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9d4fb682fdb8a0f/Desktop/Data Analyst Bootcamp/Excel/"/>
    </mc:Choice>
  </mc:AlternateContent>
  <xr:revisionPtr revIDLastSave="0" documentId="8_{9E7481F2-1BA8-4C02-921C-27F28849A098}" xr6:coauthVersionLast="47" xr6:coauthVersionMax="47" xr10:uidLastSave="{00000000-0000-0000-0000-000000000000}"/>
  <bookViews>
    <workbookView xWindow="-108" yWindow="-108" windowWidth="23256" windowHeight="12456" activeTab="2" xr2:uid="{898BC839-F2CA-4348-948C-D75AD4BD2CFC}"/>
  </bookViews>
  <sheets>
    <sheet name="Pivot Table" sheetId="2" r:id="rId1"/>
    <sheet name="Dashboard" sheetId="3" r:id="rId2"/>
    <sheet name="Data" sheetId="1" r:id="rId3"/>
  </sheets>
  <definedNames>
    <definedName name="_xlchart.v5.0" hidden="1">'Pivot Table'!$K$15</definedName>
    <definedName name="_xlchart.v5.1" hidden="1">'Pivot Table'!$K$16:$K$32</definedName>
    <definedName name="_xlchart.v5.2" hidden="1">'Pivot Table'!$L$15</definedName>
    <definedName name="_xlchart.v5.3" hidden="1">'Pivot Table'!$L$16:$L$32</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5" i="2" l="1"/>
  <c r="L16" i="2"/>
  <c r="L17" i="2"/>
  <c r="L18" i="2"/>
  <c r="L19" i="2"/>
  <c r="L20" i="2"/>
  <c r="L21" i="2"/>
  <c r="L22" i="2"/>
  <c r="L23" i="2"/>
  <c r="L24" i="2"/>
  <c r="L25" i="2"/>
  <c r="L26" i="2"/>
  <c r="L27" i="2"/>
  <c r="L28" i="2"/>
  <c r="L29" i="2"/>
  <c r="L30" i="2"/>
  <c r="L31" i="2"/>
  <c r="L32" i="2"/>
  <c r="L15" i="2"/>
  <c r="K16" i="2"/>
  <c r="K17" i="2"/>
  <c r="K18" i="2"/>
  <c r="K19" i="2"/>
  <c r="K20" i="2"/>
  <c r="K21" i="2"/>
  <c r="K22" i="2"/>
  <c r="K23" i="2"/>
  <c r="K24" i="2"/>
  <c r="K25" i="2"/>
  <c r="K26" i="2"/>
  <c r="K27" i="2"/>
  <c r="K28" i="2"/>
  <c r="K29" i="2"/>
  <c r="K30" i="2"/>
  <c r="K31" i="2"/>
  <c r="K32" i="2"/>
  <c r="E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789" i="1" l="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<sst xmlns="http://schemas.openxmlformats.org/spreadsheetml/2006/main" count="16327" uniqueCount="99">
  <si>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</si>
  <si>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</si>
  <si>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</si>
  <si>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</si>
  <si>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</si>
  <si>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</si>
  <si>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</si>
  <si>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</si>
  <si>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</si>
  <si>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</si>
  <si>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</si>
  <si>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</si>
  <si>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</si>
  <si>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</si>
  <si>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</si>
  <si>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</si>
  <si>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</si>
  <si>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</si>
  <si>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</si>
  <si>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</si>
  <si>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</si>
  <si>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</si>
  <si>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</si>
  <si>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</si>
  <si>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</si>
  <si>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</si>
  <si>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</si>
  <si>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</si>
  <si>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</si>
  <si>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</si>
  <si>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</si>
  <si>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</si>
  <si>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</si>
  <si>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</si>
  <si>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</si>
  <si>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</si>
  <si>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</si>
  <si>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</si>
  <si>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</si>
  <si>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</si>
  <si>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</si>
  <si>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</si>
  <si>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</si>
  <si>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</si>
  <si>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</si>
  <si>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</si>
  <si>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</si>
  <si>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</si>
  <si>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</si>
  <si>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</si>
  <si>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</si>
  <si>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</si>
  <si>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</si>
  <si>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</si>
  <si>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</si>
  <si>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</si>
  <si>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</si>
  <si>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</si>
  <si>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</si>
  <si>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</si>
  <si>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</si>
  <si>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</si>
  <si>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</si>
  <si>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</si>
  <si>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</si>
  <si>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</si>
  <si>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</si>
  <si>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</si>
  <si>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</si>
  <si>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</si>
  <si>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</si>
  <si>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</si>
  <si>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</si>
  <si>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</si>
  <si>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 No</t>
  </si>
  <si>
    <t>Month2</t>
  </si>
  <si>
    <t>Quarter2</t>
  </si>
  <si>
    <t>Sum of Revenue</t>
  </si>
  <si>
    <t>Sum of Gross Profit</t>
  </si>
  <si>
    <t>Gross Profit Margin</t>
  </si>
  <si>
    <t>Sum of Units Sold</t>
  </si>
  <si>
    <t>Count of ID</t>
  </si>
  <si>
    <t xml:space="preserve"> </t>
  </si>
  <si>
    <t>Sum of COGS</t>
  </si>
  <si>
    <t>Row Labels</t>
  </si>
  <si>
    <t>Jan</t>
  </si>
  <si>
    <t>Feb</t>
  </si>
  <si>
    <t>Mar</t>
  </si>
  <si>
    <t>Apr</t>
  </si>
  <si>
    <t>May</t>
  </si>
  <si>
    <t>Jun</t>
  </si>
  <si>
    <t>Jul</t>
  </si>
  <si>
    <t>Aug</t>
  </si>
  <si>
    <t>Sep</t>
  </si>
  <si>
    <t>Oct</t>
  </si>
  <si>
    <t>Nov</t>
  </si>
  <si>
    <t>Dec</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</si>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</sst>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9">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8"/>
      <name val="Aptos Narrow"/>
      <family val="2"/>
      <scheme val="minor"/>
    </font>
    <font>
      <sz val="10"/>
      <color theme="1"/>
      <name val="Arial Unicode MS"/>
      <family val="2"/>
    </font>
  </fonts>
  <fills count="4">
    <fill>
      <patternFill patternType="none"/>
    </fill>
    <fill>
      <patternFill patternType="gray125"/>
    </fill>
    <fill>
      <patternFill patternType="solid">
        <fgColor rgb="FF1F4E78"/>
      </patternFill>
    </fill>
    <fill>
      <patternFill patternType="solid">
        <fgColor theme="3" tint="0.49998474074526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5">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8" fillId="0" borderId="0" xfId="0" applyFont="1" applyAlignment="1">
      <alignment vertical="center"/>
    </xf>
    <xf numFmtId="0" fontId="2" fillId="2" borderId="0" xfId="0" applyFont="1" applyFill="1" applyAlignment="1">
      <alignment horizontal="right" vertical="center"/>
    </xf>
    <xf numFmtId="0" fontId="8" fillId="0" borderId="0" xfId="0" applyFont="1" applyAlignment="1">
      <alignment horizontal="right" vertical="center"/>
    </xf>
    <xf numFmtId="0" fontId="0" fillId="0" borderId="0" xfId="0" applyAlignment="1">
      <alignment horizontal="right"/>
    </xf>
    <xf numFmtId="165" fontId="0" fillId="0" borderId="0" xfId="0" applyNumberFormat="1"/>
    <xf numFmtId="0" fontId="0" fillId="0" borderId="0" xfId="0" pivotButton="1"/>
    <xf numFmtId="10" fontId="0" fillId="0" borderId="0" xfId="4" applyNumberFormat="1" applyFont="1"/>
    <xf numFmtId="1" fontId="0" fillId="0" borderId="0" xfId="0" applyNumberFormat="1"/>
    <xf numFmtId="0" fontId="0" fillId="3" borderId="0" xfId="0" applyFill="1"/>
    <xf numFmtId="167" fontId="0" fillId="0" borderId="0" xfId="0" applyNumberFormat="1"/>
    <xf numFmtId="0" fontId="0" fillId="0" borderId="0" xfId="0" applyAlignment="1">
      <alignment horizontal="left"/>
    </xf>
    <xf numFmtId="9" fontId="0" fillId="0" borderId="0" xfId="0" applyNumberFormat="1"/>
    <xf numFmtId="168" fontId="0" fillId="0" borderId="0" xfId="0" applyNumberFormat="1"/>
    <xf numFmtId="0"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125">
    <dxf>
      <numFmt numFmtId="168" formatCode="\$#,##0,&quot;K&quot;"/>
    </dxf>
    <dxf>
      <numFmt numFmtId="167" formatCode="\$#,##0"/>
    </dxf>
    <dxf>
      <numFmt numFmtId="167" formatCode="\$#,##0"/>
    </dxf>
    <dxf>
      <numFmt numFmtId="167" formatCode="\$#,##0"/>
    </dxf>
    <dxf>
      <numFmt numFmtId="14" formatCode="0.00%"/>
    </dxf>
    <dxf>
      <numFmt numFmtId="13" formatCode="0%"/>
    </dxf>
    <dxf>
      <numFmt numFmtId="13"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4" formatCode="0.00%"/>
    </dxf>
    <dxf>
      <numFmt numFmtId="13" formatCode="0%"/>
    </dxf>
    <dxf>
      <numFmt numFmtId="13"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4" formatCode="0.00%"/>
    </dxf>
    <dxf>
      <numFmt numFmtId="13" formatCode="0%"/>
    </dxf>
    <dxf>
      <numFmt numFmtId="13"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4" formatCode="0.00%"/>
    </dxf>
    <dxf>
      <numFmt numFmtId="13" formatCode="0%"/>
    </dxf>
    <dxf>
      <numFmt numFmtId="13" formatCode="0%"/>
    </dxf>
    <dxf>
      <numFmt numFmtId="167" formatCode="\$#,##0"/>
    </dxf>
    <dxf>
      <numFmt numFmtId="167" formatCode="\$#,##0"/>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4" formatCode="0.00%"/>
    </dxf>
    <dxf>
      <numFmt numFmtId="13" formatCode="0%"/>
    </dxf>
    <dxf>
      <numFmt numFmtId="13"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4" formatCode="0.00%"/>
    </dxf>
    <dxf>
      <numFmt numFmtId="13" formatCode="0%"/>
    </dxf>
    <dxf>
      <numFmt numFmtId="13" formatCode="0%"/>
    </dxf>
    <dxf>
      <numFmt numFmtId="167" formatCode="\$#,##0"/>
    </dxf>
    <dxf>
      <numFmt numFmtId="167" formatCode="\$#,##0"/>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4" formatCode="0.00%"/>
    </dxf>
    <dxf>
      <numFmt numFmtId="13" formatCode="0%"/>
    </dxf>
    <dxf>
      <numFmt numFmtId="13"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0"/>
        <color theme="1"/>
        <name val="Arial Unicode MS"/>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124"/>
      <tableStyleElement type="headerRow" dxfId="123"/>
    </tableStyle>
    <tableStyle name="TimeSlicerStyleDark1 2" pivot="0" table="0" count="9" xr9:uid="{C96DA1F2-88E9-40CC-8E55-CFEE23594AD8}">
      <tableStyleElement type="wholeTable" dxfId="122"/>
      <tableStyleElement type="headerRow" dxfId="121"/>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Project.xlsx]Pivot Table!Monthly_Profit_and Revenue</c:name>
    <c:fmtId val="3"/>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2">
                <a:lumMod val="90000"/>
                <a:alpha val="23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tx1">
                <a:lumMod val="50000"/>
                <a:lumOff val="50000"/>
                <a:alpha val="23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Table'!$B$8:$B$19</c:f>
              <c:numCache>
                <c:formatCode>\$#,##0,"K"</c:formatCode>
                <c:ptCount val="12"/>
                <c:pt idx="0">
                  <c:v>38911.603499999997</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491C-44C7-9B1B-46F891B649D6}"/>
            </c:ext>
          </c:extLst>
        </c:ser>
        <c:ser>
          <c:idx val="1"/>
          <c:order val="1"/>
          <c:tx>
            <c:strRef>
              <c:f>'Pivot Table'!$C$7</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tx1">
                  <a:lumMod val="50000"/>
                  <a:lumOff val="50000"/>
                  <a:alpha val="23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Table'!$C$8:$C$19</c:f>
              <c:numCache>
                <c:formatCode>\$#,##0,"K"</c:formatCode>
                <c:ptCount val="12"/>
                <c:pt idx="0">
                  <c:v>17416.723500000004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6-491C-44C7-9B1B-46F891B649D6}"/>
            </c:ext>
          </c:extLst>
        </c:ser>
        <c:dLbls>
          <c:dLblPos val="t"/>
          <c:showLegendKey val="0"/>
          <c:showVal val="1"/>
          <c:showCatName val="0"/>
          <c:showSerName val="0"/>
          <c:showPercent val="0"/>
          <c:showBubbleSize val="0"/>
        </c:dLbls>
        <c:marker val="1"/>
        <c:smooth val="0"/>
        <c:axId val="445140888"/>
        <c:axId val="445139448"/>
      </c:lineChart>
      <c:catAx>
        <c:axId val="445140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139448"/>
        <c:crosses val="autoZero"/>
        <c:auto val="1"/>
        <c:lblAlgn val="ctr"/>
        <c:lblOffset val="100"/>
        <c:noMultiLvlLbl val="0"/>
      </c:catAx>
      <c:valAx>
        <c:axId val="445139448"/>
        <c:scaling>
          <c:orientation val="minMax"/>
        </c:scaling>
        <c:delete val="1"/>
        <c:axPos val="l"/>
        <c:numFmt formatCode="\$#,##0,&quot;K&quot;" sourceLinked="1"/>
        <c:majorTickMark val="none"/>
        <c:minorTickMark val="none"/>
        <c:tickLblPos val="nextTo"/>
        <c:crossAx val="4451408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Project.xlsx]Pivot Table!Top_5_Country</c:name>
    <c:fmtId val="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Table'!$F$7</c:f>
              <c:strCache>
                <c:ptCount val="1"/>
                <c:pt idx="0">
                  <c:v>Total</c:v>
                </c:pt>
              </c:strCache>
            </c:strRef>
          </c:tx>
          <c:spPr>
            <a:solidFill>
              <a:schemeClr val="accent1"/>
            </a:solidFill>
            <a:ln>
              <a:noFill/>
            </a:ln>
            <a:effectLst/>
          </c:spPr>
          <c:invertIfNegative val="0"/>
          <c:dLbls>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Table'!$E$8:$E$12</c:f>
              <c:strCache>
                <c:ptCount val="5"/>
                <c:pt idx="0">
                  <c:v>United Kingdom</c:v>
                </c:pt>
                <c:pt idx="1">
                  <c:v>Germany</c:v>
                </c:pt>
                <c:pt idx="2">
                  <c:v>France</c:v>
                </c:pt>
                <c:pt idx="3">
                  <c:v>Italy</c:v>
                </c:pt>
                <c:pt idx="4">
                  <c:v>Spain</c:v>
                </c:pt>
              </c:strCache>
            </c:strRef>
          </c:cat>
          <c:val>
            <c:numRef>
              <c:f>'Pivot Table'!$F$8:$F$12</c:f>
              <c:numCache>
                <c:formatCode>\$#,##0,"K"</c:formatCode>
                <c:ptCount val="5"/>
                <c:pt idx="0">
                  <c:v>74427.368000000002</c:v>
                </c:pt>
                <c:pt idx="1">
                  <c:v>70034.105500000005</c:v>
                </c:pt>
                <c:pt idx="2">
                  <c:v>55102.048500000012</c:v>
                </c:pt>
                <c:pt idx="3">
                  <c:v>50319.473499999986</c:v>
                </c:pt>
                <c:pt idx="4">
                  <c:v>46624.590999999986</c:v>
                </c:pt>
              </c:numCache>
            </c:numRef>
          </c:val>
          <c:extLst>
            <c:ext xmlns:c16="http://schemas.microsoft.com/office/drawing/2014/chart" uri="{C3380CC4-5D6E-409C-BE32-E72D297353CC}">
              <c16:uniqueId val="{00000000-6F2F-4128-B944-553CF2EE2CCD}"/>
            </c:ext>
          </c:extLst>
        </c:ser>
        <c:dLbls>
          <c:dLblPos val="outEnd"/>
          <c:showLegendKey val="0"/>
          <c:showVal val="1"/>
          <c:showCatName val="0"/>
          <c:showSerName val="0"/>
          <c:showPercent val="0"/>
          <c:showBubbleSize val="0"/>
        </c:dLbls>
        <c:gapWidth val="86"/>
        <c:axId val="781163008"/>
        <c:axId val="781155448"/>
      </c:barChart>
      <c:catAx>
        <c:axId val="78116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81155448"/>
        <c:crosses val="autoZero"/>
        <c:auto val="1"/>
        <c:lblAlgn val="ctr"/>
        <c:lblOffset val="100"/>
        <c:noMultiLvlLbl val="0"/>
      </c:catAx>
      <c:valAx>
        <c:axId val="781155448"/>
        <c:scaling>
          <c:orientation val="minMax"/>
        </c:scaling>
        <c:delete val="1"/>
        <c:axPos val="b"/>
        <c:numFmt formatCode="\$#,##0,&quot;K&quot;" sourceLinked="0"/>
        <c:majorTickMark val="none"/>
        <c:minorTickMark val="none"/>
        <c:tickLblPos val="nextTo"/>
        <c:crossAx val="78116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Project.xlsx]Pivot Table!Region_Wise_Comparison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Table'!$F$15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28-40B9-B2F9-03CDCD3FD2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28-40B9-B2F9-03CDCD3FD2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28-40B9-B2F9-03CDCD3FD2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D28-40B9-B2F9-03CDCD3FD2D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Table'!$E$16:$E$19</c:f>
              <c:strCache>
                <c:ptCount val="4"/>
                <c:pt idx="0">
                  <c:v>Central Europe</c:v>
                </c:pt>
                <c:pt idx="1">
                  <c:v>Northern Europe</c:v>
                </c:pt>
                <c:pt idx="2">
                  <c:v>Southern Europe</c:v>
                </c:pt>
                <c:pt idx="3">
                  <c:v>Western Europe</c:v>
                </c:pt>
              </c:strCache>
            </c:strRef>
          </c:cat>
          <c:val>
            <c:numRef>
              <c:f>'Pivot Table'!$F$16:$F$19</c:f>
              <c:numCache>
                <c:formatCode>0%</c:formatCode>
                <c:ptCount val="4"/>
                <c:pt idx="0">
                  <c:v>0.29635026861276642</c:v>
                </c:pt>
                <c:pt idx="1">
                  <c:v>0.20384475289295997</c:v>
                </c:pt>
                <c:pt idx="2">
                  <c:v>0.1930654119909643</c:v>
                </c:pt>
                <c:pt idx="3">
                  <c:v>0.3067395665033093</c:v>
                </c:pt>
              </c:numCache>
            </c:numRef>
          </c:val>
          <c:extLst>
            <c:ext xmlns:c16="http://schemas.microsoft.com/office/drawing/2014/chart" uri="{C3380CC4-5D6E-409C-BE32-E72D297353CC}">
              <c16:uniqueId val="{00000008-DD28-40B9-B2F9-03CDCD3FD2D1}"/>
            </c:ext>
          </c:extLst>
        </c:ser>
        <c:dLbls>
          <c:showLegendKey val="0"/>
          <c:showVal val="0"/>
          <c:showCatName val="0"/>
          <c:showSerName val="0"/>
          <c:showPercent val="0"/>
          <c:showBubbleSize val="0"/>
          <c:showLeaderLines val="1"/>
        </c:dLbls>
        <c:firstSliceAng val="0"/>
        <c:holeSize val="4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Project.xlsx]Pivot Table!Revenue_Share_By_Channel</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Table'!$I$7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A2-4CD0-AE1B-4C9F8CFFFD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A2-4CD0-AE1B-4C9F8CFFFD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A2-4CD0-AE1B-4C9F8CFFFD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6A2-4CD0-AE1B-4C9F8CFFFD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Table'!$H$8:$H$11</c:f>
              <c:strCache>
                <c:ptCount val="4"/>
                <c:pt idx="0">
                  <c:v>Corporate</c:v>
                </c:pt>
                <c:pt idx="1">
                  <c:v>Marketplace</c:v>
                </c:pt>
                <c:pt idx="2">
                  <c:v>Online Store</c:v>
                </c:pt>
                <c:pt idx="3">
                  <c:v>Retail Partners</c:v>
                </c:pt>
              </c:strCache>
            </c:strRef>
          </c:cat>
          <c:val>
            <c:numRef>
              <c:f>'Pivot Table'!$I$8:$I$11</c:f>
              <c:numCache>
                <c:formatCode>\$#,##0</c:formatCode>
                <c:ptCount val="4"/>
                <c:pt idx="0">
                  <c:v>179633.50449999995</c:v>
                </c:pt>
                <c:pt idx="1">
                  <c:v>92655.790999999968</c:v>
                </c:pt>
                <c:pt idx="2">
                  <c:v>260307.05699999991</c:v>
                </c:pt>
                <c:pt idx="3">
                  <c:v>112446.61100000008</c:v>
                </c:pt>
              </c:numCache>
            </c:numRef>
          </c:val>
          <c:extLst>
            <c:ext xmlns:c16="http://schemas.microsoft.com/office/drawing/2014/chart" uri="{C3380CC4-5D6E-409C-BE32-E72D297353CC}">
              <c16:uniqueId val="{00000008-A6A2-4CD0-AE1B-4C9F8CFFFD60}"/>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4.6667190105510327E-2"/>
          <c:y val="4.0322580645161289E-2"/>
          <c:w val="0.93515564827900788"/>
          <c:h val="0.162972017610701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5037-4149-9CB5-AB59501719DD}">
          <cx:tx>
            <cx:txData>
              <cx:f>_xlchart.v5.2</cx:f>
              <cx:v>Total Revenue</cx:v>
            </cx:txData>
          </cx:tx>
          <cx:dataId val="0"/>
          <cx:layoutPr>
            <cx:geography cultureLanguage="en-US" cultureRegion="US" attribution="Powered by Bing">
              <cx:geoCache provider="{E9337A44-BEBE-4D9F-B70C-5C5E7DAFC167}">
                <cx:binary>zHtZc9y4kvVf6fDzRzUIkAR4Y+5EDEjWKpVWa3thyJJMggQBguAC8tdPytvXrnZPd8R1RHf5wTZY
UAEHiZMnT5b+69n961m+PnW/uEYq+69n9+93Zd+3//r1V/tcvjZP9qQRz522+mN/8qybX/XHj+L5
9deX7mkSqvgVIz/49bl86vpX9+6//wt+WvGqT/XzUy+0uhxeu/nq1Q6yt//Hsx8++uVZD6p/m17A
T/r3u/8ZbN+Jp3e/vKpe9PPN3L7++91373n3y6/HP+l3n/qLhIX1wwvMDehJyCiiKKDvfpFaFV/G
/eDED1DMGAnRp5f/9TMPTw3M+wsL+bSMp5eX7tXaX778/ZuJ3636N+PC6uTzphP9tsL/ufm0pV+/
B/W//+toADZ5NPIb3I8R+bNHx7CvX7vmSc1fIfjPYQ/9ExT7MaMRij+9jtBHJ4Qh+MPw58fx14/+
jP5fWM+P0f828Qj9b+PH6KfZ348+f5WFGJqvEPwE9NFJFPgBI+QL+uy72A9OojCmOMDB59BHR7H/
F9bzY/S/TTxC/9v4Mfr8H4B++qqap67+ieiHJzGOIuaH+DO++Dv02Ukc+yyKY/L1Iz/H/F9Yx49R
/zbxCPVv48eop/u/P+aT5fW5/KlEH5/QgMQo8P3PqAO8v+X78IQQ5qPIjz4/Por5v7CeH6P/beIR
+t/Gj9FPHv9+9FdCySf18jUA/3PGicgJDiJKo5D9KObx25WAhBB+Af+Ycf7Cen6M/reJR+h/Gz9G
f7X9B6DfPann158HfhCdRDhgKMbfZ1l8EoSM0IjRL0n2KMuu/nQdfwD6l3nHmH8Z/h3kV38/5Nvu
9ecGfIhPWBT6cYTJjwLeoycxjQNIs38Q8X9hQT8G/9vEI/S/jR/Dv/0H5Nht/yR/oroMyEmIwzBE
7IuCATL/LdfjEz98C3kWfr1kn1Psny7jDyD/vPpjwD+P/g7uf4CcP7z25Wv3FvD2KwD/OcVDxOMg
jAIafNHs34vKEDgoioP/r+iPyOYvrunHJ/Dd5KNz+O7Z8WkcTv9+7jnobnr6idEfxiexT0DbQwH1
6XUU/eiEEhZHMZzP5yr6c/D/+TL+APsvyz+G/cvw7xA///sRv9A/newxMAoJ6Bez4HtF78cnPgkC
/DUVHKubP1/Oj5H/Ou8I+a/Dx8hf/ANi/UJ3/VA8ya+h95/TDolPIob9mIbfi5u3DAsPQNuQL+oG
nv823v/KUv4I96+b+B3yXx/8Dvt/AOtft09CfcXgPwc+AI8mRm8V0xd8v+d7D3JwGJAoAJvn8+uI
b/50OT8G/8u0I+S/jB7Dnl3//WRzPb2+vP5E3IHeIxqAPxP+MM+CcQm+AgNT85PEAei/Hvlnmv/z
5fwB7l+2cQz8l+Fj5K//AaryehL98lnnfMXgJ4R9dMKQjz+F/qfs+r2PwE6A5eMoAAft8+uIdf7i
mv7oDH6zod8dxG+eHZ9Gsvn778F7JfrXl1/20C940T/TzCQncUAYgSP5/DriIQw8hECXoi+5GUFy
/m0e+Ovr+vGhHM8/Opfjx8dHs+Y/42j+2Pr/1vxIn/qn7FPX5Dfu///99NOGoZNzNPULfD+8S5+R
3b78+50ffNrY57bF20/4DvWj/snXCa9Ptoep9ARsOOqz2KcsAKv03S/T69uD+CQkYQz3K8QUrGto
Hrz7RYGkKKGRE58gHypuuJNQVIcRhtrO6uHTo+iEUIYCRHxCMfR6yLceFWiludDqGwxf/v+LGpoL
LVRv//0Og4p490v7+Y1v66To7Yr7UeRDifmW/0LYafv8dAWRDe/3/18FTaSSLa5KUDzmOzs0SSzn
zE30Pi9KuiLU7OLOrhFZkxZthAv6LHCPVFRDMmIZJdJX5U0czsPMA6+s30+VzjxjkrlwfCpvZlzW
vCzDdU50EjekSHwRRklct4JL7FZC3NiZBKkf9NvRH7MuIDzSZcH9XnBWjNshZhzX970N9SmJP3Td
sJsx46rMax64rk4DK1Jd1Kmgu7o8x0O8ddEoOcb4TCmc9LW7stglKrjzfMv7eE6kR7emWapEouU8
iGqZkErc4RybZHIymamXed3Z5MW8W7y0qasdkvOD86eeV129Nn67Ml6VdKrhgc3vx9nb4LovuauG
TIR52hWPcEy8nHZ++9j3MW8Fu4/qLGhrPpCHQb20rc+Vuxu9AadzjcmGxk06WlxzG9ldN6D3RjZr
Zaf3Qx08L+XS8jqu3+tlh2eWiriOV6zuT6VFnFRKJx5x+7j2NnRUSeDHqyGoi92EuyWJq3ITTFfE
5bupVO6WGpJYdkPjc2o62GfIkqHxE6fdeVeVJFF+M6xrVfKlouWlqaJVV6KNR+ja4OYUucdyrOJL
6cfoVrfM3PieGM5Qrm/7HnOv6x8L2KhF6N7vWy6RecBBu+trzXV3XZU2aawo+FJMkjdlX6RREUie
d3ojNc5o/GFh3lltl30v3Zi2rs3sMu1CMATTeibbMS/5yIy47QabmKlpFl6hLkNMX3RzfjsFlfmw
mGF6Ze1dPjQ8dDN0Q6q0yNnFUMmLDk+JNJc+DrmXd9yTeRoTV6RN0+qkaWlXcdosp3iR3HbBDSgX
e+sG9X6WteWuUc1G6LlamSpXvEdI8kH7a0f8JCYkpWpMQvU+pCyb/DOxyEsctfso98akWXTSsyAp
q/iQ+4jnTZHaQWyaKrxs4/xWa4B0Nryud4HE3NYS8ThaT7rZ5k3Fo+KsjbZ5VCWkQRyVwcZ5Oi28
gXe4ec8guEP6UhVNovW+ps25bUrNSZuycB/iYTWP4x5HmsexvcFlfC3k81Lsi7l6j9s9vPUsIvWQ
4TFIo/FxaT7E9jIKqh0ph9Tp9RC3aek7XtT7GPvcDRrW78/7yes/+DnleF5c0nQXOYZx0vA4yPNE
KQOHrPjs2QTV6NpzftqOaKPjKMW4W/dBxS3jxbhkYX6FlmDlsORd3kW8dCZhdCeZkqexWLiJ2xsT
FZct3RIntzQfcdqE/qaxOkoKxwzHlWk5HouBt8RtPOt9dIKKfciqC7/uzogZPk5CPDbdUGbLXN3r
YqHrskSZGckhxlXPB0+YVFXh/Owvprhf2pZdTmDCrWWu+hQBjWSK+DdlMI67xTF73izxsOqMCnhA
fLhpnSuTymMjV3F3gW143RF9VbPprI67dSUr9bFe5vBW0mny+VAE3OD8JiQ1vN/jcH6tsFd1IVah
LXcFspux9M6GGqUdW3hH7eMysjLpm6jlIf7gy24j837fzd513rMqodVD0ExJVag+c2wsVkraIfHY
7GfFwKYUCa15RKu1KbLCPOVu4JBHaKJHfK7Ix8k06VRF7n4I9npZEtkO4x0jfZGNUVG+TPnkOAl9
D/Olm+N54+o5QzmzCaGdanmzoMdpqOmp35V5UiqmM2H7PqM1itdWQeQaRgde29BLrTmvKzunVRGg
gud9ITgx9w1mN6XfoXUVexaSx4KeR8NIEmsZJHYxcxaFNDPmDlNzX1EZ8jy/75qd18XsyoiX1kq4
4pImtan4DPeu2oxwX1rHVZR69FygXdAXfIjXPXnWXdIXcFtaIE2zn6XeNsX4GFVNmeYs38iC7GqL
VnXs81Z3fCFPogQuL1RGxJyAS8vrSab5jBLtgjM5Ce7ypeDUL9dovrdAcZh6D2ipUmqagtsmqNfh
omkmqaZ8ZtOVn7OsmrpTzJbTtqmuyjC6Jj4qRIKklvu2YQfaikfr3MTLwZ0y2N7YST521wKf2jAd
opxDoGC0pAu7ZEHx0AiRFpNKcsHSwZ4GwbUByjUYJSUqHoPKprgeudfX60K7ZIrj8ziqONNb253a
4j7vzaNn4Z6b3UgoD6XhQ9PxKGCZrZq0pF1ae8XBjP2aau8sdPJBULeNzPtGdvesnWcOxLhnfiz5
VJA5U4h2nOW64m0kV2Xc00PUFmUSdIqXYwfk0PsTt9N46k31JYbP3gZL2ydNUSyb1i1JQw+qmNa0
jBNRlAcZMK5HOOU5fgnmblUYnDLWMV6FfZGUUq6HUexdZbYDLnnRgvYgIU1CPY7bWNmCC1nNaRvU
D9rTN/mkPgSy3buO1nxq8rSpcNJABHtLtNK9Hq8H5a/Kmr1gVwNhFcFLH8V3vR+3sL1+F8Dt54XF
C1+aLlrN2Pf2uRfkXIUQKrFiCaILZJcHF3nAgW4hWWMrHkzy3i9mt3XGlonBzHHmLRVvYDNovDGu
2uo47pPeEyufxllFu/uQNDeen1/6ZvFXpm9XpcljPgozJ+0ixToAuir7ZeVD0q91nPQL2beRW+Vu
PZAq0UObVNFw20fjljYBgN+agS9icRxhECuLzmrm77VW50O1DXxccTRhtDYU0DEzj1S9U3TcyJry
PJigHlqDYNADEVvIazipbb6qJF0vTZxGTpzrDvMBea9RDdEDXB/P4tJvzHVLmsvZG85x5K68UmeO
5M0DCWouh+i6Nv0DQh+bhqwH/dGfyW6ye794KsIhKYnaTmhInDdtqJHruu+AEU5b1PFCnZXt2cge
c7xD460PNzpXQSKabGp34XynYpUZNG/qahMvwLS+SuZyTL34lsx1wqYn27As7NwK1wcBE0dXQB6L
4OyC1KHwppJhorTbTH4JKaN5rN40X48UvutkmOI8TDRhnE2Mh8zNGzyxguOI7v1FJnQUHHnDdTWx
KBNdyXVefURMpuVQ74tgOhWaaU678VCVWz+geyfnVEUNOjhnUjEEz91gktihIGOV3vi9t0KkANZt
N62MVYJbkZpQ+XCFL6Mag6JzH1RrNtMyKN6NXuIzvMMi2spCco0Wtwoj/Z5VNuuZufLtGe4gDEp8
OYiPFNXp4tfAtmhnS7wji7qIfSzSpWEl7/oaeH64NYUPkqTPcpH7nHR5psJp1Yr4Nhi7rQA1dfCk
aJvE5n5iayBO+Dra5eQ1m67Zzy6vs2JsXMSj2STIae7gRCqm2apHA2/sjoRnQ+MQUA/5GOXLez3B
RsCITopyoFdxRfJNNE9QbVT4QhvH+Nhchm33IWKoT2MHJxM5vReVdyVV/OjmPlt87xx3/nk/19tJ
v4TapHkINUVTBnon0QQFgktsWF0Py3sVFDzuAFZtt6SO03LBhFPNzpC0O7/rbvtg2Yh4vgvL6bam
+EwKfw/ZIplwwyuN9oagVODyDGu9wR523F+GvbMGJ20wTsDcjnsRbVYKB6uyrDDQMW6ztir3JkJZ
GwyCL9HMTecnjR5uKrtsYq9OoQa6mQF4b2pS2wC1VIs6HRVmqe2l5NHYv2eNAxE8oDKbqmVdBe3M
URGmbdU/WQHlwTSgZ9C03UOkIAvUzkeHookCoJBRrYUlNhkHP1CpV+Aojfza7xKP4pl7ntnTvBWb
As9r0/pkwxAJt7IqUtHn1zJaigvpPJWMtmvfd0sHvFvqZqLn3uzqc7dUjkd+i1bBqJo0Dlu+LCgA
kb3O/RGeRCyNVLyig4SawAAYpfLuHNP5hYehChwJ5nLp3WrOyXbpSLuhQ3jjPO/AmIkh7BnEZasd
W3Xe5CchikaO1bLRDCpCPQ4Zo6V3VzKoEypF80cvii8q5HUchyDlfVyfzxVdVniq7VbWPeNtrYEU
Apq1Wu/qOL+iHUFc6/ZQCt2CoFUX3ZjXyaheRBVmsutxGgUtyYyovaRq1JMfVdWFqAr74oeL3TDJ
ZALfNU0mASLOELIkE628NdOePe1poJLIStAHQiRGDPFp1EM66wqPM4e8XTgGN9iTZUoiphMJJVio
VEodfhqxJSutBrMRAfbSyUwxX2zUcDp2ZAsqaN36HVBgWyUzahW38cLgkFat6nweLee9qbeCdpcW
xecNiMBS5Nyvxxe6GD4Fy8Cjrkjpgl+Jqk/VEp3TwYDqhMuCB5rgBjRk73tQFmoRJcukynNlhJcK
qILXfQ/Hli8qStqwsau5Izjxw7mBYsk+th2+nzr/irR4M1t6qo3JeqLOHUT2vhYfTcAeOjRspph+
VKJKa1W/dmPIhc2foDOywc0zi2+Lyb8lvr3uZHATuqbc5XP57NHoKezso27sA/WGK0Fg916Az5uy
k1m3RE9tAVcBiWyOSxDPrt9a3KZEGy7ESwPV/b6MtEhZ7hd8HEnEQxtGfB5qrusK4AU5UQ3LXYfC
YqU9Afp9lmnF2oPneQu3yyVuXbkh8rH1h4IXaNRchP25pibKQillGg32zAu98ICtbJKG6VUMJcOi
0ZWFJBLIeoddu2vE8KF0auJULS2QTORSI2MgPbAzXL/TRXEnVXmtlTzkoT20uE5DCZKqXV5GMXAC
6TcpOz/npi5T00PSdhFIt3nKZoZSJKs1lOtXsh1XfR3UYHTMT5M3bobFeqeUFR8FiB2/qPbSjBcK
jS9xH5lUBxW4AbSA+6ju2UJXKCrbJKYEpLvKVMfuu6oBgBDruWrjimNaJBSnReU/iqq/EGW+CZeI
k7d0giOTSVbJjAZvVWyR5iWkzc6GQB5nnefxsCiv0QQ5oV1oJtphO0MOgS/DpaoxackUz+su0d2B
0fapHR2IKrgNIP0DEVNe6/xRlnPHRVBuJml2YiJchn3WyfeFrkFR0SdCICf1w24QkBD7djsQMDtK
YxsgJfJUGH0hZMfLLq8vuq48hGJKeuLdwje6x0R7rYG8WzHESxCvm8K2wynVcwmC1G1HOVufl1Xf
34EuGk5jg58DyHW9t6T+BAKQlRZstrEID+M8uQJKdOdvSzKLw0TfJIpHymjiS8vcJZ0KWaRTGE2X
lR3LN5vjmpi2gn+Q+b5v8W5qa3Cr4GtovB9LlQyV/WCiMIvdS+WCtG76m4W0h9G5V62CHhhzMoeC
tF6bhEE3vy/yaKrBqWrAgTKQeYNsmNE8QALuihWtjN5UnkVXJld7WHafVMheqxlOcIFLkvWT57gj
7nzUfTYqm+ieSQ5vPpdw8l7cJJM2ZyUSq7qJ9Br1TKUMQYYJ4Iv622GRKZtMUgiblbK8zUOdsQD8
mmEKw9MQXJ7DCFcj8aFYJtV830q27do5WKnAmjRsp2AXWX3VDbU4HWY3Z1So1cR8vG56t1sIJOXa
UcdDVdU3pmu7tJlHxP2prFOvrRncqmHionHPJtSrXpv6ohrmFX2zLxQNoB7ZTD1N83Fc+Q0qVigv
apMJB2Hfj0V0AJKv7xgGx6+CigD4+mGY+4YXE+iXPmrWXShKDr9BMB+G0Lr3cyPmJ0+i4mOtwAcd
DqbxNsIUzwT3Yl20JOdDHeqElR0fgUx3su147UW7Ud6GPlTTOk+Kdqw5G8LrgZYJ6t0mVoKuR71r
if+RCHBB6tnLmlBcOq1WpFpWY15AWRab5awc2juPoG3jdVetwQpcKw/of8x5kYcf+7Jbv2kUEk1Z
jk7Lau/5KNVRkAShXfudvGHkmfRjIoXMekmuYjXOaWPIGR2mFzwZyKJGb8eu3gvayA1e8qsqMGcG
+2vkwLOaRxgdewh9+YZLKcVV16CzhsZuhYox4J4h4k7mD7Zyp7i/ipsrE6lNMYUrIAH/HByrKCzA
AJXrtnIhp9T4j4udbWKrUGUjqtLWyENg3ZnIP7TkWizU8noBs64j93ObdeE9BsMOzD63NAkbq4Nw
XrJAWvL60ks9lWeBsSNokeUerI8dpWjj+2CEUOLvqIb0J30oCXxzPeYelHEifPBQM3BVRzWPQKeD
g89Zza5EG/Kqjx5nF/aQuOMs6rBI/L6h4K+YfRXe2IKmoaOrHnLsAJYC/ArHXmp/xyLwfQR4QRZV
mwLNiQdqDzcTmAk42BZQ/MwxTvA0zryf2Z3Lq46HOeOTFzRQUGveeqPhqn+w3rkFu3ouOGtxFkHm
mUO3BgHOI1ulAV2Aj5Y8LlJUuOm+LC4b71H3OJuUBaek+Ph2waKxTZAya69D970ELrZTDT7+fJiK
a0fZztJwG5WIe6FIqnE9xnc1xI/L0eXQ6McamlfJOOYZbuU27glc6v5aA13k800V5alewmQC7CvX
n41jsDao5d0Ur5V7dr58tHGZLvl9BPbEMK6mmb1WUOt44IzWQ5M2S5lEM1pHdNjVrl+VTaaGrMbX
pXvFzZNk97MceV6+9KzZx92Y+QNOovrBivfgbaBGrFuwp1GwpOAuHKwMV9ZC2eD7hyD2VvUowWBT
dt8UH1s989pvzrrccV2gNRti2AGkltIEKQpkUpo48RHjeVuxlVfe0aheQbkLyAXFDpePJSZbJZut
N15IH+zlOhqgFgo2wqu5CaOLUF0z8iQHAg5qmY0aXzUSSvsu8NYDHnsedPW5FfU+h+qNV4pkfiRT
R7pULWBfG2+4jJbpQxNAg9JvC+5seyEZBgsnuAgbdLoA6xkltpIt0LVoSrXrEL5r/ZJH5s6MBwUt
kny69YlYtcVHB40GUycdvlPT+dSHPG5u9ewAXJsE0dJcLN6AdlOgtp67qkfoUzgbrSPXZ7Jmu0CM
p6jT4BYX6UjuxdJvRTvdSPwop5lXI70abbCuZsUjV6Z+vi/Ch0CwjWrHChoy9P0Q6onPkzxVtloL
I/e6P8/jQd/4ogTnyduYinJfO6gU45Tm16LK95hEiXLemuB5VYVFttRTUmMMqZ8lvbowJU0WL4dE
eDUFN2pYOMO4OYtEVvSPA97NYP32W28ooQrvk3qqkhHtoAHkd6dQSwX+vmnPFgTQgU1Z7mq2tWLZ
esVOgUIuq6wGsSgypW7lci6jZhWiRw/SeHXa6p0r6KYCs6t0N8FYnU0ik2iGJJJD7OzilnBRFykz
JpUQMm+lYeDpjVhecuLSuHKXUjfcuDsWzEmBLR+lPQO3WU9vJvRy8EMoI0H0IFVc4Bhn0ifrimzK
QBw6cxbW0N7StUuqYEoFeGyCjWkQ4i014bmBKje/m+TCc6oyZPah2ofyLEK31tvoHkyjFRE+1+2r
U7fEQkcsExhyYEuvTANv9fVZLsAYwXIjx2jlLXXJG++286usF9AFGRvBTYAztqznlmz01CZMDtD5
OXQY4rZYm3h6INXlYtNZeRyMFh5U7alSayaGBIzingCxCKApvAriJQ2c/8Ff2HVJFWjE5iIGCQFd
DOiNsJDDt6j2HvZMWjQNdAiD5myUVczLmN7N80QyvQybGkowkFBZrZct9iMOfYPU+hUv4RBReWhd
LuFuIJqVWNQ3Y8kwFAkDhXodhFC5zXPpc4NYsw1mCwWaPG19sG7lcGqXXm+U1573Zf40RfqReFDg
9sNdGDBzV41S7WIcgyz06/ZsjruH2t0vaLEcWfuspTjtmiUhQw2ez5CIoc1YmfaIrRrvvM57/maV
x/O87qgHLBzxdj7PEWx5fvSUgUo4SAajxfsgQGBxbIJg8DbOrh2eBZ+hnftm/N7UUF+YxYZZU4ms
GaDf1p7OBgS/ypr4dvZvTXUgOOcg0fnimUxDfM5ErnJ82pDxwrfPE/G2QndbzJ7iXlxV4MVicZGj
HvozXUaXGbSMWXXgJ9d6W8rtPGRlfo+nvQqvwes+dA2x+6hfEhzigocIrChr+utFVmXi9eQhDqdU
xg9sbE/biKRxC+03kwtODQMqabaVXM7QTF5U8SEACzkdwK2MsTO8zKlYGaoO4BcQcKRal9TBeDoi
WKRFIlFTuGlCW5+rvKsfoiWPVvWML+Bu9VkFHZNsKdcMHInYe4A6G64ThX6QHR7qRSVlvayIJJdF
U7YcReI1t4Zbic/isVh2wqmsr4uNsaQDew5UCvPa/2Xv3Joj1bVs/YvYAUJC6OU8AHl3+l5lu16I
cl3ERSAhEAh+/RlZ3fvavTtOv5+IFSuilsvOdAKac47xjbmKpsGdPCCjlkEULYKVH2ceCDjOLaxf
G3zqQNz3GwzeIKT3qhXpJa2n+XXe6PckxBPeC/8cQR3ywv5203BamzLI1lZOMMCg+wuIlLmd4Ix4
/yREE36fWJAcx82l5wQjCt+mfGDfV3jwcN8iD6kIEouck+7ExXodXTzsIi6Toi+lhzJYDU8BXLfN
YfpwrPoiiIxz6JEmr0oT4nka5bHpovipi/aliCu01w9LNeDeCpYl6+r4u6i2GmKqXDFyevow4DzK
0mldjppQ+OsyrMs3DIYCt5DYLk0kp0O6iODcDS5iu2SV7Z5DgC9oZ4+G+zfpcTWGhfodtW/Lkh6D
in0XMdu3QGGymJKvMtwwgpH9qJasJdtDMg8nWMd7meIOHKuTIeHdJMJ7Xs2ZaoIk08T7c7OFmXGi
uvOtDQu1BeFB4E565Ml6ibSc00z1Up76lql9aPhqsrlR6o04Q5sdgUpyGEdKqiIkDXcYk2IS4DyR
r3XrDMn4WEG8bCu8btGszWFJ1G408XQOYpbs4OXEF0fxO43wHqDUTi2M0TKt2b4sjT6MYf/MYtI/
6wjOqVhL/mAkGQ5x30y7NqnJFz6aa7t08Q6jps43vtgsMphtZhP6otOQKrYqnF4GqC476PrR46LC
SuZ+TaZjvCmY2M53G3AKUq9PwzzAPKdRGO0NwXQcAkPKujh6aUvzw6Uuau/7ElhSrqSOP5aOD7/n
m9QrSbTkZoHSpNrB/t7qsM2E3NwvPIMzCknsHjZt+S5uLdSVroFLbILh2uH7gDisM8aqLcCPgCdD
5ww2hd/B1Pw5m3XMVKXIo03411lAIqOmPDagOvaV6+MPePFwrLVxD45swY6GEU6PfomK0IRqz7Za
vMu2Qp+rpuUbQP1fVT/Q6dgnC7sbxiX+biXccAkQ4pfpm6XL1gGdfRgBRlmCoyinrs/ENkBpSyp3
R/HoH5eQ9ndJANFJl0dciwlno2fnfrC/pjkyD0xUmBxhSqLeep4blCZoPcFM0dct4akK0JeF4+Lu
I7Wy97kXg86jcRS/w9rHOqNhMB+IsnvIHgvb1Y1eiwoTzcFUAXTfEhoEzyRcLczBalW/LOXti5tK
8zz3foSNsumiXrZvU9l3+7Db1C/R6NoWI8QiGLKziVGN6755Gp3kWbChdYtgI+EiC0x3c9qiMehI
LoaFfES9Iw9DWJKPCXPNybSsu5JlGw7EMnLfYX5Ah2PQUekVEYkibqIIIM1AURWXEi6oKocEz3Wk
75pGQB5cqvRgBl/vaNpbXDcLW6VsTXLow2ubrgH8RE/Tn4bN3Q7edmiLBNjLQ6h78alsEB2aLeC7
2Vh2LcGl70P0B2co1GiiUEsfxjnwb3z2a04sSR7HaB33iZp7iJWGJRdrY3GftjEvZjMBkYkxUsQi
CFTmh2XAOJHMn2qRzB7qIMDMUqowt7Htw7MdU3q3Ehk9R5MEu2BirnelgKmLAWwtdB3oFDjGBLsv
nsYrWBFqIQqv8tFBAN45Gs2PbeLx+01pAG864stegOO6sgiesIzbOsOjjFGuJdOhjSWTeWDCt7Qs
N7sfutofaafSb3M7yRmgRLcNBapY8Exa8ECcBz/DsvOQGdbyZ2cpyboe1hOLo2hXg7PqIVGU4l5I
qCZWCVdMDU9xWWp2ikb26MuhQ9Xso3pXmlZC2kgiTIqaR29UlfEjBB5hARwZFd0nbeuCrClLyGBQ
+/MWdMkuCNImwjNL9B20DejfDZsLTlmREh0U8dqkT9zI9eDLpbmEtpl3egFLJHnCjylIt+dS+frJ
YL4YCO/uGzSSeT8s5e/a2HXJykGmV6PrRy/MeqjaPo96G+4dj2HnlhtUYkNIXs9Gvi8tp+dmYW+L
7ocHOvX+kZBpw3FN4h1+LYLPuiyPEJGmy9CW0fvtKNwzgRmKmH79soQzLgLuiWfZEnZYrcH3+hp3
EbXhiVK9viYugeriu2iXxqBraugTT6El7glKlQlgwK/1kqXhDFezWhrLsyagzBRq6r5UcBLKdKFZ
p7rlUrbrdE6XccATIYPCp1H6i9YNXBqWTntt4P3iGYKpMlDcHhHa/J/NUq1XCHKf2sE3H1NzENsM
P3lqIccov/X3XAuMT82I9n5qO3qqbBseE09wCy/xYRV0v40iPXGuofinfMh1OJwHzNlPpqfuCuuS
7qPBr9d4HdddMCk8Y43tC4FwzbMv++RK0sU9rDPzxw6C2NdUN1CcjCDUAVbw7j6GSzJkZR2W6Hfm
9tFPvt5Xdd1mE6me187GDyuurcvQnMQ72En8qCr/tW5S9cQS4e5myss3HazhjkXtewR1Ie+CMSo2
7/XR6m4vZrrso9maokTX+EUw946gbbozy00c1atyX9MlrnimB5n4bEgmyEkbn8zRDp7lzLfk2jQU
/r/U4R7tD3wkBVcipbArN9ikD5xF4LU6qEDwky++XeL7cUhsbtvtG4Qe6DN68Z9lGYc5VR4ExpI4
SOgk2nljtzmb4KdjYlhLsjNYPoIpPCzhGXcacEbP6x1fVF+gYZhQNNCI9O1o9qubTx3UPJVNEcaX
rfxGZBtRHNgJ8CGBGaSQWrTfox6XriTAC+JOsDBr6xuFMfjFgP8CeTINXfmrl1F6t87xaQBhU2xx
AJ6nUUUoNM/DcAnPuEHboyAL/+xaAWoTpuQDUI4YL2T5QW1VApcnIsF9SCr83ro9lpOzUGCkT07h
MsME8rHE6LxO5QPuNszl9TgoUE9l/TyBeESLmc561xhSHyf0HxleNn1Tyo7HAcjdmqX1jMsi04jP
xTiSKskgC/oH0roJkhHwtnsequjRLr0/NaRswII6t+WUj82bwYwA+muoSWEi6X8v3VA/ULUluU5m
jGRt5UeoFsKfAcbC0anw82r0x9sc3aWpGR5bupafo+f46HTiwodVBcPPddLb71YpfRZbuLY7LgNA
pvF8c2C9/AYOgz0EOMn3BALUmcxzrYHIsOopWPt+t8louiwOMvlSTdFx8/P4MclNFlIwdNOxMs/C
DfUVGpbedQtBF135D4X5AU+iDiAYTkA9Xl3pt9+qbbqrKMsZlsUmuoyQoMawx8PchUACN+3tbl0h
WQjCgM3CytgKuw0AXLsltQ9eiqNv2i43KEmnJO2jM+Go8O3i++swmr6om3V98BpQj635cwl/cu95
3HxUaTskOcPYenGB00Xgk50Nqu3bUHrzOk4CkFajYblyP30NR9xUma9DC4Fu4hcwxSAXl6c4ke9Q
4IEkhKu9V0MTH6aeuAcflvCn65aLLzZx5qgTtRzmLhp2gXbjUxzcCoOfFaoQ73CSTtsGqi3tATFt
a3q/9UCv8MwEd1Uc0U8r8WFWMZGon3KAzd5DxktTH2Wl3JanrWlGXLsk3ID5JE2fe44jomVN9IbD
5NPBVTzBFhYZhbSwW5Zg3fe1b67l2uAZKWWDZ2Fh2/I9Eat4SuVVlbA+qotgj2VXdedESvuz62NU
p/JuaLcD9OyMJxNaAFtuex7dqvkWXAYJnZK6HobLhc3gD+2UYbEQWNvuQpEeKCYrGMbJcvN46NNY
WvhAJT+iQWE/4EnQD1SO8gBqUdUwSzj7IYag/Oq6vjoqCBlwz2HR+0zZMEBj3yQFNxGlhVK9zkI6
2Jyk1aGL7FG29dcQ8p/L0y2Sj2l85tQebQl53dgF5rG220lxiPe1tIUJ6aXdxjp3TGZBu92Vqfsa
aHwlrvBqBEo+W3/9I+b/T9j5D21WCyLrP7cj/e2P/+dVd/jnz1qfv//H23Klv//p+tetTP/j3zr8
0rfwz/ivf+mWGvjbz/r7AqEbrP+3bUL/wv4//9nj9G+CAf/jF//fUgMEYdW/LXD6L6mBvy2K+XvM
4PYN/5EaSP4Cwh+LUxKSivAP//8foQEEQCiNsFAlJEjuMGQA/hYaYNFfWEiRYGMijdM04SD9/xoa
EH+hIubwZEP4BUga0P9NaAAv8U+JgVsmQTAqGElZghDCvyQGQtp4NXQJy1qGYg6YDsOoe3OKXsrZ
TnuyjYd/+Fz+u5QCPob/+ooJmCUsfqAh/deMQq2lXpqUMtRD8oVGLZBM6MpB8wqb9YUI9GjGGRSG
+E049iOM7XNTm8+1G8bMBvHeOvarQo/cToAuhvFdxysmdcCtOzqm9//ze8Xl+Zc3GxFBSQruN0Fm
MARm+M+BCrfCWoXYS1BTF4h8nfLosYcWHAnYgwzXtEfXWTXHKZ3Iq8Xk+dTW7cFWdsEUtH1ZdZ9k
SvbwAuOyzoFX4bzzsIYSQsZ7FVcfrAZ1CyJqzcd4iL/BmXhCagKG0wbq24Hg2tIHWafTbmjj/bh4
CoiLx7vZyflLD6mmYLzDbFPWRxIKnM0wCj89me49OjTMPTeYNYhwHkR9gHmrAekI0Z/gyMqdjYfD
JmBlW+Ll3WIaXoTom3PL9bduS10xbwra01hFCtLmmBYVDuanYZqDJ1nKZC9IX+9FD3HY3YbnYeM0
Vy7ciWC652CC9mWHxgko9hr/Ktug/TWCPtg7GfhiIvBBmAtA+wc3Qrx+GVMLtrTr36qJihNP+ftG
zQsbMaGhZuejB1XRovM+AI9qD3zYtrswFeLULOXXyMs5Cz2O2cHjAwoFDkCaEngvtjb7UA8jgLXg
LObhi1y78HmbzbLrtrnfRcGMiMKiyKegrjmUa3zA9RPHQWv3IMOhyjGYsmuNJr2rmp9LHXSPSpT1
HetDFxU9BLVDjeE/a7uqPcDcOgAGiNtiGkJ2YgICURaIkl7SVXFgq1v1AsuWQJ4dbT7AeZgwd2Q1
KcGDQ7/CE0i/1G0Hd6UVJ7GR7yDQuyLS0Zav0BXzjfTdLlLxIyQTu3PT1hf9CHm7rqy+ZwGco7nV
UH/NbSJq4VtWygE9WWckZtLyd5NU8ifkue/jOinYeqpr8jqppqNJOv20IZ1QdDLyOfgqjI9ppIsB
4FQuI9oUdq7kHtnOHz3f6u8kDb4ulYofYrhad1sVjQdigvhSgfTkm1bvQzKGL+0KrbMKOXQaycqx
MLGkV+vQ6JI/iARrqiXvuYGdVZp7ASDy2+BRVjF5V1mfyhsnx9tTUKMZCtYImRsLgMOa5KFqovh1
qnmDD4d1p86CfTKDbu7LElhtqwT75AhtAD9fWR46b/fUV4+aKZDsrMdx0wkB1ayRX4bQP4OpbPCA
SrW304rwSnmsK4BYJrFLYaNpLEpr1E7K6mht53cpJqNnRUGaMmfYgfRU3weh2D5WwpcPt5X0Sa03
bMtW8FDWuSoPBDRlhhl07Ed3sQmcx46tyxX6KnWwpNJCEV4eJoeAVxYH7lOhi00iQIxGIREzVRrD
xHqtF/6FQkOn8UjvRL/ww6hTt2PtzYxA9GF6mrsyzmFf7GOb0kOYgGddFj4MWRyRcTfWtC5a54ef
s4ekLS1NPspy/NqtU31cqx7YeW0EelgDGkwuyAHR3n3fSGfuozalR26TtyYmzReMbOPTGLvyXo+R
vOIIqpE/GKNdK9N+N2K/2EM/CY2RBEo98mjptzXoYQbiXn0yg4FFgDVPj6Rp55zrasjLhK2QaFsQ
eXUf5aQ036HyjQfd6Ok3tLQoq1cuHxg1IRx77oBqTvp9MNW3tfP4LN30PK1hdKhGRi8dmzlCIOHD
JJfXgNA3z8KvDIZzglHdyGurhurYUmhPOWnmCMxW6M9MkeiEkMlYKByQvyLfg/3FA3w0UQm8BO0a
RILedKKHTCGjEyRV3Imzqy8crtFacLAVx5gbPNdjN1MMAkN8DOMeykATQNEYyrZmGHsH82AGFlao
AoMp9GDcB59sVO9V6SjIwgpMcd6XU/iqV+3xydr+NzWuO24TxJEQGZ3mjsvoMPESgFutfpJpJUU9
pPpCzaKPXtAW0hcv+SeLpN7HQV0WsxAVybyCdtRNsT1DPIvyXiVTUWrJrmncmKfSqhbTmVqP0tPg
JDE2x5l05MdW14PfsdSVryN3EQyuao4KvZrlvhx8dZ62sX+SjYtgBdhTlIqmBUlu4ixkdt0Hod4K
V3myl0mMUbNjnBWdgAg8VUxgE0KJ5nfs1Nk1SwHgjAHpBYARC9DEc0Waa4tI1e9B0/nRQlMR+6hH
B46nZh+6AEM8aeBiEAp/BXCfg8uDuJe4c2X1e4Eg9lXbUewC1Pjv08z1hTiKCXyAnHohVdWae+MS
c0BDDn1OR50CJT13D6Yp6Wewgrct42U7ejq/kKEvz9XKHdzumO4MFKCdEe5X1Ul1P/pO7xK+RDdD
44yED9g0CCyPI/yT/ci6N4vRHMoDum1UA10d17oPc6ngmfQ+ba4qDCU81DnBMbEuPagtET7pgMA5
8AHIsjZNQaCY4XYNA//BNHRyFm65U2IvuuGhGrf6vl0WZC7b8i5FBUJWckFawzPo4mpGkXRN0xbK
quUFU5vZB1MNXiydt/G+FO3z1FGPNAcp74JJxG8x+g4EEvr+gaUDPa4OBtzcWoSipgV0wxSEFexg
nt4NKo5OLY3K344j3pKiYlyCEUxmRI2FfdT8rsc0PiEiqi9DpMTXesRNiiM78EuFzNw62HPYAPx7
xngKQD+VIcS2mKbHdfJO5mVcqRxbYaGHbVVTAIz1VzpAnyXJb2jvFHye3sRedf5xZSNSaioaOaxX
ebVVBJZLEVGMCcCvoGsQaP0jihqG5F6YsPvFMpj2LjDvW+3L47CB9h7pUl4qX9o7OfvmTQb1th8R
jMxblL+Lnf0E3EM4v08H25wBLBhET+rysrTJ+CvwN8F16aTekU4v10WuySFmlX2mAP+mxVVF38uX
ZYz60wyBLt9oSA4ivqGIyBBCd2dhEUNbPqY4fnZOTkPBG91cdBTED4gmJHk6xfSOJul47sU6HTbG
H2HrwObxGoxA2v5idCj3LICcyKsejjmAEIc8XCYnkKe9XfEARqsuXLys+TIP/XFu6ug+8grUD6vv
Kgonsbf8dYHjivwRnG86k5+9XvR5BHeYsC7+aqAjPCHsd1MEsTA2tD+tnEACgUgu56XN2rBF+141
TxxuCqjP2T3BkhpR2LY0vUclbb7ODsVzjKXG6TgMl4nfUMhF3vWiSX6VMayy0Vvyta6leEsneNms
WUWOoCloP9P0yWNF+uVxQfSjzmYJDGVLuEAuY3HQ6erGXJiAsKDr5p3bEs0jQcgrhhIF1VjZ+2iV
aAgD1eDs1o9l1L3SEdFGEvUhPIaGHWLHziRY6xeYHtdBjeAOiN1NPFB3MYDNZoQOhgyROjURsCZt
E4Shw3nPDAe6BEis47XYMY5KNlfNb2PdBmk2/tm65HtXTq+rNk8bZrErcJsfMMu/IwtRvWpRgd2W
BBZL92rQZAMgrt4V9VMCKR2JBBG1BeS5OheBQjfZ4eZbxlHu22FeTk1dDjmLjMmVYu5YlxOAu3Xt
Ct2QNueDNw9bt71Y3ad7DPxNpkaPdIyErVfTR1zJmxJqr0aF5hlCfZWvHSoodcZkVJc/g6SuMzMi
y3WjKdYUWGm7VuMOHECTDyhgQOUAUUO3D7KqH81rQtvqrkVe9sDAxUjgGkwO8wnERHdVDCSVNHrM
Njf0WYxUHZrRlDyGtaIZNF+6X6YZvP02HeXNhGnMku4hwrHnxZufYPHApa/TiLGJI8PTzJlnSFot
SQzIcgrvI0GXrIdZCnGQf+MmGI/e1v6BdjVsBzXtZZNulx5BDRCiga3uVvgw/UIxcI2W5a0KEE3j
EdAdnJE6oXBJAnpnbNw9VrXqsmgCAdE0ajpDnHTgxVql36YxCPO+3u5a71Ow1vptU/1nOGxLEQ8Y
cLIYwmmGONb8KVso4AzGyAuZpNMZSC/cqJ5ZMFQ2BSTtNM01xLhiVdMNEqQx+EQm3dEN4ijAh6y9
0ci0hA6mWdcsBrceRsytnH7LNmS7CGAFpF6d1Pk2wYwnc7AWdgw/hvH3Ij3g5i4F4Wtq/7Ess3jw
FRE/IB9t0Lk0bEJ0SJkYEVuOoNvufau7Q83o89glUw4V8sm24hPmzouaKnmm+qYKbxgjp5W/1CCm
jwSm1rvvk/owYCT3XfJlEqmGUofcrhrW+/B20nGB0EvVINsmBHe7rqNpl2O7DFRntPr6TnTRKV2N
yhvCYW0Q/XN0W/fSyluuvmfhgcr2AXJYUqCybOCSGKJBnSszW+OdDU6c8Z4+kvUr9ixANoz0A4Z1
8my5v3n7/ZZ1fn1mGqRG2vDxQ5MWU3IqE7hVLdKfE1x+2txGTc9uXBsMerthXsL7m/fhcvuYUjyw
BpxLQeqpw4OHX2BnZXM2XdvtcQPtkqppD8KjBQ793UJUsx8xh+e8fBZr216XvkTJEgAvsKDui+bq
SOWEi14m2129YXLdQgHWG+fiNgf0JdZV8BU9N8yXOFlPCLCXPzgiAXkCLusch6zYTDu+2dadeQsQ
zehqzbnQcaExnxcBW8y5SaD15zQ24ZcRXtwB5mlw3aBvnGCKj3tuNcsUZtlfW7yaH1tsm71tEB38
/xLiv9/6/g+KIMFKnn+vIf43G3huWz3I7bv+c/1ICOkvoomI/2yV4TT56/4RrKllMGvFbX9ziADP
7St/3T/CsReIxViyKljCsAMRGtZfpUT2l5TAr0tTbKXE4qCE/G+kxPS2CPqfpL0oibE1FO+CUzT6
YXJT0/5h/Uhcw2yIanCbhG7Ve0tFm4O2kUkGBQEzbDiEI5aFbBbLRhDhnis+IEsR8MduUOWp2gak
5yoQgTSS470YJ/NSxf6bGZ0+TaWLHjqvxaUNlLyDfzpfZTppVZCx0de+BrJXbwm9zsLuGOPkZKRI
tqyfx/ns6y09pS2qfgLDHpmWOVouDHM2nvWkPTd2mvbRqLcPz5uo8DNLR4R3kYGWc8wuUeNfeqHr
KwLA5oCYfCwwyscYcCo1vE8l87vbvpY9MeZJMQYSxfe24AolDeR3JQ98XZqdGrFVokU2EJsRVsTR
bVUzbOGIERbsauWfGmj5sCYSjOUC3s1EB3qI4Xqc+TQtB0iI8b4jfP6xKI9lBTH9Zcea7EJdI7qO
LUQ5IIPmnCicnksAlSOI7XyNRjmfIzWgH+tBj5yWGc79DngHLI4ollPu1Vi9h/0afJJgm4rIiDYD
4O/QSdTrGVku9Hw88sEHmjvy2bmGH8EnNTX8uEF8QJdrz7ZezQuoNEwwdEY0AOsufntJ5LHt570v
Y3RflVuPs+77UwUskaMJhtVkw/6YdsZ8WeyIScYyeZXxxi9jxQaGVn2cj7oaxy0jtWIXjeksd3Bt
Ee8TwX1ch7XIoFkdEHNtilU3ATSwuANYugV1kg1KoxlczVg4xn5rCbwFbQvCOKXenuDFsyeIcDVw
ky49If4sDukQWJShcbzMG8Z0F7fJOQFAvlczsEC+gEmVuKhfiAqWohyjdh8RBFQGdDq5l2lTsLRk
xRAH0Sv+3w2KFHRAyKvDcpSEwXEynoNSqJClRRz3funMYUSc63PhHH9La4aPTqEgev4mEMlD84OG
suUlANNm4GcqF3rtR0SUwxDEt+I1ptUSZHyLYfrUpVt3qroBIp5AocKIfOjmOUSsLk5faVJO+0VE
UYAGtax2KlHpbnLJvKt0Q9+1cpC0pkAC+pGkv5Sir5AZH1eH4GqKNSd0bKJ3hHqAADfz/AP5jhWu
W0wGVCVCivEWeUpHNg1Z2NfVQSpb4l+IaC03A51sMbz0mrMyFyjkWUzaeOf+uO7rHwd+vZnx0x9f
nsGhx4abMB+nCulnUjEQlcu3Fto1lhKp+D6y80Uhdox8Bmz/OGDRg7ihAOMNClhueIA2VbjvO3xE
05xE1+GGEfR9Z0BWiKrKcKMxiPesAnNgbvgBspbow7DpJN2VoBOCG6ZA/gALN3RhBMMQ3mCG/oY1
kBvggEDtu07HcLfc4Ac8qg7AFICIDmQELwU/uhsskZDb3YhdAvGDp80zgjZthnG23gfQtx5L58qC
/qEvYPQiPfSHyRB/+Iz+hmokQB2P8Q3fmOKZ/4LCEl3WFJBwFyVjjGZoqvN4KJcqj3w43XU09MFu
kQG5Ejd1c9bJBakPn4j+vsIGjUtVdazMwtYeNMWWnNJtn8FiV6Tt9fZz4MCXM9ol68HcUBZPsW1g
TIMFkWclfkUlWmGBn3cIbhgMAhDLBbuRKObsdW9U+6X9Q82AXoI4xgLXLefU1WgosT8CCdlgcO0b
hoPwXvMwbLBTpd+ga/TXFMrjrdciJ5QyNFHAgEuVL6PGHYos7atH021OUEX6AxBCrLJoCFRXAdWs
7gK45HIpPNBowCk47hBvNBsSq0Tt0jr4qtyUXLa2a16JS/adWFLgTjZAMEAT2A64dVtdNQeP8Eqp
SzkWcyDkKabgBuUcJvChKYWWPdFCtPOPeJhQsVzTnWK3QnyKCBCSFXdQ5RkQPD6KHIlQqOi22a51
Av9lrrsDkqswRmj/A5sTPtR4I3fnd64QawqrlySoRY0VJI3bJ32SYCaNImzfkt4cp9Z8n8t4vQar
lncsugXB4tgeMReNOxdPscGOHBkdzYaTsoF4swoXvwfIue6kot0ZiUoCYbE0r23N12/1gJ0IzZr4
fGidygc3j0iibPqDoG6JeYVmJB7SCQeUne3PyQ52PxGHgSQxWE5QYe5qub/fAorgPi7rSbERo/pt
NqTpU6wiuSfB8tkvQYnpxyDd3N4U5H7bULax1mBckPutUyQ/8rZy9FQi4IVUZCqeJciYBwWhp3Bz
mz4pVYPLc+2da2/ECEMB1limsXRH5EDDFzPz9jt4yQZDawqaxdd1eZoXZJrGGnGobnbqbS1bf/6/
7J3JjuTIkmV/6LHBSUnq1ubZzN183hARHuFKKud5+Po+lv2qCtVAA9373iRyjAw3I1VFrtx7pA6s
eRv8AyVo4oc71y8+upLA5Io+3V6UfuHtLbt0fof0yRvLy+OHzd/xj2JqxJ8iSu2rTDPzqS4jBAmD
3+qVHmNKyXYf7EBPh8FX4J16GoJjXFQpnrzw2xqGlPEFl5hXjE/Kt5y74dj+dhjnYqOalnSPD+1I
JvGwCloRfVZTLOSiKh3jEwxLuc9FiNpj5oJUB7cL53LAH4TY8mBiRS4ElgR79K4JiU6ct8SPntQ4
+79yO731lofuQFk1I4VlTX7mK6anaP0pvw3z1L05ifneFLxRcI4U7rsUB+SMpKg7hh1FXaq1lXXO
qx0SWqE/F9Eyp/Qke+uaZGOxVfa4xoyUYHLpfQA+4x4snZoYUxWePTslT49R8LlWzYhJMSHTC+8H
6YC+DZ4GLjkbmsM3v0f6esscA+6VPvAvqgqto4oCY0PzQ0DCbUkV1PbaUVnIMMlztlFqOBbdcpqM
C9yTEREJ/Bqyi7bQZfJd0WfnIcDOmPj0TwdGnVDT+shEhpgIJycYhdfo8vjMSDKGa4xs7lcbiCBZ
MLgCJKQhZASW5//J7XrcBYhplyIso+2sgvkw1lb9ovsAo11lTfaitwJSEZZZ3frKKNtdCuRvNfKy
i12kPadaxmlofQH8TdqHU2pY2kYWbItYEb0NA+OOz4mDqwg9Y9EOXvk201F91qAAzFMaDOHf1Kk6
6x6FOXHIqMR9WIAtCpdz7H/VuLLThTXGrr0hXWgsG78C2uLp4NUtmp/aMX6K1nPuA5PGVZB5oI24
9kGltWWG5b5s/8mJV1tGgfKCBbmjAsmCt9mbDXKWLWgCn2AnIYKUiiQq7q7b1FuflmFT9cn8LDSP
ShXA7WqHfqm7tsbLW+uAWku1C/zHGWkkgnstX/iVFMO7Sy25YdwSbjLlw+caR/03yGYfvA8Buo5E
9YpkXbIzUerXfBPVbuyZkufjTPA4+yJuRCI0zBGsTL4bn9FiLqnEHnS/MRVbK/v0cyQ/P45Prpjv
qvbaRdka/S/diotO2vrWpInaU6cwRK82qVde6jr6axdyHUz5c2XKv3k6P8M9/EZo3RqF6e+GYrZP
gmJpCIY9wtotTEssgpO1J2DaEN6H89dUBidn5O1r5XH3jGpEDURXqwU1/UAYwY229pTOv0cdRhyb
WDXRN1qtN2HkNc/TWFlyF8ZkqJDii8x4KvxW+E9GEn/7VLBklJ32xbceOk/UEpbM7Uk9Gaqp+CBS
lAbfZjQxOtk9zBwIBnJkplK1AWyrVK2HeZivUkyTufBISVLmxqF3DGaP4IRfK7USyhieiEIhg0j6
/VXk1fpZdfwr4bCQtTWdzaE0do3U8S4oZ7oFYr3tIjPdiJBcatyY6HoPUFA7X9y0j/+abq1ouYpi
GQsGz1GI39nxY3Fz7ZosURmjq43WTM6SfnHbUeWM8bhN04Yor59CBYu6KgP+19XR2iE6QrVUMpIb
wnydhhraTs4XLGLOH+5euF66BfVnBWo8Z627nIb4wytcPogGBX6fTykVROZt67Abl07HxJgOS1u3
cuJy1XbwDHqEOXn3kWdqyWXS3bN4NtcEhLOd54T1JkCbUkr4hzxrh0PkOO12qNP+KarsU+pWN6/q
5nXjqeod5ojzXCXA/TqbUWE+QYnxqpmI4VCh62gwj7X21V7YRrgtGAmvJ0rwqx8H9jmyGILhtHG3
IiWFDLGkemIM7R1mexj2XZORup3GMzL8ky+wQLrtYOwHuFC43aoMZybiOIrSlCWbNu6zZ3gqfzpd
WDugMMNqsgy7IPKlIiruzshPgtcOV3bTiGUcjfGrbwO8hDkhn61pSN47/BT2ug175eKrM5uXOpAx
7UMmQTiy8ss/qdjlD0msnuLQzsfl6OXleqpJ8kUWJ4IxW8yIo6xeRm7+oRxXXizD5WnrCVFgj4iD
ZqVK46MuAo24l/JtITYdGBHNh7mfaVhThwFFSbizr33aSK1u8xDKNSdc9izETB64ZshVefjMs9wb
f9e9Na90a/DYwUKp/pRlVryLVhAiakfOoYVCYnCLuMCSLULnbawCiwmyl9z7ajJXgy/Epp3rdD/6
c3KOtfvCw0Dx0zE6PsxGU6HelS7cxdGo9m0X4gA2p4L7WfP9kufoMPIw0OBniQBOjuOVsXlwr1VJ
TWgz6PrIeDCOzRC06B1lee4crKBOPU0vwSzKpd+Nxu9wnjD65E38Y7UeGFFj0vvEbMaXf2FjqGZk
UjKvwooeb1ezjMrQ2QkJEif2zV9WoIfjvzpfzxqhg3SKI/udWTGRnpQcL6X2LjruwiV+L0W1ED/R
dmpmO9Z0+//y3f+NfOcD7v0/q3f/uTbrv/S+x3/wb+Eu+B+BoJWj1XYfdj8Hm93/8gBaNvsGTWD0
nuk+PH0emtq/hTs8gKYQeGp8L8B95gXQhv9DuAtgR1sBoVqT+Jnriv83cLD/YBD/N+WOgLXEc8cv
xP8HJfF/U+4I8QUGHW1OJ1MEMGn0lWGP3KFEvmo64H01kQyaNOJZHYcYOzrYK1kZ3OJH4DY1JAah
4LfpJk9xRSh7zJZJ6Tan/jGmMFr3PBciv+BCPPoZLt9kZDrt5f7F7/Cci6bYzw0D6N4psaeNx4f9
vIwswUW31gJcjoQmo4ozFpIFMuJZiuzLy8zvYgh3blv/NIY8+41zIPT3HBFx7lxAJG+R/FuMx16+
tTO8pfCghkOu45MVvCYVSQFtQugi+U/FwjBpK4ErVQ6+3fI3vzvasbPpJVj4rXmdxdmtlePKtBP4
bfEirt4whe2nhJ602zihOjYMS32kET2Thz3bMe7ghKtVGN86MV+ptvZIDZcAvMhYZTtDMl4luW+L
q64/51xg8iHZyKWC+4BD7KDG4jy5y5r5ie+Rll1RyCtEIz5LhsgLiRLpXOz2QNkPiBYHcSP+Gsp4
wVsE+RBmT+reJtLylsGxrn4FguIb6Eh6DzkaU3iaZEc2k2Vj6gtvQwS1NQLAWJvnyC13swnQlFtA
nDklt4aov8NRHRoHbA2Nz2oah5NvDtcHl4dGeNfH8e+EFFzyqygTh9lvtpyY6+RGvLLtbazKpym3
dhKInWNc3VbTwQ5Zu7ddqh7F/zZSzjJxDg72DvtN0xh3AhjicGO4pjWyJcP7qTNxMUQy2kddceoT
C1KhoZYirJ8VdmvfuoW5WEe+g8Ghvimvv9dB0oFlmLaNk4tFqfkrY8o+IRqA6fOmJ1UER6eH+MvF
jM9s3pjtLJej6W7KAYaT4EOek+TDgTxHY4IMNls/lvnXteDI2EV/njS2+myrmFE2foYN6L10PGvf
AvHRgiEtBSBMKfu1ATfRhx4xdL3MJnihMwyNnuo8P8ZuBaSgKa4eKR6v+9F02o3EZ1kTyGoLwtgx
CYnPDPBD3w2rBgJG3DULNz9O0b2uhlVlkwYjJ9ylrzVJAqVD8IvZSpj9rdFMbYvg1LS4yB3GUBjE
8+hPZM0b10rf6fHvYZzvbSTEnsHQNLUXOb0UMxaJWDw1frm0oH2kLuAcZzhPhfktU/EZTda3rj/k
vGtISYfktWRW793izef67iECZfm1Fv69cxiRorg96sfb5PW7IAmfwj77iUBALqoWqoY7WBZPebcC
fnHp5r795dv1t6wLFIzHl9Fu8siE+wQKZXwwUTxQC8GkPyOUBhnwkhjC+Wmk+Zewbf+AIkjACRwT
XNnRrI+g1tYdTBYgyjdJcUbj+TR2RrXJxFwu58TMN9Yw3n2tSK0n80pVyQN0B+3MYE4QFS4tLLid
1RQYajNG6XVkirYiy/Q68R7VI2eDme6YAS7y/HMuoYSLjyTMicwg2VYga9pvK5xomrIZLN68GMvo
N1rOJfKnBdQXOJjdTJQQhOySCCNHUOjCnejE+Mw5ij3Gn05WzmttW96fAXUyIF+y8O2jnfrVnSHg
KcZWvedAh7cyvXa0S7Nr97dK+R+YGapFX7h3uIYLjJpkONumxwkDpdUMm/tEeYjaZz8hFlyrMtnO
4DgproJDABtm46ly3oU1QwI8J95mjng1AQPp9ZDEX4ndHItAouCGV1JDBoGDU1C40wuEEiia0y3R
+qh9cbFASOF57Qw1r0raBbg8z5R2GF2l97cObZq5REM9nKCZy8mmAAUidqjdjCC0GG89Muqn00qY
Jh5Rl+UE9nqBJt0uejrnjVeRnph4m1wjPIXDXF9ipN5F1qtmUbrpCbm5Igc1YX0sp7y9tJUbY+DF
wp1ISIIxPDjTMXpACHCUzdJ5JfUIniA0vX1AdOZu1KJb+TCgOb9Nam/oxG2XEy70xvitbsthI6YI
DWaa9LqBeXzC/DiCAZVipRq32Hkpa5Rz8kvrVGFVyjhgV9XkhdyKOOMqaz77tdxUc82XZzCWRdNQ
jrHkWPsWD1aapetp0ZHMvqsgrNZ1VwdrhVq7t2Y0dMbgZavuFhgVpzIKcLXPTVw4pxAm8gpbd7eu
ObFuNUOChUe8Mb8wK2o3TtT2vyODcfKcurS2k++oBfUIsw5hE0gcgnk1zH11ZULRrSfvxRBjuR9J
oBL77mqGHD+o92sk2y83N03YbTbCsJMdkrKlswtWfMjAo3EfQchNkn3r5+7ao8NaRVNCLBllnvEz
wyQZvT8oppPpnFA8O1gceAaSKT+7vk6+AbIai9IY9CFM5gCFAT5tpceS9gal163YHsAAzdoOVeFt
+NwpCzzmUlpXCxePyWb2qnRjFM1NuEa/Fnka4lcw2rUos3aTVY9fzemw9fV1doUD/sux0nErSuwc
TRTtsgoRwLGvwsSc5RSiOnUmhYL/hltZog1NzrLWWGCMYvptayI6kxrjYyCGcGk2wbRjPmdvG75q
lO/zNG5JNdXx/KPa2FrJxwAh9ep3bHV/egjoiWDaGQUZp4Gdni347UxP941Cmc+sJwLUG8fJd63o
XuyHBRxHCwrY9+gnXwWtJuPObc3HHsfpFu1i6wUMwEhpu6dxxBDB2EUW4hA3Yish7EXkOrWFtpgB
OYU1DQuWEV7dQUQPuKiqcyGSgxyzq5LdMh2uVSN2eW5c8JGz6cFbGz2iS0jh1rjW2oBFwoQWZeUB
oeB9cbU8lGnuf+Jq74/0dkotZcTzH5m9dU0NA9UpGxADM5/xb5LV0lzOphvuCfAHW/wc46bOezIB
UWE4KE0ErtZtNZvZah5kunbnpsS/3PRip3w/Xxoxvq4lDlZ5QET1jxTJ3u/EoICM2FzAoM9LlpFq
zW1RztGTZ/ncjJFdpJumJ69mzCHAKYVz0sb0CB6yFWunsRnNzVxMpPznYx+5xrMVSb3thlnsuiix
Tn1d6K8pnqvnglX068iYqZKACIX3KixAPDponuSJNYzbvBr7q7DxrVelMHc6Hav32oXrCtwQxJhJ
EGyJGzrflWYJRGuerDPhsu7hrxM/TK+w1LVD+yRN45cYcqDbZPPaS9D6hDkBvWOQrUzjAgQq2XRB
Hr+YHbgChx+debrpP6HS+CsNlnCfWn6JHxgwZ2H09XIOYSCYTuSsvIHJ2GANGV23/RDbKmfacH44
zs4hzDGmHpKqjD/sphkJGremeLdSbG0EM3Ft+p2+SW/EcCuzBsHKizDr6zIIX72edR0uQx6+VKYI
qg4pU6Yc6SZrjGOOKsYeioe/VGfhBziZ9OA4A5xzNj9QKpaT/2vuKYyNyiIuSIS02w5+1p3H3NAf
tQQbOFoCQdIeMsjkOeDLP3NaukiIhrs0ovZLeK3JgegYK7ChLvheIG5SbMVYIMyqeFUTSalqe9Wh
e1aK5RoiHslaZJGxcJRxDvPiEtTjm5uMq2EaLvZYgNWMgC4eKd+bVdXn81JPIEK7JPxymBGmyO8L
ph6n2LROMuIGnIJ0b3bFSzBkr046bzR7M0p35HgCVE6d5DQBUn/frsZ6TNdC6U+jA63hGdZmjP1y
XWGXhv3b3OwuVUxsEJWEIBTLeYnjLDwT6TuD/drL5hfPIHHAZCjX0lNvUKIWZUbKtzJsCkATA0MR
RQcdQK1J7B5oq6EhYiv3fR5MWAc9aGisDMvEDn5LVqxwDxBx9aYYi9zkli8MyrB/jbP7ApgcPwD+
SmbLdH6utuxNoYkUlbp+BUwin5ME5TtXkGnb1DsQtV91sa8Ao6TFtaq7CRwvD36gEuaQUIiJXxsH
5bsYJuTzZH0VsVgiVS9FX29Dk8hDO679DFRZDhLb0yM8FbtcdMa4HUF9DwmfXs8iDFGQbSI5DTrc
2Lpgbi7S6v90QKAXARU20Rez3qQxj7olTAMRtY2BqxIcD+gBhuRozl2P1wPKmekn3YrYMjdGaWTH
vFXIVPZFGU13IOZzK6OBAIIvgm0qHTgiTbQtjXolGjdcNWRqAKfkzbhO++xht679fMPt4J9x1FJf
2Sreidhx3k349Huco2THraTxNm5mikva5t46a1JM3E4M4M5KSQeHKjjSyvESWKGdbWyFcawwU3cX
CCc6GLhyX2EnS/AcVnRLsZUt28jx3520m7aeWbOQA9SzAZV7lO9VoOab13v9q/am9O6Lzt6Zom83
HcbYGKKXFO+2aNNz1Fc40XND3vPUADbFtgZ2lzAkoZ0Zqr1lxtn7UE71i0rZSk8ou/3dU19g/++M
g+mRANp0ldW+SgTWa5fk+mBEQfrlqYQlPH3S91uX7O+0EDIDcjF47Ucr7PCe1Fo9W13MRcToijrX
DuPspXMm5wuRC8Qn0UgrX4x2Fa4c8vW7TichHMXcfxF1ZW+CPBkviSjN42zFtGA+D6bnZ9ad/T8G
yI/aOIPwwy1X+9XlkcHA/eaVHPU6dZiOtHPlgXad5+PsunRtgajzd5gMIQ8NSl1v1u5dkh7/GKVf
P1K1U/PeSdGCNCMK/IaAMDIT0KSos4RNSULvZ4D/+1HFJIhlW9vPowVZjT62gzKfTwkfTc/FHDA4
toM4eku1664hZKqbtPvop3N7vEGNchOcCUDPHnA34kOzqHpSMba1mTufztA3yumYSMWdIBMYjiP4
T1Ch67xqnLUe8lPEUxtLhnKsgnJw0Tim9eCFI0q4rfcCO/TGPdssBmz9yxB/gO7cu5lFtDBJuErD
Id7h+skwGhgkVfLZ+iOznlRGHa6IIcbQ9XX2d+ri9gKmbR+HuC9yGvR1J2AMhQYRbolVIrTTre1H
GFBcAhGc2X4SP2nRwHULBsqu5BMiP8t7JvujzrJLKTADk9tRLzAeUuIjj/1AOXbjDO16WeYzBpCB
tjL6mdFKXF8wQDDfuyjcyy7Fk2EhwzZ9T5pxhpwQhiv4pocxr5IFoB3+u3Q4FXa66ROoHJIGzCmz
Fd3oo398CvzE429CAfbCTq6mHh7jqxYzC0hQG9CTAhcSeRe9mA8iG76WYkWFujf9Yidq3M/dYCka
Pqs82+Xf1oaiRKUlMOESLbmgevhLK/EEEEGTQeWAkuFXkCCClZTHuNpgqEl5h5i5NKb6q8mU6sz/
W45x+ppnBl74galKxQBXZqG7s+yGKtumn0p0yQaWYM9H+YdpNbP/LgQi0bSbRI2/POA6HHKc8e2c
8dP+mQg8muVHaMzT0kMu0dj1WYpAJ9BWj6aMmScHQiK23gwJY7CA9nuG8dbim2uyip5UlseuJjtj
Jh77K6Jo24RwUWsGMyscFz14RkRCAYbPxB/uBicAdErrz8qzriopv41IgjHsuDMVfhIWdzG0zPLC
3XLrQEtP82QNOaSDqY+IUgEdXGdFVu0qXqFlZhfNk5rB/VVNwNGSLUqreUmK8RR2LK9JkuIN1gDY
ueCX68oeaGQeby0zOT8IGh2qRMvc107ms1VDmsiyx/amswpNh4VZbQKSsmI2FALYaxwSKo2cfjOt
OHUy9C6c2cNaARKFjDkvrJphYs6iITyNBC9EdAJ7m65ZfaV/qRmjwcKr8H4X4w8bxsRmfjSehFv0
WgX2Be/MQSq5Qsz4lcaxeXKVd+oa9ookpmVdu9yT53GAxJw0AD6GogSlMB2LMlx3MZjLwBI/ppdz
yfjy7PEcLHz/LuuyeCOn5K/dxzIJNjkNfAwMRcZe13gUy2DB/i1xMlCc7g4zg6WqcA+1TXuBlLL1
GPBkOSU9CI23iV57Xc0SliAp3YeH3kSSaRIK/3yT9STTCvWaFCB9ZN55R88OKdjzaN/gdQhCntI6
Gm9WmomXDHkxhr2zURnsXTeN/G1RVP7GLiYivDnGN+r44Ikdc9/VoG72DAU6Vm/ciWeDDS+ZD6aQ
5Q87NdkchZq7MVTxXsQuMQ03Xo5lDnnGKG4sUEFeFBJEbhJv7RDvope3FXO34CipeKp8nL64rMi7
yXjdIwXhMsEiBotGrwam2bc+hgZGaXC2WgCHj/eiHwhgB4N+wmvoH5pQ/bX6KFn33vztidheeJYK
7mOK56JLiieclhySNa5M7G+PBR5VQu1RwGgsrD7YNMlsH0pRClIGzGWIdcW7xpLxJh6YAoLGKpYV
9k0urlvqheUyLj1M3skWWG67sv2yvHHxbHNG1zsQZeLaPrDLOWewL/TV8rJ7QIwJiAwQtvmfW4lv
hIEh0WTm0ymlDfnr6lX4Y7JTLifq1G5MhkcsyVm1XfXmeF+YC8RVjaZzjTpyf8XKt5/6KIVz+stA
h7sHhcAP5gXVwWIzxILOy70DEE62WIf6lzxsgBAHY3cFa2usrSLZg9YwzwLXJ1i04LMLKgrDuH6r
kMSQ2Tl4O+JpC2dgYUIqy2VZTSBD/LE8aXNMVjLkH7L4Jzky/lrl5rW3BfA/A7x/DQM/8Ps1eQaE
0mptMgZeJxEvBD4MSYk7pRQqiLJdtWfrw960DFJYRIQAtpWYOOz4laLXJsNi79iXp9cCq6KeaYiR
Xd/NwGvOEQZUDHG+WDa4Mhb4UJkru6ydIU8WggNd2nT7/0DnEUVK7GLNBxtvyOxVhTjmRdOtQha+
7HJXPtwklF1F2zRnrkuxIJjHPajLH0wyq7F4QMgDM2JQMuuNZ3cEKNLIEAc2rDGREL65adrs21b+
Many0+gpZ590yUc9KfPYE9M/JMmwzzJV7rSZEXgNZxBPWck2K2jXi6FrrL+BmTLKtrtT+vjYjYy3
xGnYChVjELamad0TKbX7+re0QiLszDTZ9SaGExkjppChf2BMU2+ywO1XTm2rQwZGtMPz9qJDD0Kf
YNTrHh7RAnYRGpu+i7iRlByg1wNNg19t4qVOMkj2gfiVlBCWE9k7L2UwvPAY3Mjjxo9E+F+qH/tU
SlBJgyeOozCwXeuMbBISsGTYDyi3VJQcIRRGtqhZ2l1EnTHscSKx5IWlFcsic86JhiLmW1eQL+9G
x5A1czNWdSn2pGn7kKmYVToVtUCaRSdCowdMj8OSZGhO245WhtKJs087HFVAVjONtYIEuKPhrR98
dhYkL3lybsv6Spu6Cmx/E06+x93PQiy/ajkXM4Lshr+oHjbDjO4XzXATlPUZy9+1d62nzkDPBPS1
busZWq6QV8eHezUP44gr469B+j/jwS/MwmACnSXLIm52jtmC5tJ30WaYCrrhatXVAQzMtHQheLNT
blFW5p/Qiznp44efPGaBluZfYM+Hgq3ptdlyFuzDSZ1plfpfZm3+UGrvfAOEPyucNsYU3GWlT/kU
X7HY/8nd2GFFmSsxLGXl2lZiuE6GOtYTHRzepPdWCRMaecHFfcmM9EliBEIqXMazhJQ57XKWAa6A
SoCTlodBQnjm4webTqy1qaanPjABY3qngZ2YZKIeTECdDdssgS4h8LJkdXPna8VeySAp7CmSmlDe
puTxAktOZnJkKoMD5xbzsSP47PNtAhbKl/nMreHDCrcjdbZyul4bPhc+32KvhHz3uTaxi6J0gg4N
1M176POW8d6JGLjnpFl9oOdV4PDy46mYr7HFKzU4BcjpDkA6msoHAMgnduxx94xyn3cMo0Agz8QO
IrjVmZCfDr9kxzMN/4GZZ/enZ32YX7H2T2BEukiZEYGONqzPPldk9bwq2pDBW5cd7731SfycxYve
7yEKvxR3mwehYs7Xtm29EMvzcuPsjh2gLHcZmMau69mDR+60CIOKq1hrSkBih/jD1zVa290rePHd
gtVCUVUhv7HfZ8F61LtksPtSNaMgBjyxVMVR1osDjSVihKhCvH7CLI40ywc3xytH/D3D+Ul/N7nQ
fR2eYk3/gULtsoKuag1cwiTFCwOELlg8gAS0TQxvsS+xEwIPPhc3YeSFJuLtJbAEyWnDO9XBMn80
QWWXp/sK5oTsu2uCgxaL4AQzHZ8QvY/xlHT1gazHE5tM0dPda2SAAAGpgBkZlLcr26MNNekgXWPY
jIF6T8roOtXJ3lJ1uirT0ccZJYBwIiQtdZOyuNMcgcH7/qsuqh/TRFKdMOgt8FOAMB7k3ecEXMVF
i8iVp+7WcNwSKHW7027KFqL5OSPYAtAze+obVz9FbcQATRr8TCx8bC+2NE5l1GyypL3Olb2IJjyk
8bxtp+82rK6meM4BS3QZe0WzlD6uZiKcFhu7sbcu3rQAbpvdSvq5P1jxNpT1uxZH4RLTUryPcZLl
Xb81ZbCJkdsqVTHlhsCiHaqMGjAB/hZx0taDp3Bsc5b/uS9e0lwdjnMVVZcY5OvY0oE55N/51txP
csd4ipvEXbZdYr8ZraeWMMHoZYaBlMZy7vjpyBRtYu8FNjAJ6Dc3nTahgH3jqo2q97pfpeNJ+BFJ
vG9JG97B2qioBojOM6qxybH/2KTNHlB0mRCITfBtsQTKab9JeJpO+ZHq+lc4GTdzeHgLnJXq2aLD
+pMywYrDQlx2oZnxr5wQeEm7qTmGq3ajPfaeaa46RJnU+8SO89hCGK8o6JfUgAdf8O1jm1tVIg5f
gIIA2LBQ7sip+0uvS839HNBqg/r3zGfW3SksPE11yzMEwXImo9rUhtxi5WBFg1PHv034LVuQ8ymj
Gs6hZd0M1ppJPZF+VoYCnqGOD45JELoPLwE/6gT+sSy75hA6+bBte1Guiyx33/LYpnkbG456DVZp
JcEFrVlDcnV1bn0KbHNLUU4twm2qfhoXG5mZcERr1yzeO4sgKPVqBHBXB+XzmIbsa0r1NYUhCF1Q
Z7xrbkBmx9dsY7CbW0I58DJS1C9VTvjZahjkiY8KooWfFXddG69+G1Joy/QzZK1GWZhMvVIO0cLu
2CcC/jqq3xiYF9tiIhkLGCpcPOilJK0IHHpqgTYdHmwZVKskTL9tTSg7SN7s3t2DVvgZsMe3mMIX
bZ0iC9LJd95zGwQHGaLrluBNpI+Wa4bO1Yx5Wxop1bpk8lWGH5zyYEqKDk3YWWEyWRDIQqV+bC6t
TN6WIdoRVji4djHgJ2+fpmFkZUeR3eqh3c3SuWCGv1bC/4Lh++wMxkE77WlO2d0qBnaGNaAPjG42
YK3pW1p47MGK2YVh6kPmtB8ut+tiqqEvtW4kWNCHSXn08Em6sHtG55aZ0SowUKULx2FlD/PGjjGN
lZzDkF26sEl+i+SntjqDtM7EE8V6PtND4nUSaId0oqxoQc8KwZAulMNuQYvNvpI/mfDoOWmPBdiI
LhhBn4KW/XbhHG6dMfnqJJurSlX+hWzx2zELymsvPtSjnYOYNnahEi37uUfCKmRjcL76szpIj7EP
23iYaKujDuUbheHFsdiup+v4NpqSenMikhAsJjJsRCuyk3a4TlmEyNtXKzSCx5lsZSsvZJ3qwAIa
dliTy6r4QZMw+ShnfxtEJMzc8TFQJOeUy5VZlKx2gc4LxORrKrOrDpsHxZRFUJFnLKsqYC4ZPnfk
QwhKfeXutHdbwi653ii0ijAqf2zXMDfKli8kmBdDU21acMK1aZsrt6u2QR6wYXvCaNxmo7OetS2x
IAK7GlL3MlIptplz67Nm72nMiTSTv6yI4YzpGV9WN7Err7F+tAVOINf/TL0RkYPuFo0WSyrGi22q
qzGEK69pP9hkes37+n8ydybLkSPZFf0VmdaCDIDD4cBCWsQ8kQzOzNzAyCSJeR4cwNfrIHuhSslU
Mu1k1lbW2V1VDEYggOfv3nvuzlDTg/I/qG2IM/MWuRAzX5dupStoPff9TabluuPsk5rDIUviL4kc
Cpu3BnuUmEO4tkFlG9ZNhkANomzt5fYxYbkGn/Jh6h89dZxiGxN6fj/mj3ZqbLrOXawA4IVnUzZr
Dqkc24L0iMvvXE8q3UYan/QYSXSXAgDN3Gbb2gruEmqt0PnYWs3ALNYlJ1s2ygy3ZteCD6zVPlE+
3KmUk7uf0TyUZNhxcvfTmPML1o9H2cdbfJ35quwH4o1s67oWDrWRTDu4BnwPeaat4b+/ZdV0Iqnz
GTbdyfWtB6Q1UBUeiUz7xHF1Qg9D1+R8SVCwKdfEttRe1FByipIyCUkNdUsOIWks/Jy9vS9I061i
g6YaZIbFs4JLoS6HS++Zn07Sr+CzPddV/hEo6if94avP6k8Dh63ZB5SOYyOgza75RXnyvSEddlF9
8+BJpm16g6kuwWlFYDQBoJ1n67FPUPS+TaMbto76alPvuRlhUVjTsvHK7dsmqy9d191FmjBa3tBb
PlCARSSTSWguz2XECrIcsbhUSfbGkHs064bil+hNt4FAh6D9U1sv01B/Fwi51BjmButv48nkq01T
4byfp69ZYiYlhkQY36ax3XPfWR/XuJHA88ZRfeVZTOBkunr0RDNg0Co1H1Rm7RD19cbJo4lfMaUD
hU9UTvYlKfI7Vna0/6U4YH1dXQysqfzJKNeRNX3HEFm54Vdoq0DdMhNlNiNUFRrhpWkrAplszFYt
ICGkjTjHqMoGr5yMo1cPWMpxyHApj6c4zMv14LC5xZsCd9717wAkmRfS8tGa9yh/bt1sXdrGx0xn
Gvzyp95Qewur8loNWGhF6kXnOJp4+ypUsdAWJdejdS4QHtZNHVKqvoCcA76rPB6MfYW3Z9+4g7MO
7PhbJv7j5JCdozOUvV2+9+l57tx+A/K7qJBgpoY3OkrijRqan0UzXqgjSKNdBUMWGD2WDFe+UHyx
QSSVbDnaYTsNgFGmIno3muRZjk50Lkbf3qR2Jj+EYX67IBV0ZL1rzTkrr6ofdpxc4mkERG6HiyD1
0bX2D9DMa4lySgJhDTfNwk1Uc4d7m31sEjpjiKLB7BKMNUaG+AiV7srHdSZzRqmgktckczaVydVE
3cc6w/OQBdVqAvPb3vjRLfxWGGfOpnPdY2JXp3BuDnU9PHiwg45mxVdLWlSPdy7mCOjCgBMwNfr6
5IrxTSa1e2uOttqg4D7O1bQK/fxsjcNtF6un2uYtFPZORc3OYSO20rlL5SNRHyMUP4LyvjHwulX+
vDNEYKJEomfl0UPNbpqVHFkI/97C19iF9D242U888IR6dfLYGumvAcNhoL4EY0OLyKulQP+AqNLt
Db2v0uMkqwVZZ2CBulm+Fkm5I2K6DpPnHl3P7x9i9gH0vDibqeFcayJy0JU3sxERtEWPEzujLo/t
UyF7DOU6vUQKS5hnbp8pNbHu5KKwY0YL0/s6AqwS11Hw0Jj8olhSqQUCdvalUupFST4ZXySI0m0W
DcXjjP3xW8C+J0VHHjzlSZTrOLqNc6mnjS0tB6l1og4Qk9YtLtp8X8DOxVHQJ+fJ6LzjNNdi54E/
AUIfRZccwvFHUICJjAzOrSQN8IUjZ+7ywGwOhvIk/dNp8Kbd8D3w8bLI5F3VaEmwzaBENh1CD+2t
W+yA1WWI5uaGrpX0VoncJGw1vNDGTvFNwBZ0K4ziRcH9Rxy3e0Hk26ORrE8/m7BZc8/dRqGxm5fa
sx7eeWHdlW30OnnEtU33BShctLHiol4OUVdVkOs1SHpC68mqpzpxjfveZ/Ep3ksGC7rtCYf15k1S
pdc6lRDCgoPBAuLAHon6JtXk29qZxSEeumsdq4cm8uIHUk8b3Mj4pQgSnBqM0psleU4WpL8tXest
jrtzaf+C7EhEjRMIygysId2hxwPQSOmFGNGoAjN+88wbMgKrQV8sl3gVmkvoXks1gGnjVMRgp6wv
Q6MtRsYh6Y3NJOqfIvmYfZ8d8gvfW1qmOGM64fzTiKmz6A22fWELtMZusdB40/wuVHDuSFusoFa5
6wCBnWlRnVIVbtmU3IZJdZQ2Iu4UYhi049eG+onl9EKFCU+jmVZmZ2RsSgrsWMaVJpZ1w42PBmbH
PpZ5fq2VM+yoSNqKzAzeSNDmO1EyWBuYHTUdseQGX6NiP1TxuaTqI1mWSWNCrZ02wBJMrc8JdyQK
2wyPGU2zwQAeOez8gvb4eDzac0IYNNH4sSPY0gW+WUp+DO+FzWC0E7PP3F9F9ENroOrFogPgW0sr
+uQHR6iNr7wt/bHMLA0IwNrj0ZqNrlplpJAaGd2ArtkNo/U6d8257fDm0oEYTyFm5cT/9G1ukaxX
jB8wAywqZQj1Jy49VZ4xn40SjHQ27YGnEx6JU0JkyTgwZ9mwegCSYw0LPsE6EcfA52r4w03dRxfV
fcXtUgLkMCI5cgIVMGbvPHL56mjcb+X4VlAkVJKoAI41EIPlZKj9ku6XmsEst36p5FdTAZ9i1Xej
FfP/QqKSWEZXkiE7q+gLq8yWjSsxXm4k2tvGoorAVPUr7s0UbigwqkFfbkM/fJo64F4eAcmvvIFJ
abJv24RWdUL+vwE784LCTVTRyTSOa7LJ25TwL68Cmfb/nsC4q76Kx675+upu3qv/yk/+Kz753/9H
FPP/Q8qyRzDif85Y7Jr34he86v+MWCx//z8iFj4wZd8nR7FQUKAiC9IS/4hYGPJfLUFqkYvXlMpz
LfFnxsIzWbeacgEw/8FZtv5VEL5wPccFluDA3vi/wFHgr/wlYCEdKnA9ZQpEV8fkT0uW469olLTG
rx6gWi1mZrSY0UpmnEbSPxVN3l5S7qnm+i9vzbUEW1QW/1T0+bVc8CL/9s//7SdKR9iWAAajyJbA
ZPnzJ5oAwrq2xP2bFYBEWW0qhBpNkJX9ctPAjLLj+f7vf6S10KL/8UoWUg2/FwkSz3JIq/jLf9QC
iPkLAKZk51IGJn770YWAsKz/csDwNFyK1WzPZLfDSoFKdAOAKHEWvvVOCQCXG8g3ZYjZh65sypEw
oo2vlE0C/fr7l7f8xn++OvI3zF022G2hhLeQqf/y6kTZw8MIBc0g5QQxlapbd9oEYAVBQ1EEjTdW
e5tCllO/+fsfbC2/9x8/2bUdriELKc1fiNvL+/aXn4zorZKo4RY/DTyvgeZ5AlCGQE6D0tSbNLOZ
3PVi127u+rBqrHMd934NUqo1rDXCNtv3qcb6+kDbBnvXv391f14oCsCFkJgkufwxXLpKLv//X15c
0WOSoiICvHbBVIJRYsLYlBmVp9D9Pd4XVQze//aO/Bk44koh30J/meMy8vp8I+Gb//WHOqNDv7yL
BbsKyhHnPQTua+PQzV02KSGbhj4ddTCaRaiQLvLD4iQpv0vP4fpNqRr52csuvs9xvxuIdjHdLJNr
kLD5+7eGE4v/x0fHu+MKpALeH2Xhr/pvTCOssq4/ArGj8SWQxzgMmi2/TXJO0wzKIvRDBpt5ixmg
eYlC7XzURRI2lICr7o5ahOwyJaH84XZUOq4saET3Bh0O2AhZbq56r6npasCs+SZio442Vcx5bYPV
1XrvG2bNdaLJmPjpBJGsDjmzb0bP6OarnnyQQY4fWx8wbVznUNnBcmqr+qZIr6xEIOFAGhXiPvEx
V24ZJgUCGFCXxGZmiUp8Gl3YjAMWRmtOrjgcCOiGqiBhRT0y632wCF6Iw6ZzVfeoGllZfFCj94Gz
ktVqE9dkwvrM6HbDhG7FlpOUzTpgUUPbKL5TvZYotmugQlQONn3V2rTRFMF0BNSosAGWnUFjWCOx
J7lqMJpt0enxncy4m69m4vj9BkeZE1+mmHYHRtGUPL9r8m/kHMPyfzAHBz22yu37pp1CenvovFqD
cYtvHCjkDfHJliWVbY781Rgz5j4jdUPwCSVmRfwYGBI2FIkENS2WIygqMuAlHOGBmWQ/Gab5EbqS
8kIfISPahBKXNicurEhSh/WpCiBiEyVlMf00tLgGPCrKjJWm32e66wnsMf6Bh3ixFOueDX4P7zOb
ljSubEQEx6UfkXr8WX2w2WnZyaOIZKsQK9nVdTqeDViU5dkYujFfYcWzSXp6LbdRuMNMwhqRMtgm
vh/ceKHn7Nyp4n/NwwEsrSELb9OW/sz2HoIiIfYQh/3MOX9KbIZr3Y3EUYKkj+4psfA+CaRrugkh
JjVAfN1Vm1vWPdN515wCMkwdU6z0xydMaSBnG/hz/i6PPDqh/KK+yoWIRDllV7wa3GGGA7RW9xGn
QzkepTFAIUhg0dx7qROj+ozU5Kysxo8lJfNDeawl3nIj7ayTyLz3PDdyOjKMMn2fO8ewoWKSy27N
NPmcQGHUK8NNuT82YhqtrewLpPO86M+wHs6kCuZPK8PVX/dduxexPfySoGdvzCYxn1RnLt2ckOp5
DfPYHTrdiFuYXQAo3b59lU0Pa39ZhGdIfhv6Dykpa7tyJ7uB33+ihZNP3mOkbiNC2GxUhp2fRjkR
fTZNCemCDudu3mGsaD0yLQV0119QJJp41RGbfrWKKGDvkwLqZx+X0OQhZY8gwcNpZ5nqy+3C5Ik6
J/8brC3Jt45/3l9zaqZ/ozJBYAjQkfguqLieUk9tHLTwrcQR/5g4uB2IUxXJa1qa6SZuvAEWQG0j
q5ImQKqqgCKbW5Nmm1XettzAZj3NJwXO99GZE/kRjxOJrdEe0SLJbYR9oY4MtOWlLF1YFZUpy3OF
R5NlUO0KILVdmnQ7WlokvtreoQyptowvEkHNTa3GedsTeoYzX9Kwq50pokSy7NPvEjgx3nOR0h0e
GYzdqTbS69iEnr8fFeyrNm7mB5CxiMSJR51JSLf4mLRGdDN1Ru+fs9pI19awNBH0HczS1jYbWqRi
HJSFyePSNOe7xajDoxRS2huRAC7WALvEjd1Gatf2NTUq1KbtkxQyLbM83ZsDDs77NAR5xjvDNpni
uLXTl/Kl9qkwW8fTb0RPaYAcaeyB3aRtl9hb0eSSKFTputdOfJr6etqbNbirS4nicBSFOe3Jp2JW
LoyB9HZW9I+MG9mH58biJoFgtctzmDH3nTXDPxa+B16lnu36ISfLzUpg7vv7SbiRiewFwkHSpJie
BwxW22Ea56tRcLAkIxSz+luwEGEEIIKreP4pwtYBEVoiCc6+Wh4/YQmjJ/3Nmsi50qtjjIcdeKhj
GcBz+CrkG92O0Y62TzSfJnVu2wVogTFXYwsBKICvmcKINOk3BvHWE/iN6wAgwwGUgepsX9JhmnaY
zfa04e1rZf3KAWtUADZaq3qw8MjhtP6YwvCumTVm2fgakwM+yqat7xzRLByz5cAt+nAp57Ue4cvc
dJiMd21MQHKEoz3mNf8tFfmaclixcgJkN4tv8/NSGbWrwRru4IUnh2GhipCbF0cedYr1VZx8BawD
tg5csz3XoKKAU+NWdmriwPwIxeOnpDFp4Zo4nqhfyqQJsAKjq1PRNLY7s/E430vRFUgscsJM0uBT
OvfIq6AlTJbmmDzwdzlp/57U8w5asxnfuHlKUNMyiDqpGH4E4r+dBuG7IceenfZCgqkWJgz35yhE
0V3IMRmFIvIQBKHpwbNJpbfFa9w+lSY3VTzkULY0UihVjn3wUNSCEmXIMAjqUUipO66d8JQXLeLZ
2MkLlaA0GnXx2O6ZNfTab0ZwPiLW+KN14uNt9nvdXOB6wiscTJKQroCdu/HrgX4M2o6Gg+U18rZ2
a84ME+K3Wpdl7oJ7GhVsETKy80MS8J5zG5QURDuQxX6wGIz8rZ2zA55/Y4iSLCSCrRiknvnO1pfk
N7aoMDw1srIoXMpV8+o6cwPaJYJOru3QhtmnF3ZieY8UhAkL24KoJpaI1CInT4oDBd4unbegP0Tu
2rTPGs69Amy/plop/aZczHiu+4qVSpqRa22jMKRB3MHanCoFvouWwOfRFd5bZDt5f6pL7EfrpIsd
sJIx281VjUthH9ETcnAKkqzjgEWzAD9yx76GBieeJtmdZ/jjj97Oqwcnkc1pyk2PtoW8uBHSeh0o
DgC66tg3eCPDF3uiopTuls76KTl7nn2S9YeQ/unvpBXqGZ2rxeka9L94Z+WPzgpMSNQwvlb8ekGz
yRvb6KAKyeYVLykqkjvCMsauk0GJbz5GuxxB61gJwWkKulo7RXBJK9KTfPeZAgjuCn0A8GT9rFI0
RK9J/ZNVlwoi+sDrTLUoil3qUEvfpGWxnku6oiYxjoB2sLv1yxpNVyWOS13FrwnVB6u5cr0TpWa1
tVZQJcZV7y+RIUMSrB6tVF8GV5zjMBlO+bLlDGaXv5hafUxmn6yxC7lbuLXHQCTh3vHmSZJobPVt
aYmzxqLz0GeSdh02asMRP1S4hbPkXbXsrKc0otY876z6dlLVdEVQBEkJWdnfpbRHbgPL5VBrjkdj
GtKfnIejdetripV5auw90zMCoiSkayNREH6qElJ0kkJInmiyBv7kBBfalS06R432WbAgOBB+qU+5
T+mnrcvwWpvpOUzaOzghxaUiiY6rNYQloODOJE365galfpesh557hh0QN+49stmeKW7Celu2e6RM
YIlqyC5NL1tWTfnCaHJt+hut/mY2crWRs53wQMs04Kccr1DjY0o0DU6pdV49Cc1ioPSw3CJ5VoQG
ImBScUoGcqouakEVYcHqb/2UaBwYRDaNKmvWXQ2qyxIjDpA0DY7aJdIuej2dp7bqTtWgDUIAuYU3
qTDOAxFVHLF83HzuNTxjrN2K3buDITiss70nqvms8WwC0ZEfURWBfSr6eqsJBWzzNB72aSC+agdn
9A5dKt/GgROcaVmgmz3C7V9Ek32HJFU+WRGMsrwwMb45YaxwPwjG6QmrMYKW3nkq6s5TpVwaHafp
kCpDbirMfOfcKdqnaE6/wfm1n7n2U7wio1+ytg2J88TsEONeB/sqTLJ9ZnbgAYwIMdotygs9cJ8T
qD+gqVFxdpZeJWXD8e+WuqV0KV4KKTXlvtO2t7CejVWZsX6fseOvI4Gvzi2YPIKZY/DgJnzEcbpv
l56nfml8Ukv300gybJfpmk1/VdT+TZ+QuCgw+KzbpOY6WCjK5sJT9pkMv1RDyqUfyMssvVLHvA3w
dnluup9ax3v2nYDDU9dl+mxkpHmjIXvx5pB7rpQ5S8qC8IVvN69W2W2MLkhOXUmFI1Y1iNCzNfDo
z2oz5+QCNdpoEFeYis1tXI90w1W49jXhYT6TcUXeSGyCKCC24+sX8KXFekLbOo6TeW0dsBfATCPO
MejsLDD3EZ0VW/Gbc10vyOvBpfDYtC1uLwsQu4D1hwmfcwyCn/kUx7E4GIxSR4/5ghNdIX5lrpnv
8l4/iK6SE88CosC0416zkJIFw/a+Fq7xiU+bzlYeLUc/jqFyYCJu6u52ykZ95l7A2U0b+SPz2kyF
CyVGkW3zLB3jiw04AoPCb4o4LM6eZT3b5sEoSSP4PN5Dvt4H9m3BjuH4R650tPehm7zmaOI39TQw
WS0gc1nM/U5pCjDa1P+ghfXRHmjQrYKkWVcVoEYiWiV23elg8AVaFVjF6SP3ks+CFfkroFjeAvBg
49HTDSr4XFwzqFD5WqtUPWK0qXaUMOaEBHKToUZGwUHO81ssI4omcH1wGJME5niAoaMMwM9neuX6
oze69Frlfd/RNNUNfIQIbsCOFqS885su74UMHybE+QDyfLYg6OupS878g/kdBjjQZUHdyxsnpD4B
Z0/jvBHRxHM/lMOtkcnpfSGtXrVV4VLB6lETEpPvTmVCfHexpt0Mruu8Z45ZXV0gMKcaIv5NYxfi
6mC0XZslxwttxeY9B0p5Cry02FdFX53ogKT4KDQi61g0UMqNwtM3mMHHe3CLzW0d+/wxh6SAy1A8
YuigHnFy9M/GGayPXHf5BqW+b/ayoDQYN3Y6Hfy0ADQC/cE/kkps+QsngVbUektpl/uMSRVHrOHM
W7/3pk/BFb7X0iNjrEocY0uZ2Tknr7eWRl/tx4xD0NYP0pq7Al193cb83SRhjGOM37zNwQPYQvfb
AA4jof3Ofy0pRcN9T1LhayAh2K37oK7v26XWQsz8pA2FJv19oAzMWA3CZJamMFTq0T+kliXeyqVL
Iyzk55LjOzmT3yIbC/XE2P6I/Se+1Akn2pUr5nvtCfM1chllo2rsD6ZpRh+pQ8tHRc0DiwEi8Cx2
9mVmtqchn/0Lla7MSFBEn7yh9u5NyoO2CRfNwU8WMTohsztWybAu+s7G1hUaD7Yu7scJdqcjaeko
besXnlSMgEt/STroH5bpZ4IHlkndK1ys6sM3nQGu24ywWKYlvR+EtvGhUIoeoKdSpjI25BF0meLi
diHyLW84WjmVLLjH1cbNDGpasDO6J1GQdFmNcP8BBywdLwGqNn0FS/GLL+iA6aZmCh6qDFT+YRB+
h4TZjCO+gMn9Utqd8bzo5KYKy8dcBGP5K4IChseauEBh3Ye5GibWOmAuhjSTqGeyhqM1NqZ1svqm
ZjrvZxujEzcWZxtahNpfatZPS9KhMj8sv3IxO8LE+OkzeKW7oan9Pe26Blehmm1qVC3nnvQc+yVv
AgCxnxzH8GmurmwHcxzu2jQ+iEaFxN+GjOk4nzLXO8t6CABENgSFD34R+N2xmFm4XEAQsEsrjWCw
V1YtbeQ7yzJwx3icsiySEnuefGTVSu33V26nRfpedzpmt04jOchmLlr5Ru90a0H9HTL3mxVcWjW8
jqGjyCBOKJ8maZfhoNiJnJEbb3hTWXeOS3c4N5ahTcgqj+nnYIn8yeZAQKYm6x8gV43BWTk6e+ny
Jnvh9ATZOjBz5+fcpC4WvcKT8605lHZMR0QVEanQzm3Pt2wxWNky2kAwjvMtPv75JiynsT3mLBOx
KXRBe6VyKChgUPYQpCm8iDeGU+QXot3GRDNxtIybZTYWCO1RzKg5hPeRDMgOcUvAD9dGMc7zoqiy
bxC9dP5ZFgD8Z8tXXQZ/s+GeHll2RnMb3XQlo5NFMKjV+FuJijiivLXMscj4PCEtYZlyVQpTw0W2
aKjyheExUwy0b6n8MldzWwMmmTEibtzQdYaHKLaJ+Y1ty9+uGDuBWrHLewoqLs+dNZh4wSvdkohK
587qqK6JHLy5QcMeL0IpB3G4BMkHjAHmrgyX7UhiG+ONm7QKJ4Sl+ldUFn0Y0iiTD25pYNZD6a/X
QgY0m3NI5MwsC+HdMJUjy4aoHmvRj5TvlqRKwGhzQaCmM32qdRKmGv9k78BgsLwU5FamE9bomHYw
dc5WOuMKGrsYWwUT2AbUvVb3s4D/RzgiiN2jGNBEMRkLfaX03uCdKWr4kO5My7ubdGbLbYV9P5ao
YnxKIkcxJZPehX4+TDxAqEMb3eOMPZzCMZsWe3qDqs/Iaax83XPg/qGbILrCxy8+OywBL66t6W0a
qvYOv4ZFsx3VGNCQFpEY78yo970IpHOQbmC1xyhzRyjuTcOiNmocLKGDlu2FmmuQuIxVV+oV8CX3
Q5GRqzLt18ke51sqtnF1VTWhAh6opXyW5kRwqPEpdFkxLIMiAA8OsjsqeUqPhYfBtFJD/hp3S2mH
l7cq/h78gZ29Fak+PbTaYeRnAV3kO9YwrX8Jed7ufdnQSRZ7wTTueOXincw0Vk1B9JErfpLxth8V
V59IbZrDxhnowlw2T14oOojnabhnz8AlQzRJeZuO+TE8dJ2c0/M8pSaZ9iqMoQXDzc02sUP3H2b2
XNj7fKRnODMMy77KWuXiPGVFBpXMlXZ2JIFW9GtjwIgAeiikslyxjp/WkZX757Fo2dV7E2jUVZfS
fJThSD6R9IX1YrpMiVvOalzcOmHe37g4cH7Gchk7Y5PcgdNFhVhHZc+3gmwsQW2vzw1MCwO3ep0p
RgraTVgMxpHP1dIRviBd2TKuBmNDx12TY8XzOt++E6Zn2iwkLEYrQJ449wzl8Cs0fCuHtVsZHAPt
39e76YXRF0Ah24XSKIpbm19SbKoBadVrrTLE8teUP1upBXAm7WLMDNoue2Sf673HdZf+nOw6Gunu
FNmLzdAJISpMxQuEkoKNYwF+gMwA9mqwBMOdx9fvN7pufLUmIkIb7Bg6OZqxLjhYtwavUOV26sLX
z0A/J2GAHdsWoXnrNIX8CAYWz3lX8wWl3ouPDiioGe2VlqB9YmJCnAwKH0yJcIKCTfckKLP0SqbX
pDbyC8LpVG18x3FuHeIoIQ1wprnXHV6tLVVLJFnA+gjaACsS/Bwxgu5o2vidMViWAh6NnEGltk2E
vDIUg5NtS51NLUxmmgO3Gb+OJpA4Z2rb53Z9V/g+9zwewv2GPccY7Djg5MWlT7S+tM5M60GtOjW/
uU5e/pqUkgBRW3JJZ8AI6XjfRkXIeEqJer2eoKtQpemV9bPuVEXkMS8ROiYj8YaH3zLWlFt5fjTn
mDJ3qgSsj5L81e2QeHQItnhPC07vNswVzF/hY5oMtn1Ybp5bly8bBo2o91+oi6d0IE+97sGP2Zsc
PWrpy23sh1+tT25HlCEzXRk7/jEaWBfB/va6Fykp9d5AWRJ0CNGowJ675lG3KmpHX4La9qtd1Rb+
XhoeS/6OLT+laa3NkyFyM0x8YVFcAssuAiIAPl7aXrWAQBK/q8Nb8MR8eWUO3vhijgOulY5FiX1u
UyCeQKw7tETOzyI70l8VgInCpNnyAeXNd0OqpkM/M9KXStTmdNZjagc/bGCCNdmmMciOorWa7t2E
FDW/2MEyHXiWxr8j08FXoJqUUT86QYLhMqI6tbI6rLUupUUOyGIRg+5p2fsMQc0zAxElBirCu8Tx
Ulc9uRMSuNjXqHGJSROOusn7K1v5pL3P69h+nvHCog7Xvhjp121Duvtq2cu7Hp4Z0xywFW8wzynG
3oc+LNIdJFfrFafd/CuMzeBGzjhIsa7JM/Xj86sjy5gJu20fcHSVh2rCGidDFzWnc71Dyrh0V0NV
xI9omXQmBrO6MMzxk+yK1AKyrHp0hNv9SnMVcvn4sdqbET5axPPsy6qa4budQTXxrZqCzZwN9QMd
cYl/1n3und2qdpuNkWodL3lAf63DYCIwNpLTpXS+s31co2k0q5+j4wc/WlP5zwaj70Z1XAoqjepN
YoTyC0yk56wo7rZvhinpjmoguxo5QqpDhGHCPulgAlKXlSD94pKWLG4G8sCxiuAPq5Lyo4oqlxt4
r41xB++F8H1fR+9idpKDkY1sADztn13hjCeJZWTtWoZ/mqIc6XBM1W3kV/bWnbrOW4/5HKQbZ5SO
gRASWHuItTD5Y8M10bEKembwbUc33uyMh4wN4bvd0f1gKT+94xtUgc+B/5ysVNT2vzTcBvaGSFGo
3kNy6RzbXYgIXIbo0nGB94yT7m7waz/dlsTx7mb2reEqrmiNqGU4FQsrasCYWAf54yyz6Bsxm5ud
NXBii3ITNCIr5Qq0Vh7Z0HaijliWA3KBubY46a4SkHdSMs911pd8rJDbk4ECgMnXVNZ5Xv/Dnemn
7uu+udjzHB6BXyGOWcGr9FhuYTYNSDwoqywlWQHdvE7a+vZiJ6H7c3hW0pp4FJbpdmKjBbYYkDm4
vpQOZLqGHyAxSVhw3mLBU8h9cP7lqYOpxO7c6J8iUubvU6bLi4Wv48oylQt/BgW9w7dvbkZZc234
IWlaqHfxvOal+SHzlR0cM2WS+g4GsmvKrdxy4+e0TX9ARYKmAnLSG5qK9EISN/to1lBuDH7gBvd1
QiSC0zEMVflImj2/YF8hcmWaHnxJlMQDnGfQZBkH/avTT8TvKqlLOr4q/8gBOXtBcYB7kfY2S7Yi
QqinpJrYqwZFkRR9+XOkJQB73RSVz7oC1h/PyfTDr2p7C0AWUxwL+tfCMjQb3Y5Halw2LCzoGYij
Xa9ZZK2aPDtLgyf5VNiYNEPTbjbaqL7xsg4HWVRdtll8Set/Aasz8VEHeHsNWFKr3unsLW+7miAz
UcTXE0Y/JTFLqZYSqTWw/GL79/aOPw1BeDuo0XI5D2BJsKUARv6nCaXhfmniHueem9TcqT0h5HkO
elqWpI3eRq76LqGEIPrfzC/m4vf5Tz8QP9j3TJeYsEJjIbTp/xf3S9O6fkfPUs8DwVk2i0lpogmZ
3EhWWIjg7Eej7p/GoENQtZhvcSZ4CY1ILLUo9nbB5UeTa35MWesPHGZik4OkasfqVdqdNI6uwfY6
Y0lCfcQH0i/zbCWd5DtPMxIc5eBhGZEmlPkzoPTuF3hL5JieojCLp6Rf5AeZlcV9woqBxE42i9vB
qvpnjxOnXufQRMQ9vXsWnhyzr7pDRKixJ5NHQmgLxH0p9eokUlnCIaX+oOJ6sXMYFThdcqksbR3f
tJ78uEfNBG1mHM1gSpduBDJRwKuH+ShF4T6MIiGzmTK3f+hR89yJ6I/YRow5O2Ew6K3r0KFBJAmN
mRHNyGFvYjoyXYyvpiWPXmwOkHPbYjq6QO99LMSSTQSOm+oEiwWzPAOSeIULXRebSpbGV154kHuL
cVRqj3oU/6Al0Mbemgxet3UCa/qVeSN1WwasB4pZhpEmoGQYEenraHY3XcVWmENfOfJ1ZFNFACwR
fX3M8oUL2/hE41cLROhM6xC3fG/WSYadp8F9Ev4Hc2eyHDeSbdtfefbmSIMDDjhg9qwGEYiOpNiI
jZoJjKQoR9/3X38XpDIrkcqiLN/o1qgqsyREIAD34+fsvbYq5zSoKr/hbGTExUHnLYq50rXtfJe4
XT9w8I+gQJFb4bOUomFxINPgj4XnagKTnCDLVkDCpsOP92PVfeqX8vrnE9n+6//9Khd98z//dVei
Ncj//wSmv/69/zq8lJeP+Uv79q/6X6hCFQL+9X+XoZ6eX7LH4tuvOtQff+KnENUQNil9jqAfh/zS
tWwT7du/laiW/MtBTgYHXPmmUkIiA/037dtVfwmHRR996KpDFb/Qvl37L8t3LSiTprI4v7j/KKbv
9aLnSOFKi//g3SUyCZDzm7WHgp6Ajp75HtHrV01ZMvtI6ulQexOeVMp/qCFUob/cn38/R+9pUYXr
IjK0XGX7gqVPrJ/pF4lh79LpxtrH2JMj8uMwTiuCV9wUnjdcD6Pp/OFyb8WF6+VQIqA/JQ4R9d4b
oWdndmGZ2nSxCgUkt5XwkKFCZaDMKvcPa/nfXooFi6k0V1PqDTg97DNqUIBu9BANc0LFTp+NfReT
ggk+8A/71Wst4vrT8b1825GeJ5Ugsu/1baTZVIpclO2utBt82DYIzzjN7K91kua3nTGy+GUWjjfL
7SFPoL/8w/VfK0V/Xt8RrKKm69oMk988OoNphu6UIdfT2F/O8TijREmb5qLDAxOMNfjOf/7Y0LKj
FkK8ze7z5vuuI0nLyu1mR0Rp/dFb6vqDi6f53Bw979zP/pkQ9t9fj8tIE1IIpq03Gu06ZxTmaIm8
CJQHyNasZlXH+dfyqB1H38uO//zruY5j2j4YUt78N+VHO1dxEY9zs5uZ0+w77Yprc8z8D7ml66vR
ouf2/vXePqvSVCjdXRc5K08R9cfrxydzvJ6NbUJtmSzyOm0jAmnX6mbFw3x5/1JifcX+U+EgsH5z
rTdKcN8aUYrZdbMD9tOeaBUXEOhb3KwcGjaG1v2l1tb1JAjN8kKjv6zGSTKiDOmhv/9J/u5L88Ca
Ng0jm1TSN2vBmMxDRuowN5l2ZzArg2mTH8UwdOrx6f1Lrc/Hm++MzJsDIIu+wzL75jt7FBjaWaJ6
50Q+ZsrYp1O7iOm2m6l7SDYcnzV/MMeORUr7+5d+uzJI06d+MT0ESzb2B//NMlRRGADyZWqYP+Dh
vZTWlkTDQ49T9PYfXoiVjs2N7+LYDivIWtn+spJrzNoGhL+ISg8PT8l7tO0o+aKtUoQfghhSJK1G
9s7IhvYztX5/eP/6v91jmviS5cBG4EXRbr1ZEoYY17VRNhra2RCfIzk1j4vTTxdepKFra/FtjGR3
0kuh/rD2/XaHsQ5Ix2WP5izFZrw+Z7988T6ThahbuFgDfgqO9B2tPh9u+byGywB0LLYDnN0DWgA3
sDUM8ve/9++XJxNB+MJiS2MTVeu//+XyHK99gZU+2rWLs+wtTbvKDmu5klNdsbMyV+Cbnh3C+2gB
HEvKi/IPL9Lvd5762WZGiXift0m9ufMt2gMz6mr4rW1Vb2mEfUNBZRPQg1sNbWMZEEXj7/GXNH94
tv/+wkwtlBQcm/w3dx5hF2xvWNQ7NxH53vcRFxICXBwWmiT48Xp5P814YiMz/sPevn6jV++zwKhj
Mn1dKzIO0G/eZ3MOsc/PXrnD294GBoPSvUnrf2vm5HFNBc8/IZr9P7/NzA55h+k9sOm9NamMrpF0
QzOXwDwnfTFGvrNvXWs4VbmPf6a1xEc0MN5t4TM8eP8R+/0+U39y9GOvtUiEdt48YrCYFWeaMd/Z
uYMvBrHzF23Sf5ylfSSB1EZg0kIxAFv7/nXfVhVSUO0KflfHNhkTvX2laRAbGe1OvXPqhmnV6Imd
uTj2uTfbN0L7xun9y4m/uR5KMMFPSw6P67w1RsUw+HBytnTZE7E8kmBCKp0V4UlX8WgevSlsLkJD
wY2r8K1f6AVvrjIM+6nDr7Gr1zzXQc7yVI1Ve0ebaDjGlj/+4bf47dHjHZcWXgHeN9/kyPD6dSe+
qYmSEOqSWzE8NiDGB9IfSReQGe3AKRq2rEXd4Q93xvqxT7x65C2QLb73o+aiyvzhhvllmVFEDnQo
B90gVFMBhM0ZmuWrsJE1fpdpl9eX9AqK6SKfGC2eM8JI4M2GyeIeBidCo1Yto0W4KiI+JixxuTSE
+GjSKgJQDVb8FRGgaV4y3ZcAemkb+FsJgYDUtrp07LN0KqL2GMq6cL4O1lwWRxO/acohfm6MDps4
SLhdrrJwOfMilLPH3hYMwWargnhqJFmWX9qj7T229ZK7n9B5gwKrJI00kl5t7PWpprW1SYyuezIn
d0ZsFOnhYZlRlG8ro6nI8+BRj4ksr5eP2p566N+TzXPARIeG5GSvSGRwh+F1DaECmnZJcbgvfDGb
d703ypcU78OxcIr5M8kARbP1ZoY+DGJ8fU9lj41V5R3jOsYtHq1E3yiusc2P/cmIaqI+qywnmLld
KuOiZhHQe6PL20dfDgyBIqeBkuZTVpxqnUCAgoYLR2dR0fy5JwP4pqlVjWtqccKvM42U4Uw3Bv6R
AQnK5eRNhg6IZPbzzYzSqzoAR6QLzWOEJpQWtVEGpUezAzg9/9/dFFvpoQFIYG/b2GofcSg2YieV
0T14SFctzL45WQhG1+jpxExgepy8YrjsS7jaqyQ8HK6GYarTbdxXEdCUOAfgOtNBGnFre8Yp62Ln
QiyMkCP+PpCKXqIuCwRN3/GpdcXBIovOOWHnIr+G771O5FAo6iONSuvEDH0pLpQwoWCQHlXVZ5E2
jZ2Z4wE44K7o9B6+Fewt5AQok5xudmXQhNq9VJnPP3CbroY7CJInoaE5APiIRgvtJJpHz9qP7qTS
M7rDWmwjOFZ7Nv3VbkNRpw826n0U3nRG053ZzuP5JHUf7Yw60d3JbfNi2PaixueVUdb2J1+Ubry3
5ip88X1jvHRb08TRRSDDuPNsQ8NDVAA07QqZC/1y/NkBw7KI1lJnhHkQos36lKEpjumJdgKgOatZ
sZetnd7ZNJr5GRqMK8zWyPi2F4wbH60+AeAgOksnNybzzp3lpFN+zkwvzg+5hZrkCtOTN5xszpCX
6CBsfV5Tbt2ijjbwwJN5r6DhmaF3W3VFc1EtU23v/Ij58N5uxpkRdDL0ApDKrAtknbHdHJpZjAez
gJp36B0ZXjOkbQnuVSZEyQyxEa9T3TL5cvKKrB7iPAlMiqakY4PJzORetH74wH6WEN0emV64sX2A
f/0U4i1ywV5gWssySEtuhYGJeepcPrm6ZY+iQsU5qkZ/jvcFOenDdQTF0ryxoiwH/9rM2Y20NEwL
uzSrvYWhP8dy2pQdt8PsfZTERNhfc/ChmV+16Btwh6vptqwsQRZGbvYXMS6FZgfotHie0jhFlTn1
Qxg4XhmeingSy3ZaY6y2uPAU/zi1iBEZMhNEcerU8J/C0J5KOKw5Gsa8ROG84cQxGLAwXP2NSEtz
2enFsz6gyil9BBM+aVozHZtNt0BJ7JpkGyZtfB1FTW1v4xApDasJh6col6oDnlQ4/rbPsZV80oTe
M5tkTjmAt66Ab4KG6YCIVIIEIIEEITpLc4Z8hAKMvOYR6geFd3+gC6+tbFwjbRit4VT3yWPyWdDu
0wGBOCWI5ndNOvrYH6VTO0NAUH2Hk2d2vJfcHEI4Hi5H5F3s1ogP3IZpOVNCkC8dmuHbLjXACCKg
nfYLw3Ew7qPqCcFsRqBT2JkAYTFaJYKxUlFlnqwkSa4QOcMryxiU2Fe9KfsHLJbKPGqzH29ghEV3
TDrdz3mRc8LCwNuSUsBjg7YuIyUIshQs3mhKMSm0FIbAGFHE1ztXTSMOWtxvbkAKCKjFcIgrjGH1
OJIoj7b1PtWhA7A2LJJr4lGZa5U1c3KUHp2iH1B7+e1UovTazLMrbjFK6mda7+jwKBDpm+FQrV7S
mXryVLptOZ9S3nNNZq8PJ3fpu6E9SUjt+7GMFHt6G/dsR16sX3KdQkcsYZBCk+yEuvenOAL8O4qU
iEyP9CEEBeGwbMmuYlyAGu4wtV1x5vYhVj6zDLvbaioxzLaRMZ4vzN/BxyRh1rIMTHo5zEDYwUCU
iiTOdlm+F7k9JTuBWkIc+yX0ti1JA0SEFlGFi3DGaMZQdczXtHqXZUnDk/iw+A0iXsC3xouInO4m
r/K5Os0DUQ6OjSoD5tSKsJFJgrgiMkzrDAII0Ng4hegf2DZal32YhLwYY2s705ZWCDtRX5TzAEFN
IDlihOgMm8i10SPJfDD6jY4pOng/ZuuJznd7YSJafnIQANeMRgpygMIhq/dz1UwJLN1VQ5j68fKk
xWAQPV2ZZHhod1zKIDWUy/T4B3y4dAdnp0xARPzLmciJjvyocJtH7VlUlt+0pKzY4R9Tl7at2jsM
mOkjPororCUcw2SyV8qVKO0UT86QVTllmdQf2AVb0OfDrJ5KWePG8WtRMYTtocptOz+TsInSvJvI
Y/BS8yLuaqfdMUVrP0hyVO+0muoviGxMon+X1mtuZwXh5FB5nkv6rxb6m9Frzz0YPWkP93mzpFfl
UuL+8qWFh91wMot6FDTm80wW16lxde/umPra+QHXpn8H222WUJPQ86JeWJsvmGmboHGH9DkMGXtt
UDVHBCChlRrPCDdf61wA1PxKLrhc8rWc81n1fXbK5dRm+3Hx0zOzE9OXsZqtY+WlHqnbcqJYQBoP
7oLQrcLYDcLT93pSw94C21Ht4JqKl7Azx3lbGoRoBTTX/Gui3J3ouKg1WCbLTG/atPinFLB/NWcB
FZN3VhZGR15QY+qbSmb8Wq2HHZKB7tIIGOhu22JGrNCHLI0NQtCimOiB+IpCH4Rr4GOYpG3D8RQt
4fTxMliPhB2RMp9PE6tX5iKZPdYwxVEB80LjGV6GOdpbuPBnQmIy/wEKO/Ik74lqUtofUJHHOE4i
2lR2Z6C1WUA4A8D9NJDS/QCmBNKqbkqd0jlUIJ2HTk73BpEwO8kI765YgKFiuQpngoapv7+BLpxp
CLmRdYdpUN/NCIlKCvws/7RU5Vh9IzVUHHzZLfbeb6cp/1CgQGIIiMAfX2VmQcwOS113F+0SJRdY
YJ3qanCa+iwJvQHtCvnVrGJGZY9wL8dEkdozo7QycixuMKjnepMN9oTV1Rnc4gzuIRmRrqroLBjj
GjmQkkLAODLsjPyyGZip7T2jhdY0uu3QH6uxnqpNTep2dJzBziDoraXMT1nlLbBj8zETeN0REmca
4SbMuqIhenHsu/iYNP6CwY/8U+zKltc9+nOONVyGQ5Fv4ibLzhnZmi1ZQk1OZeOF+ki2EYwa3K+I
1cYpwmIAopdtfWwhTqCubp8MuxfPVach2Mx6RWTGTmMHY1+Q7zhEkgBoukrizkxiTMnuYhjGNusi
XtHFjAWQaakzko5Vn+8VeuFLo/Yh002NxwOrfBSBG0cufLzIihCKYKJrWX1SqtwtjhJvNVyHK2Gt
qpKbpMZ6jOpBFEerZWM8VqA+wVSBiUVAOVveNwxoaubxnKdnI5I9ivSmZuVDbIvgJKrmBPFUMpZU
nBGhqkfQM3mOVc1AvwFdYOyCMbfMcNOoxP5qF3HyOKQ0gw7t3BIkARqo+EAwvd8Qt6NihomDnWHm
khSSXQroAfh4r1I6VaN1aiobAW4KwSKknBQS4JZyewm7M8frBfW8RgrZMn7fWgnmZ6q4iaGpwIyW
nLxFoLZh0uxvbHgm3dXsIQ3bYoyOqyN58gZVyDhSZTsxZ1jGGtW8m7HYO0HdleknuMvxhHBTQDCX
kwsygOxJZOpkkRP6B/qpwHqK239nUeqhZaB63Qx2Wl9Hea/uoNbju+umxsAOFnLQc80JG5V0DHMH
Ip0a0nLj3qQ4w3wa4MTEw+I32ZFEW6CMvdH3Dyk9EbVRqkIQkVSGOxxKlLf8oNxWHkw1l3CqpqVy
dxXGxm/JSPfxjJCr1jxP4rq1v3leNx/l4Jf9LsF++OTVWS33fTjlzwlPKW+K7Hv2ikLZ1aq8Qq4m
UfwXARK1gmh5qTK46Xa3HEiMRwDhcp+MQxFp1LETjt99gQbUCCpwWLjc3Gw5Dio3nrmnpFE4Chva
pqk4+5KINSAIKqf5I6dY0N4INyiOUOqs+ElrSq6MxR9OjYWgGY25Xs5rZxWN9bVtjEeDKOxxlyVT
+TEdqo6z6+j4RCD2/B6bPEbJHPww0kHnkITdcu6+HxLqBP74vJpw1dBfYzsPHwwX3+J2YFSEY0BY
4U0vTXDCRc2OuYshpC0BUVGUvtEU5ogJQcNsJbO1+zQ3Yx4TTYTi2t8lCLGzUM6g3+Z0NvHaNke8
CFBKlrGjpIuqAmvwYBIBj6h5wMWOOdzbtx1bTsORbqXZWsTDNuQl3JKtTcngQeq9z7ycjHJwg96u
R5e6HGTYSv4rQIuzNgYPgnKABbL00ONstTORqtdVsON6PVVw26fOcnYY6zz8QrFNy5lJHGHGyh5V
jSM2XY5J7rY175Ukni/yC/Hk9lM0Ip601K3XDoSFyW7Ob0jb8cJtFCUr+qqccWRZwuuswFaEoZzZ
tEX0FfMo9072aCcRHWBol22PZnfWVudvKApyVJ8GjYtzA2QLsoqox8sag4wYd+Xc4S2vhq5CGKb6
+YQufQSYZkpuXdy6BY98YXn6HO2r6onmiFDVFsVEGEuO8xu1ufbdHXc0DAmYIHKJA2rpxKD9c9nu
nWqpcN67Rhu/oBTT2LKcnrU66PlWzHksm8NWn8/k+TAZTREeJUpj+aqTZMbv1DXxtgNrTEKmBa30
oEvKa/pulXcHLbRf7jBJYLEpvX5+8Mx0tPZQDscTQXt4H42Jgm47wSv5uiDrB6QUsSK5OmFPMuOq
f5Fpu1xoAL8sI9KJxwuk6BH5frDFCE5JS9zi2NOciTAgAdeDQUHfYX9uGXxDl+nboNVlaJwqz0pg
tKVDfROaEwjxkt0DHixSPTJu7N6OL6GdQMTw2MigJSSW0sei14xE69Tw631GbQzfrPQVmjCjmc1t
2GLmDtHF24QlzNhkDHvKv8vMUB8qSCPW3gYHqs+hk2D3kAM5py5HLEx4mg711tY0KTc8Bu0XRTuM
WNhUsBHyag4iwB4zWmdzuNRfvQUh3xkgC8O9n5a8R0qZW+Js6jEfbhNm1DdqtnV0O0WyQWjVo5YM
hBTAwQuvpOPsu5P1XOaNDDcsxdjeaBZgWINWq5F2y6aZLsggSfDSlGzmGA2xvezZrXJOvxgSOVF0
lb43qcCMLRLqJgqgV8FvdBDmMoRbRi86mI6L6ArBJMkZujZG0glzk0i1ZQ4j7PoZZ0iOFmROHEdM
hRq6Dr6RFCBUFCTJ2H+gl4BNghVkRMeKuHIKRFWQuAVrKIcZ3sdEbjHpix8nq+0vifCzeVFL2y2o
mgdbo+Vmv+QgvVoxxbzoB4GFh0gnMU0XTaZTF6NupC4WaXTIDd0q/B6z8j7lyFHvsQpPcpvXYcw3
kAMTl4Wch1su6cxnC7LsB0ApIM/hOAC0m5tyOSLNMaxjxEmSHaUlIAnJY62uqBCX+egOcT5dtw0K
1Q2zyaoKEpl7ANdpgbD2LF5DwHrStZdJq5HrgQNsnpSIFbx/KrMXKCCAZLq6vJJL29O1mDyPar5A
ekxJTdflvKRxA341cgDEa2bMx861lvhU15X5gNe4+yQHQmoJhhnTe2wN5rcafJ91WdUFLbIhQvof
mJI/eAKPpQ9lVWt3HxFKeZSOxoPW0SvD0bDIZ0aGh4rtBuS7BiW/JZY1PoDb4wxbNhT2hDmL5dod
E3makzn9ZtcRsJOiNsQTy0dff6SGjtxjS7QGkGhFARHQZ0h53jmORcAfSLHZ0BoiBZAzcv0NbmM4
bTk1Y0OhQ0YgUGvTscFBww8tF4DPLUdDDsxkRs8HhaG5PI8X/LEbaQ5wX/yRIqqiYYLClNxbHApt
a8jjbEbmrurjKglMO5toJ9qI0J04p9dA73Fod3CHFEdXEOvdVsWqI8wyNQbiFNiN9wPun6fel+wQ
tDAZi8GwqG8TV6beedhMo7exJEEisHUyCDMSeW1+7joexGviHplEdDrkYK9VNwRo0nlnZ3y8Z2xM
ebrnWWC2B2F7InLQTq8giE3UMWXXlPTGWis8WJ5R2HtY+L3BqczlFDXQLv7KUpcW6/OgL1MkZC/K
0BG2fnNVONOHTvjJatVDZ2XetBoeeB22vVxmRg+kFJfM73NemIEKoyeekuEUSA2EhL1BPpeobc5T
MDtDMNRDR35d2vRIcjVYmYH2nWq2cz2UX4w4kcveJXTsY6HyYUacs+BlarUniLmMpukkEN7Tc8CD
lR/xnuQ1VyBkcYPjs3rQJrOvkz+w6N/SsGn8Xb5IcFHYimy5H5Yee32joavvpI81cU/K0xwf6IRw
cmelENhxZVkq4Pgdynpi3moOLkWFYDwxhgF7vfK6KxgQ+UY4mc/RMBY1aR0LTF482UMbzAvMAuiP
S+ljrNIgSmnw5pdR1Ue0oiJneaCXw/DMM5FeRgvBfYGpkvFzKwmI6Sw3+tT7/eBAxnKhRALWEvVG
2wZ+XGScM782XWM0qMM80JEk3OZbwoJFU0nJ+RAuCREoyiHuY0yb+p67I6qtbWTRecWoyt+oYenO
VUkJBMkZKCcLAieZYVymflvlmVcGXrmgmOfEh0kvq3xeR6Nym5B5i0WKHZWFSWmx1D08I1HReQca
2HCigWpEsq5eUBSIJSdCgQno0F90aTxfgeAI/f2cCafds9AP5YVZsqhjD3V9/zgNJv4PSxNjgRSa
QMS9Jar6C/1ctJF04hwLE39RH2fF47KFOJENB6O2srsOzwISVEejnEf+I/Dr996XlG4uLGjDbG9c
u4FNlGS4Srn33RQkSEiuQN3bhC6yKYQkSEQm9YuGj741W2KR4znUJHc5BK4TQ1LHGCLGHGx0p2x+
hlUm7MOyIl5vn5kllC5ILelHX+cRpxCEx48ReTjOJi7w9eKes4eHKYZqGixLu7DLMg0Kqs5rPhu6
5Lg903cg75u5ZxF4yilaoCdjBMDfdbL+2PF8fG2QUXMcGtqi+NAlC08h2C7rGbM5AcCzVXjPBIlZ
d3LxcVavvV6gUdYE3y7RVgqCObJfVNsgkF1165/cZs2Arj1aiX5oGMw3VI7QN6J+I2gssm1zxyzb
nlAyjZ/RNgxP0zjSJwlj4r6MdgTykNfLzHQEo7s8hbRAcP3yWGIx8oFaAFglzWXXGUy4DqWRx2cp
bkkHtMpSe8e8nZ2PQJFjHEFt77bXESdlQTuo1XDGrOWj47cAwCsZlTE+WdQzH6j+OLEQvjCE5zgx
CQSImU+0QUbg2Pgd4pOPBh0zXqvuGbeAqM1mRpGHsuZ9PTfmKYlurBxj2yUstWG+8ojV8j+WGEXU
hcQR2311Up8YnhTKJmbPOGmvhZPmUIQwI7h/klX9Nk9mQosmAq6o8ggaeCuolDkGNQ6NU2CH8Xia
Otu9grvtQx4Z7L218FD+GNP+I1Xuf2W6vpLcvsuI/V+ou3URZ/132W3wQrJsk/4qu13/wE/VrQDy
imTBRUrnKwfGJhP1n6Jb7y8T+KuNVAkkEtqsVVj7b82to/7i5+LfITqwfGT41v/9Py1dpGhlmf7F
X4ffR7pMwSUV8D+hv64Slf+M1VntYALzXCPe4TmhY7dKL34Zq5dQKqckXsbtWDY2HWI/DsKOiPQZ
o9rxl3ty/fMv/VVq+1oo9ONS5EDC1VSIUtEw8pV+vVQaq3DhGEPaHTJ5Ci8g7/Hcphf0YsmFNXV1
wMyV3SdV4x2qeIj+oK6wVwHYm6+KUgaVM0ULUoK3ArEeF3qYg1bbxjLV0bWwIm9nTV7swXtiuYf9
nA/4pAj9SzA6u/iTI3odt8oe1DOj7fDaAqWpELLO9M8SRmk+FuVGMUJIIdbwPiXwJpVIWCbGWiX4
2CLUZ7XHLW0M0t2wB5XwYJiaFd8nMnTxo1nkDGw0gJY7nh9PbxtZh08ab/ynYXCse5PR1Ad/gOG+
GwFm37//e/xU5f52R5CO2XJVc9ju+nD88uPPlQkUCUvYdox9wN1MtaxHgPiA+sjCoKdnUBx+IgxF
PGYofexAeSKm1cUUAwf1YtffFubCFtSv0NkbbDUuzDxdPbeCzt6GIRRpxQ5hJlC6tXaSQwbX/pkK
3hEHTubdXdhZ0OYi9BGU2VGd7YEz0o/0mNt9nnqPSKOYOLSPTk1gwgZW+bTSe5FTAFVrOqDs83SH
YbHNdwbfYrwUcx9dYn6orTOE1ZFzFYVkMu/xyuQtYRgOrlkjwYK2yWEo9MHkgpNELOiTUdA0MmqC
iOJSYR4rMC9mzO03hTuL8sQcSrkfFo9RVdCiuP0aitpLj6WKiDiPhkYse7ghisMqsHxCK5iq3boO
B5Nru0gmaxvWXvSoGmW5R6u0nOmAminHKoziHEJaWyz1Lu1CNLUVPDs4H1hN620EtTsNEifGurfI
xXHh8Q306wg99nvqoWEy0QAvY2pfDAZYmfM2DIHuhXATPsauH5s7hYtKBMwLxtWeRfr3MRaTbz3z
hV0mJyGoakYpqIluUvBm44dQGzBoltir2JmTQWRklPuE3aXYcTIIWXZGguOQttauq0gnvErYwtJN
SV5nFzjRmNnMckRzZblwzwObPjCGRWeFdzohAdpPCHyjeC/pk6+RiS1O7cSo3ZrZFQFGgWJXBEhU
5N4YkCjUVDvZw50y0nCK9+bsmcMfFHR/txh5LLlCIaDjgPZGfNsmzpwOJpAUzcj5sDJdg5b22FUq
LLqXQEohmcHo2Q8o8zde1off33/5Xm/NPxZDH/Q21F7fxQj8VrPYCXCAmUeZVCW62HFMkud0BOIz
QHCCRq+fXLx/PfE3C/2qjkVA51rsHM4byaDLkbashOy3Y4HOuJPgDxqkQOcoD7zHvp6aY0jWbdBB
vg04FZmnrK7sp3KESE2yBTEROcPb/eIY9jlHA63+IC4U6+r/ei1C3I6HAOCzb1rSfqMrs3KT3n2d
ddvaCDEI+TNhPDaZE6OZoo3CJMu8Rk/RsSCyhxn4ZOEI6zi2lTmox7Y3zD/sVr/vFuzVzB4xI7Bv
4+p/vTbSiC8QX8KmBSNUcwpNxvUwQzdp+4cf5rWgbn0SaD/AJJfSV9JjrPT6QoJ0DFQHdOGickQr
kqFbwi472smGjqZ6MaaSXviUOC6kw4Z5xGZBgkfB6OLk34ieQ2+QNvP4uXYWW+wZLtRmoAxJ4Wy0
qHUgbXL+fP8z//7wIiJHzq0sYOUmRcjrj4y9xVFDuH7kYamemIe3ByJa832sioh+E8FA719vNTn9
8nAoIg8dD/uuiawavAIv7OsLGorQNW2ghmOeLB/qkFKdSZw7gq/Uix249VhEh5xG4BXqhvRhHBsb
N2rdGvv3P8jrh4K6hcoFRzEaZdTW7o9S7tcNM1qcSlQioaHuGeNN5nmrMi2d796/yhtY/c/LCB/Z
KXpuD3PVm2dPjGMlESjRZWDhp1UNMe42r3P3Y9xn83Mvq3Df0Ze7JzpjuAh1YWGZNQuGKjJx03Rv
CK8Ux3KqH0mGIl/3/U/3euVcPxw2SMpGvFpocYmAe/1bVJC6aX1E9bYZ8xBcsmfspkxEB6IzAUim
CZA0+r5hnUYImob29p9fHa01eQnoEl0l3xSRcWO1WvYufkzwNXrXZXBVyjQGWTNHug2WqTTgQ1lj
TuPV7HcNw6Ov73+C1+/rz++/utR49Fm4sZ6+/v5kKUQUeTwDQ5GQ3thVoRg3HUa167JidB0yazta
DHB271/2zQK5XpeBn0vh77BKcphbP9cvxRpKVCD8SHu3ko4LVAKUY/eZrimNaBynH6jV1M5oS2KG
cjdxtiSnj9M+drBhBaWTLdXeNZ1oCt7/VK9Xgh8fCv78enYBu4Q++82qzTNCJ9I2mFaEBEopid6w
N6f+QaIuOR+ixvv0/vXWJ/8/u8SP63nUh8i61hoeOe6bmzAR1mCk7GKisH0kNIazS0VKZnvjdbd5
tYbElBF8rJIh0ftX/v3VZwly1rSN9crYsF5fGSt/kXlwTUnLolRENJDuUCJnf1hZ32zTP7/gGj3A
6sJ9xTjz+jKj7zCmrJthm0GzPOosDj/YDUMC2l/FHRnXzbrXPfWtUHuZt0gjY6Xv/U6bH+Qs/LM2
L9NT0sji0Rkc7w/vHnkgv99+XC4uCwACFh/jwetP15e91c4++p+2grhU295NbGC62BRmRnOp58YA
/oR/s6whdv2l0+c7P80DkPsHD3ZBCpQpSc/LRjkNHUYakhubFjaUoSV0643IOvc5t8ouZigm0f5C
zURWEdEw/exGjk80R0v5XIUEOfLgL9dS+58SbeoLjIEixHuBTIpTTKzYRp1snbpk/XcsT9FnaUxE
RhYd0JCd6VS0j2iaN8W+mKoZkUNYRzsy6KzT2ANFCZa8GyZ8BlaIstF1WNK8ufoi69G8MioBQD6P
3IGgAgIVYIkMq6IEY+2gAuyd8ZVljGtucSWsE5mTPvOh1kLCbfmWC+s4rZzbsfRpBfZjnYgN46w1
/Gkm9A0ykTsUFO4YCw9FLLr2DPJlt8/jkq415bP3nba7uVJPOv/eFZgCN+izeal1u4Z4Ol3dvFgM
qnJoXMjyEG4b8VmRtFTT2iiWIBv67m5y7PJzxpDoBZhTjVaUmAQncNomeYkgd4Qnnk1CVm06v3i5
mQs8UbbhP1+oiO6Yt+TT3l3ogh158ZkZJGaInjDxrJBxdynmq6LPxEvvTdMTurDoksPxYN/xZfwH
eoopR4C4lR+Y3qN6akorirGjIf6kGLUYm+eA1QkX7fI03VqTSZilq8qCiAfNGrYZq4VPxs5Qe5dZ
Zcef88z1SUATMz9oZ0YpSYJh3xBijwzmsLiKJitzKz+YREFCU4hzbKU9qmUDOyjj7+Mc922GDPsg
IZ6aGwBd4WmqWwSBxjh3YptW80AupUNkBfP+NnnwiGB5TJgl4G8CXfjFoi79xjFiroNe5Mt3lzSu
z1EadUWQmpOYTnM2kzIXMfu4a4y0/lL2o3nDgNe/MbKRwApztol3LRONTrDgnm9xbPgTvYNluuyG
BR0sCqlZnfhe6hlpcYZXP1fgC61S2meMLt3wwJlljd0q7R5VcOXo4VzLgeOh4baedWjR2Ov9wEmo
DfIodcNg6NIUkDZ6MQ6eKeONxIsqZ5PNhs3XINsyPrPdtAHdP6QwD+GKSUBxYcSxFLtT/eiSJI0o
SK1AWDoCFg8kKb1iO1RTzdR4ih69EvH4/7B3HktyI1uafpfe4xq02AYCIVJnUiSTGxjJYkILhwae
fj7knTvNQEQHjLPuTVVZlRU9ALg4fn4F+2xqQYmI1Oo8eMvQ1YKOFhRvEpc8L6mD1r4ZK4QjJH8m
0rEjnE5y8WCBI99wzv+czTIRLk/CLG948nKYg5wDZZ+EI4UXuL5BN6YcYizSfcVXyFHQuLuD7FND
7/WyxrmDyrsklqUxSQ6BhDDme1K7iP9OiF/VdqlaoIQkCkT9xoUd3MiOfO0hYbJiCS43ZnZQzU5u
tlUD1Or5k+yrGAzb2menzXBHsILEeYDzSJYG92iZaC8WN07ITtTcCSIjapCmnLxSovMgEFZZoH7D
FS2JNsLAtoS7VGx+7etUBYxvcNRx09yPv+laSs6vJdmtdMQV1vpe4oHm49ZSKL8Gsymf8UcjNLKV
RgvuZSTBo1JHP78Fpg0xOCbG6IVo0whbMhu/oU3aaM6bKmn2e0Myx7cMG1lMFdJ2fq/DvOw0p/48
jjAWXHWCregpAwGvUEiw+tvVFpFpCoZHGPBpdL43fmhoTwHs0GzHMWg0B4St6n0T6KXtmROvxsMv
zAIy6QRNhLLTXxwjHT6cauqJEAshQkwi2v4TjWngvKJT6tHTR/L1NqpqYD4RTF12h+7JwI7WbkJQ
BaeQbzVZTE8dfL9PstwTmFGmmg9i1FQGbZw0DAp8RJsIw1N0VYNnG7AvtCYHy6oHU3koixgzKLpA
wUGBYgrXv46DfwwFSp07JIN8g3owcbZZWin6vTLqXKvwQMGTysIFR9rZjUmhVafQiQMYHM9Sr+a/
5UmLX/kT9HegXgxuY3hnb3ZWQcRLpySC0OlHJPUFWoSF6WjrxVYOTaQJWiiTzRvVufHSQ+bSbsGi
1G2rQUx5tNWy8TH50mgVypWD0Ygvxq84F3aWy7V+eO3SYihvxprJcoBxM5L020FPJl+Oi/8W8mGa
wjqZTPoxul7AU+r76Z2dU3lwIDnTQYIpF2zaLpzNgGINnWiLj+6x7QeLgqoSfkEib5HiM9zXRQLt
2gjKRH3EPKft78IQ/CTFtNbcTsCLHRbSaZ0h9RgE+FFeZt8xwLN6ZlxK/BbW/JOEGbNSgRFGyH+1
e0UgSAJcxtFlG8AwlDwNSuswp/EB5Nld6fs7wqZArnVCEtg38OS+YeWYRG07ZvecFEZL+GVkfhXq
KL1g1DU1IP9Zcq8OWKvP1EcYrzibtO1emojO7Avprm/9Mjro2OjGbl29EF6BfZXogoxQgPoewln9
G9ivfFVE/1TBM91Q09yUBMpGa4Xd+bXJhO+voZTlAqlxQT0tndKC5Ql5FFsjFUkApQgWiS4Sezzn
DKNKfkVG3JrQGOPpMVYHJdsM1lwYlFiU42gpqdAwR4zWJez7e6zrEVi136HXYYjRCMxJt8R7Rblb
yyOUezo1abtS6V+4f3AB/8ibs7kD69qiABaArxmRi4PrCJlAAFuL9+WYkTLd4uD2j2yJTyQ140eF
ERbJSggHfuHsM3yOtIFuMXQ4QL7rFTmjnpWjdCF0mgOaDRbMDen0nTYhV4WchDrXcdiVbzoZcu5h
6Avth2lDFnKdMnLKbapKEWING1pyWSXCdhUAwa8kmyB1QNLZPTt5QVHVBzL9UhYySDU9mch+rDUl
/I13CLbyTor0FXU+rn/c8NRunIccKXclKfynb8yYUIKw1+GhtirrIdDK9KeoHF+5ITRK9G5kWNKh
lflem06R0Ax23eh/avH4L0BexuAzFmzhj1r2B23bBK32TpdWfkuRKEboB0RLwk/u54Ur93oBK3XC
z9LVfdshR71nxh2mHubNrUlm9pc0GjAJD32tegtBjz5pCuaBxM7i8kdvGg8fUoOIzNaaxhIe2plM
utUKCBBbI2hJ6DZNTNIwn07eI7ynzE0ZUQtseuoJY4utEa5utS+bdzJA13cbDeaPLh7jlNSIKoMH
UDuytIVGEtD2pbbLPFJv4pF9pqJ8o/YhvyjHWHmTIRDx0gCEuHVmvLk1LJzWsoaerJvXTvodnhz6
RpDz1JNUo1P2tlUn7yZ1mn5I246UK4pGtqKJTEwiaVE8ulGclCRvYDX3SIZVVG5oC6V3HGF27Qq5
hEwzJGEQ42PllPfUp4bi+oWEwVPvgOSudEnOL8amqeuoVXVev8Hl+HRqVoFit+D7HcbOdrFTiBbZ
QijlLMgJ4YISZq6Md34zoxdB9xT1MGAhrh2n42FdLBs9SUukEOXkeuC89Vr0TbZTMJ4NVsY638qM
2b4GnbJhqNZZq7bF9BcCd9G4iULAO0860P+YqMBxJ7mlp517apPK2ySO5Qczb9SVJtz5q8URDSSV
hgP4KCKJ00dVRpV8WpqbboXq9GEKffK6oFBtzbaVdybufCud4PnVLXoOGk0O9m7oXJhoLHaZckCe
kEBdp6Uigm82qnOsz9phZ1OwfHGquKcy9NPn65vbpXdsg8gZWKI4swHM6UMCC+ES3Zk1qSFReZc6
g/Qa13J3M+GothnwJUGb2/qo4TBXzLn6//0z67biqLgpQDBhiz0dXsojm9ZDyPBFLNECb0wPUlp3
6HSywKwQio+Mz+/x+jNrFx6aOax+NJNs+CeLIwZhnwWnmoQqLa27f3KmgE7AVsUZg9Y2b3YNrMfY
lYAs/H1uki208Z1w/BE2qo/dAyUgWcOlirf80EzBTqCIMVwfM7t7YtaIgFet2bpQ7+2+2SWlIr3J
Wk1drJbp52ksSe4IYx3f5wSzuMLR7h2jKxQ4ohZc0MyqyFw2alIJQOBgBG/GDJvaKSfQcGsDWcNg
ETgIbwOQw3rvSEUNDCeTH9LPDvRe0VjIEK+/rgsdKYyOZFgxJoYBYAen3yjOSIznOtG7ZCv6r5z7
8F7SNB+HlXEu9Nwsmq3WbMoFOV5bbC3YG9tNXPqtGzUK5h5Us9wjFLw92qJ49nWYoS5lPMFyaoXM
5voznq91k0oCE2kgANuEeXb6jOSLqIY5mwqYaojayBh62EtQeUvHHm8kwqNWqpwL4+E7psLrp6KQ
9SXqI3ewYvUqa1w/cKYHjnERAb0P/mPDiofYChaz5u10/hkBAJGtmB9Zp6Y6L4o/+rpWWwCJlQ0g
POwxN2xsqAjM5/9EM0Or+W/HvP+ZfjFXR7Rt8EnROPQtbC0W4ygtNrYQTSGGosN5Ys3HSAe48AVK
JSHVp8NhUIgf6Ut2+GxI8dP1L3nhgIKKhIsGHUwgyGX5iEFXOMlwAQF/G3vXtprzpLQ4LGSyXHy7
PtSFj2jQkwZAmU3WOCxO3yihlEHKtsyTWtP4KWwDFZ4vVoae7XDnMcKk/vr3A9qgqjwcKBXsnNMB
00aCI17gpk9SWgwXts8OPt2DzwJbbCwT+nhlPHU+ck6PJNxBTBU4CniI9bdYkkU+mrUpM2fwvYbQ
logcLleGGfZWoFjZK2Q1Tvukb8fPMPskAk2Fo3+VErjNCHME0nAzicNy5xtd+1APDsQGK8ZezLWJ
hHvB+dKAYUxKI1nyRJIR0BHUyhqecb7X8wgz9s1OgR3RctpnbVgro0Zjidjj8aZqh+QxyyL6AMKQ
MTAyguBm6DFuqvNYO6ImnNas+M6PdTY1HfaLMQMKoCunHy2YubS57jNLaj90KzvT9oM8lu+Nn5i0
DyC9mzJ0jOsz5cJiZydVZQSCOmDmcs8uHVIua7jtKPSZlBPI1Y0WxtP9348C0wqQlrU+YwmLRyus
hngJRjELa3quqJBcKCLl7fVRlAvXLwvbaILLqVTgcy02Z9aVRVMl613aF99pJVe3eCvTBOeucYzK
Buq1IllP9H9pmDdi9OIoVB8QUY67BMd+5Kj4+corB8YZVMw2h2UPq58bHbymJeexmyoHEi3k4iaQ
/Edbz8uDPcbF10YhJc015d707NLPZIQxUfzGJMi5qZCDuPJu1PMVSjw7cB1nM3waa3E458RrhlGH
jMdpBTK+Ejj1Cyob9ZMYgxpfeGQHb1ZC/gIdl2H4bVedMz6l+Mv/onZGTlMkqCW86z/qwoy3gZSV
GUDE8XLp7Vt3NcosDcVQL/k/cj0YcWo3tRu5IyOVfIF838N5WHkR58XDzDUBKqJ/B3R25jyXSnY6
BCHKZxTGx8APsAHRE+Sqw4SKnLMA7+tOvgu7rv7110+LKRnHqkbpzi9YbMooMKWKNGLkEEUiP4Wg
q4+Sik9C0JvBYTSq5meax8WP64N+WEKd7sxwDC2FJ7Xnc2659GCZB3OPjKVnFpXtEkSoNg/UNUhG
as7XORenaVEICQfAxqc2RJwp15NyJ9S8ebUGlRSkAkIyoWdyqFY7Woy2Dn+rRVlBd7vHHRwaD8qh
anxuE1v/HTYG25dGVGO9QRVo7CahZ2QnU/Ga+7CPVILLg3q8x3q9Xjlnz490CA4c6jJEGJb6sv0i
kT9cFja9Q6ntjH2lJ6lHYVUjSo+K4/X3ejbUx3XTojZz8KaFf3G6o2HFncVhgSA7U5vPk5CGvV/1
Bt2x0PjbCcspTrE0I9fAJvZykUQocjKlp81FRx+XDkXgqUKvx5XRm26HWvG3QivrF03N6931Zzyn
fTBZbXSv4L5Y2fEbTh+S/gAhOn4wuQ7G0J9yBTd6baQfTuprcZjGyXwiuJe0oQkoDyBFeyD1oHhW
QqFv2gZ7wyQW9UNdzNvH9V92dmqZ/DJ656zhmXi8tAOVnUwrePTJjeHt3+ONRAQwUSQ310dRF/5n
vHUqfOjQMx/Zov+vL8oaIyHGVBQoZklHH+1dpCAGcYnlSFXPAp79RghP8U0ejJmVZQwVfMQc4/x9
ToAG3vy0/EZsISSyYZyQ1syGLIHqu0MI3s8iLsjnDvM+t+9Vbuu51yey/EmSRPeY2XUjUFHJOP1Q
IYmJKKC48GkbynrhKkIyw6NOfDXCG2LFsL6HxgziROcpxHAwE9VO6Vr73omFT2SpRZd7IyPy4KKk
R3hnIFDmcppMNc3CKGnfakWB9qkSpSq7xOS1FaEz4/SbmIDIdMmeC+XbKmx1othEQj++r9qalEcu
ZvWxT8zO3JhOGiObdSQfyI69flZga219aIFFrRcEehVREgET4h0TGeOLI4buH6yBpvwQZhliePav
Ep5hVZG/wf5TajsurgBmFZzkfJt1XfPTT331O0gSEZmdNOuJsnagL290mXhqMsJBNnwoH7Izaq3f
BgraufEsIgADU+i/IqGrBao90b4lha+/Azirt9OgwhaVqqQkgBkn93zOHcvvAYCU+GaKE7wLcL5C
qTtpQfMJ4A9XIZlbHi3xMa1CfkdsthsZ3ZgGTbTmdmRFhIFviS5ChV3rCB1zI6jkfVlAPN4aXQON
tW/y6Wte5vKXopllb84wkw2ItBhsIodAAzFEToW/beu+fAz0of9lq+TqeLlTjd+byUfljRgx+yK1
wjS8MGlsyQ1NVHNYEpg4xbBaZKTSXY/jTQ/DNzxYk5Ik+1YNsIiDgFQdaB7Y6S4RJS5GeixjLWZJ
FNxbqOEQEkQyDgW1Z6O+61FT1a7PVb7lisQWtxngM6BQkxW833MjIQi1V4t7SHmZg6xYAvDMsqQP
3DDLZ7ggK6TyKJo5MhQCG3Ymety2Okmac64GicyWtg/TfvhZgvZqd6GKQEpGEzNLzNE/3xU4DKBB
i/QKPx7FfyrM0C7cNBTtPYSj/DUOUf20oPOFV6c4lGxbae4U92rlvDiZGn6OncEx0R6W/k8ZOPFn
PXU9uRnwjL9l1GrmZhTotDasMPicEu7C6JpsYRhbG8gRCSZxo9tKoe0L01RSv2gGkGtVTeIXF4D2
mCVYzm9qIj2TbUiozi86quQT1J1odjnWFyD/hs6L6WrMsDZVb2HtE4IG84mRCaJrpZ0IJ92GDr3J
E5YkIlvh/GMUpviWTrS7N02oYdaTIwW7VcbG+T32XcBeYIZEw8u1GSbborVFu+mwJAJe1ol62mow
orCtsI1O3tUBbG1C4aPkgfLfJ8NYKiDm0RsO1JUz6nw/nq/zKgRVLNd1QiJOD4qoSbI06mn26oHA
4Ye5vS+lclo7j85qN9ouSFBQhMJS5m+L7bjxoVGBWgIStz2wacV0+Z4qE/Fl+OzeMJfqJzW1u9tS
L8d9GhbiDa4Bc6ZIbazaZ1LYpIrDMEKYUaHf7EGS38pCkr4goCeY6/rpcen0tCwVqRM27tT9y0t4
Td+tA92VXWxTrHwXqLn1JccNHBcoYDbyafCW3ljmMLyw8fgvAnj5mBPg8tznQdLezrwnE4gC1zJg
kHjNPPVCAcMlV7YMfp3icM6ffjJq0DRHFELEYhZjZAQ0j24/r98wOFgpQc9vQHw2Cl54yzCLZ9Dx
dChYFEUq+XXvhsC9W4IMSbyoSYL9TVfEfGwHR+yLdrRd0KLgnqTC4rYD4V25HM5XzJM6mB9B25gm
LqWMAux5+iOMstA4NIE7s0yV9j1uX1i/DW+a0egPXUs49PWvf3E44A/ACIUZu3zmoaMLaVv0Qruw
0x4COct+DvqUHBEjIG1yor9ztZ4rFUsGa0GUQ7mG7meBCaA2dCRMHdAySQUqzSRDNy1l+Xify2Hg
+Y5vHXp/sl9qkCivsn3OvusPfHaXm38A/S2YqKrD+13UioUdjEhoEVPJhVVsozazsOaYrB9GHP/u
4qz/houC8Xp9zPM5zJiUZfRr9Dk8YvHQMqLeTK0LPOqiJAZBi8oj/gUOVNTAWtnhjAsfVFFwfIVt
yQVOXZpa+xgThDqgqwuoRfZXBHkFiX2lm299j2/IrRV29Rt9BwJIib2nS4snV3SHGz9HOytbfynD
oH2NpFj9ROg2rCAUJ1OLGWypfDElhajEITIekD/5zzJIe7YpjAz9klZUNASkiaTVKdf0yDXhGM7B
3c0XwqDCH76sBrCzuCff9l3u3E9RZ2PKhdsChKomzp5scs26jTnUubUtFTHtB+JKo22caoHtEWGe
/xgtbJO8TNLKn0ZNgQvY2pOHNeowZBoJvegmkjJZdXtZCo09uXndO73nftyo9VQBsvVOFdx3MHjE
c4dVC1a4dWM5AF9dNCuFHX2tbXDpUzDLcJtWVD7G8loC9NCYhia4EQ3pW5aZ6t2Q8XRS10PFguGR
r0ztC+OxZ9DY5KIHCPWBEv3RELc1/PLgJlHAOEqDFE33JYhZ1mxrx862ZWLLa1vmhZmtIYuhh8Wf
jkJmsVuh2zIkhfUE63aaHgYONPJyyWGFKVP/KJow2YWzPQtK23FHS6yCZQzZ3ErMb6Ujjwd4a7bX
xbJG4FoWVyt728Ufx0GPuxO3bayPT7dSSfS2k+vcigRObq9aCOgfN51FB8s0p5V79oVtBdYtaxui
M9jqUnnQtBhu4BbBWE7cbSIhxF3ZTvItLFPSkUUR7n341SsPqF764ty0NTA/6gzsr0+fsC1iMuAM
nrALHSRRYjRN/zZPzFDflbramRTofhDtrD5VX0MhIZ/EJhgLqQYi5DaMom68Y0VyzI0xDS2saLLk
V2n7WgoQGItXKFrNJ4MW3ORWeB7g+ZkJ+5E/U7c8+nKt12EkJPaYoxXvUIPBCFupI67u+u55TqDh
Yq/ilYTsSzdJCVhs2R0Ld/Dp8Lk2IShfIzpSOxq4GW5ISu54gV9lswGl5AYdzLUw1SAKzO5gSGvM
+q4STnW4/oMuVJH8HsxMHe7csryUoFUKmRaQp+Ft5mUSUcWCz2yAjoKVez2C5GUtMCu6qH1Afeb4
jcXqqtCfOmXd964cjNGhVeSi8UaIss+jlZN8buaQOEG/4vDHRAeo2Srm0Avo5FnwIx4gMJAwrIXH
qMIgeqPjbPEiU1tYNwIvdeh2LEzhttaIfRBS91dspmRce6J+wGUJ79EIwlWIG7EPyHibYNuNf2Bu
Fv9w81V+J+pgcRmXjfwFCW98Z41O+JSkUIk3mDzX/s6WZTjace+LV2Uq4W0lFjw2FxqR+Z76JJDt
RgyYWRpqbKwBgx/985MaClYfUCRnPEgWDkHa6bIIGsuO/ag0XNjMSjEnlRXfpMnXeigxE9GRkqW8
0pxTX2yJmE7sXLoqu4FPnH2OfcvELk3Pg2dKjznCHJStvcOVJvuRjyiht2Vi0ahw+PWtZ9XCKT5Z
ViwsjxM1qv6tPfxfW4D/mtfM/2wLsIvyZRrX/D/82xZAU/5lzLg2+x3GACaRV/+xBVBlBP4q1hek
UdGAxLnh/9kCWPK/SMeS0Qpy0eH/nkHc/9gCOP+yZkQN4Jrqf2bq/f/bAsyThk4chgAOciZYNvq8
Y/9xBmsaWI2TG6FnDhEtKgOnkZvGDMIvDlYmK2fO8ppJAQFGQBWrGzrv4QNm+mOs2AjI+mzwg4aC
oP/EkrA2NzjO69hIKhZdJwneG9TSiaTtPE1WoLKLg9PeBBOBZAM4fvqg6BkISw2U0BO6FN3m+Ijs
AZC0rd5hQAK6WriN7Wc3YLhrtIqz8+DjueHXIGKboaIzQVfdSbDE6SKiZBgxQFOi2R1c2sdF2T8M
Pane1JF6flsHItyPAKbwjy31qBa4gHFOY5D6x+R8+vfG8idBYJGMNH90PgRJbnNrwaYAU0/fhaRU
cqIEWHLFud/dYf4d0pmD5M2UnHY4uBXvmaPirGbLmNEVEUpDbNydZwAwZU2tvDyb+CkE9BgqxJaZ
5LWkP024ImU4vkZeQ3TofZznJtZGgCZHUw7bdNNKYfYk9TW1t6SL4s1J2+m90SJoh20VYA9pyWN1
h6pbdmDOJ5jwrryqJQA//z4sJOjRm4ARnJ6nr2pwNCgvWCd4wu6jF1y7kItn0+ialW141dwgwjmp
utVSNEa1wPcGX8d6JZ3k0veiSFZI/6EqnDeL0x9hcz8gvM6OvVCvhkcRlfpWm6r0IWpr6WilQLHI
JVDKjkGV3CVh0qIjRpDwwzJxgLz+QpY16vw+iH+DA8FV1CY39PSncCPH1rUOEg9uvfpPlerJboit
Zt8Elb+/PtSyWFwMtbyFlj6nuUDW6Kn493PrsqT2Bs24/93IxvEJ8ZG1uz7ghbk4v122amLMgZ8W
/RRQCMILSlTZlN4AD5rIb3U911Z2wWXlzWPNwirKMIw42NoXo+R4IUpyIzOj+tLHCVcjXGIyxtlR
F1MS2/hhJbq18tWUC5+NQedCf96CaCOcfrZYGqVoCPBdJ8c+27VZQkB4zWaYpVLzXRdtuDNKEhFZ
ADj621MJYRrK0AbwBFw/K9S9gjKG3M/WMb5MuDqsJTud/76Z2TYfgwb3QJD909/HPkU/tYUDXBeN
us9FaaP3iPq9JjBfu/6Vz6cVbUOFjW/OeIFVtzjxUCU0PS4M81dGUiGVEexjftjnQKTddrKs4PH6
eJcebb4JoJ+ny2otZf/ZUGC4aKJpTOBy73IAhj0ZNPCvStnx/n4ogxsdz8ZBS+Fw+hbbpGIXLYLU
szvy13VUAwQMheluQPixdsk5n8ZIs+35Jo2hjIJ6/XQsPHgxagwFqzNxBmjnujTi3d4PxsZJMfWP
e1gYG9q/2oNSVONdm+jlfSA14davfeddZApNm1Z3nkSEpUGKcNLDlX0wPR3vmJV7yaWfii6U0FJO
PuLtFsed1aPCk/1Zx1sqBVgR/scKpvo7tjeMJc1G3jW52q+8oMuD8oJo0M4c+cVGOSWZr0DfSvC6
JZ1+o2WJ/WywqA4VsO57OVrhA0iH9PPvZ4BJBt//HXV5wRZ4nZEK2yZe6DT6bWR3z2mYmgdpolt2
faTzzZINRaVZAZLtMNxirtnmmCg+f/FmTQGHoKNjqTbZK93lCxvX6TCL19gbJSEo9qwi5BJ2Q09g
diwMooMSyIqHNAVjF2EVrTsio3stDR9hQ4RH/WxinoQ36L3EszTk/rbo2/LO6Efr6fpruLSbkFfG
mYirF2SvxZW3syJ77OY4no7i9qC1Q+CVjW1+akOneO171T9cH+8M/cA7RaZHhHUvq9zGFvB03REl
05hTriTeZAjrZwOT9/fYWSXGJdCkgeVQSH1rujB/ynvDfrYbvR2OoRLp4yZ1komwJdWXf/TdhMuI
GelGvXLSXHofztxeY+1wp13y3vBOYaqFXeYZbdN/wmtXkjZGIaSvbLbJLT5La4SRC+uMMvYjtA2L
UhoCp+8DAx/N6lFSe5jA4tmSKZwfkWolr43FPzWAlRV+XLnzfP07zPPuzys7nwGUWlNnjgqJm8te
XRIqSj9mTeahBMUyUxp9TwxqsZNRgTwaSmRvJlVJXUWDXggldY22f+FQYXjuEh/bmr4sIggTERkW
AJmn2nm4hWJRbbOSkO9UG9fUV5eGoqnDjCN3kQm3OC+Ngro4bXqOZqvAF6vo6lu8gK1NVvZIY6+/
1Usfk4Ykxwk2dTa6j9OPabW+WbQm9CIHn9qNnSv2Lkl1Yztxc9gqkT/s2xY20PVBLzwgxDWOaDQY
sESXg3ZaPfldGQVeWLXhS+0TpRT103jbJn+ZIzlfvGg5YygDBD2z3D8aaH/cgBMbVXOvkjOIYZl2
pOXVb3xSg7DVCglM4JazjYYmO05h8n79GefdeDFd2TQYkLoH7vISM2W69j5bOZItMxi+4eJSf8vR
Ue41iqANps2qF9t28mWufteuUBd2BCoFmoIaOxddwcU3TXUdMnoEWUHSnfAxFcH7VEfmrp0DvOKC
Htf1J700HKPR1GA3oJRfbMhcs7mj+Iq0JTklvA+U0XpNpqn8KsI8fVFQ/6+82Yvj0fbEMIgbPmf9
6ZQVpiQ0jCAg5wxNfZdzWG1qneoy6KaQTLhm5S54/iGh1bM84BajJDiTC8XwpbsQZS951MiXuf02
Nw1WvN6Uyqhhw+oJRtKnPDTEymtVLw6MUmdWnSGc+5Bo/jF1I9ybhxZ0wIPHMwvZ8fh7TIbSHPZW
PDjPhTbkyHEgMRob25aiwiVua0xuS4D4oxVTAsLkksNbVR4IVqhCufonLfyq2OJ/5Xwl6cJ5bIOp
RBCPPh8sKGjGcRMK2BzQYwz5aezJnnF1zFmkbRRo8nea2shDSMjCCaZ0An1lJ7pQeACsmzLKLPBf
yGrzd//jeSu9NVQw5cgjRYVA+nIoPRK0EZkO+KaROOS7aBzIJ5PxdujGWOPfSRgpFnq6U1OhuFKS
jbehpJj0cKVqZcu60BHgtzHHgaYxZsKr5vTXqVEfR6gZI6+cQtVtjEl9KRTYcomqGAdZCc0NjFnc
FVL8K9S+b/djO2B5nJjOSlvtfPPE7hTrNBxLgOMBi09/SKYpI34lRuCZSm+5AYChS8BfcMy6Ul8r
fS6NBXbElZmCc+ZNno5VO03aKB1mUDiWoHVAVVDddFppEfMVGcrGUZv4i1EP5NcJEXS/UOwilujx
O9+Cn9k3poCpnmLzv+swXdrFs/h7Zdacn180eGd7VZx9DK6z2ukvxCQtDcn+wd465rMUQk222NdX
d6WBb4KK4/kmIchy5b1cHHR+K1TjUBSWMsmgtjtZ7/3Aa6FuxrTMyvCQyE6EleaUJ996m8U44aW3
8uXnffv0SJmb2f897GJfNyW5h86VsMnFfXxMbQ2yYJWPu+vb+aWHQ8hEsQtEjBBmUf8HMAzDEicP
LyI84WhMCZhd0neejUMFKaC54Q0DhhzXBz1j1sgqzB0HVAmGLn2/5eJXp3BKlULH8T9P4TnBGyL8
oiUPzJCmF6eLuDvOpX2S6+wFxVDAV7Stlc96prr494+gPT977wHVLta4U/pcXOYfAddce9T1IThY
MHsezLRpnucYgFer6sMbg53m2ERBdiThsbjrk1y6AZVU7w1jzOuVN3Ne9qLkwRhu1ndB+FmergqG
PGoFr8GjEC+9eqjyW8mx+h2ZD2gf4rK5gxuR7RtIa8Qfhcp25cOoFyYdjgQyex6HIL3r0wXWKkOA
Cyrj16bA8Z0L9g5nAuPOIXDHnSR1uC3GfpCx9U3jnzWWEvf5VFvEemBqQ4Oh1FaO40tbEvIb6gzM
As8RT8VpBHL7ClOpIBoP8IP73RDYX+3AWNtaLr55ZuVHZ1LjXDp9cm54mTbKAwshSYwDMmj9raOT
tifZo0aWjYEqqSO9dlCgkz/43aC+XX/185tdLncywW24Ojww8Pbp+AoGJ2aYUnikOt2/Ufi/tTxv
Pw9V3x6sMoyP5FzFkHiq4Mf1gS/tMwYUbK6UuDFy5TkdOJvCweonXnEql/0+z530FkMifWVmza9v
+XhgcWSPzygdIpbTUcwCuMpWCLdvYRF7WLrAqqsNgvIKK/isVXm20ti4tK/Bl6MgngPtOctPx5Om
WkE1xHhTpI43BumC2gb/JRnPAOFIX6htUgyNYzzor7/NS+OixDM1TABn3cribQ5JPMkxYDnEFrIp
OtX6Sciw/Gj20bsmRcpBmNr79REvTRxOCd3m9sjDLm0UQ2j0eHfWkVfp6CycSTTUqKPVbjvQoFfF
jMgszlLnqc6q1UVzaXmS6s7jztYhxvI8jiw7T8giijw7znFIzQptWxRVeIBbqq/sBJcm0J9DLY7D
PE/xem6zyJNIp9jYZmW4nUa4TJOhZ8fFz1yZsBc/JFcZ6LpUHPD1TicQTRYpchT4cH5KHVxNtn1f
+qrmQhfD+Dwhlg/efb+//i0vvc+ZGmjBvkVuu2Rf6nVd977KQ06Iyty4gnQRIOvecUfvVybqpWXP
tsqeCmkEguvifSY4ejuUTQCDtNh2KjGwZK0GsXf9gT4wneW6x82c3vBsv0of4PQ1YosmGp1XSFRC
VN2MauXv6PwAoEmRKA84qNxhDF29YZFRvlh6oewcUTbvjYBiqNZCHCgC+63WlRqmhAr4lOpHW13L
es9SjXJlC770ycEBQeqhP9PHXlSX1oRZXkPskUc6c0QsDm5+2K1oXoU7AJ5sBUlymal9WnlDcwW/
eENQAzCHQG6Jn9HygjsO+PIlVQWTUXXyO1VtX7Ummr6OvjS5ElaUrtKK9EBSdeLaGDV1ptqvgMQX
nhuoGtIAtjOyBhB6+o2kukmDJgc/V6O89XR5mLb6UEUHR5N0RIZWtJenYlh52ZeuWDRp4N4D/eKz
8iEA/OMCWGuFEYRY1nglZvX7sAQG23ZWaLm0XxvQqS7ZTYqe3StN0z3gcghxcxJRTNgJsdsri+HC
uuO3GGhwdQS4ZzefVlezIQsgfOZmIO909u5Hi4SrrYZsbAWumif88nPjUk23aGYbQ8w9fdlBkKpO
OiZoS5pE0W8yvwnftMzMFE+AsezzIEx+Y9ZZ78OAQChMxqvqeH3GXfrctAD5cJR4OsLt018w6GWA
tKMIPaAn/TZvC+3Ym210TAOFXBZDI+moa3fXx7ywe9MV47G56MOAXVI0lIHrcRwmoDVKlOy1OOiO
UtTaR0s200NLls/X6+NdOBRJ9JBRy84nI0TM02e0BgKdSHFmPPgLXlBE+c7EKt4Nt/WvttSHu2RC
b3J9zAuTiLOCBURbzIRsMb/3Pya0YxAAghE8yEENDUXovbFPNTnaaYORPF8f6ux1cmFBlW3MURNQ
D5dDIYIqJm7xiRdLejvf0Oo9uVbikOuStJV8LCuvj3e+WJmqHEy4XdC/hUa+KN8UsisyQarTNtTb
+kgvwvB8yUnzDTnc4lOUKOOxwY/eC8xO2SUEf38moCzzRJalK+vnwqMDZM/Cf2AhAMfFZlX3hujk
hi4VVmNYOMt17hF40QNWYZy1u/7YZ2fk/NTIrYmbmVtB9mKlxIJdCzMzaZvJfgdN1sxG0x3LUlvT
hV58KPhLHwNhFTT/9z+mToAOiUtZI21jpGo053wBtxImvK+gmQpHM3GvP9j5scwNh6nKJHVgZJzZ
TWMy2rQjmO1Wb6tybxB/vK36KrqHGRf+FjUIbqzG+u0gD8MbvLHmUQ8H/S2TS2MX1J26g/M44CUb
BQch7PxN5FZ1lxRS8bvrqnZlsp+t5fm3UhABh4MEqcv9ygmGFJZyJG39aMhvsOAMf06d3L4pSYDE
tzSq6q0Y89Kzq0xaeU9nS3oemsgCJOiOwiVpMe0JlUWSaANYoFv4P5ydx47cuBaGn0iActhKqtTR
cezxRnCkciSVnv5+8t10Vxe60IMBZmPPsEgxnPCH5TTmnflpQNVz3wf5tffwwl4DbUhEtumS0987
2wLzGmC4ZyNQipmjuFH49CKzi97e6x/+0ih0s4BJ+IAAyRieb7Q1weC+tnIt9hOzOZEsqFvVoj77
5lFoMtGAMSEDsLu2N/DJds6NBCKxXJJ4rmzrttuYvOboXCvgXJgLrAaqVmTtiCmd1yqyAAQNfitJ
HAjpHzGZRDFmrPsreceFLUBqRX4MnZom9N+6/ZO5aFhIU8OSW88qq04ilVi7On6JXq4y3hqFUA4H
v7h1OWAkko0/Xza39dBOgeYYi2XG1Nu2si9FugKSxnn15+tf6MWZQrGFPcA1SqpBy+xsqMlu9aEU
E0P1uXHTG3ay6wsnJSA3XDTDh/RxSZxP1YRd8esDv1jOLS/2SXBI9znU51TIXqpC5sAi46nws0f4
gyK2W+Xv8tX0r8Q5F4ZyCbCg7m04XuL658vZAsn30dsJYkefAczIsYHOTGZ8q4IcabLX53VhQenv
0fjbAOYOt8bzwUbX7QTmPUHszzXc9g5Pxds+AcMTasPgfVf10H6B6p9Hyi6Ry3198EszpWwE9xdK
JAHI2UyLxEI21igQWZf+tyyhaImazMIZB5/y+kiXprlJclDgJIR8ETsi1otMGYxj5D1NaORwhJeY
Il36AQ9rjEwrOEU3sIfrLyJp839fH/vSLHF5AQRCMZBkZfvzJycxc6CuB6MbxGVFAlD1HqSTUTox
4qLX8HwvrpbNEmOrD9PZpy9/bs0BeTy16jIJ4mEKjNOsr+MNLO3hyoRevPpbiwnYKdQY8g7cw55P
yJ8NMVWAPWIC/frGLRcRzYtVP4DWMo9iHty3bxN8qJjaJne1SXo9Hw+nYIB5venHFWLKoZeCxKRb
rh2DpnWuvDOXpgbiHpQcXeKXSLkCuZQU4rIfa9Sab2STV8ecZi3SpUiFoP09yTE7vr49XtbzWU6E
amieUifieTt7dVRNcWwDCcaINnluOC4NFmUl3qV4pYvxA0p7kxPm5bJiy2T5fYj0pX+jBSuyX1Zh
7wK3sXbuoGefX/9dF7YtPysAukRSQLPz7HCOWm+h/Vj5POxp/U3niR9jIcblsPjzegUtdWEsMADb
usM4MBnz7As3drLMtQjo2DXgDhpMH6q6SsLUqq6Jh164CQBKETySgfDJzmXo+tRLELRI/Lgfxgo7
YkOF3OFGE/l6XUSp1Y//+Gp9PwRV8/vNC8rIvFowv/7etc8nqRozb/2FSa65NNCgTrojJnsm9uNj
d21PvSjOUIPDnQMkAOMRB5xlG0XuwyUULke0AmTZ2YNx6u1qQhLONk6u31X7xRqTQ2cDxjQR6N2L
wK7f/o5BpuQmItuh0HsOcM1X3B9aiTD5sgB7GtfJvilrw4jx4bO/vr60lz4q8BnqdOR5CG6dTVdM
wSQxrPRRHva0xzGD3K7oPu8TOxexnucOua2JEkReFG9GKLPSuLRA3zG2Y3JOlOlNCdAs6P04qdrf
FQLoBzTfnT2NlvVKuevSISGWp8oKUAjo6Hb5P3lHOhtnSmRd8BpoUeJfXRqNY9H8cOFDX/lyL29B
UACYnhHr0Ptwz406J4B5M40yP84rAIQNrl6xM/U2NniNeyeXsbwy3suZMZ6NKh5XDQHPOWpNuU2x
tL3mxXIafveJXx5HlT3OnT0fXt8nlwaisALKHgwHtJKzq7Yh33Nk67ixARLmCBtxjWuQGnHnXXtI
Lo5E7vX3sOt0Gp5/rHoJrHkqDRdAjGFi0uM4R9FVsBzrXvsPk+LNIuVHDRb67Nnmz402XwyUHeJ0
LEn2APEDbxwr1FqxMHj7+hGQbg8C7zFFnOezgpS11UVbaPJJnsbwCtNo1rQBMIN5zW7pwgJCKiAb
MwmGaYdtR/7Jbm+1jrLzWrqx09FPCJVKjGNr1s0jFiDTj9endWG/b0U3OvrbtICkPR9L6YmDPkbt
xu3ofQU6Oz+OwlDxqqFkTYzuXLmdX0ZpoEPB+jGvrXX5V/rgydRQOBZdjcRYHKA8ifrbGOxyr8ze
WnDi4udT/R+Zxck6m1RACrtQgnYpP9C0rIZkw5z0wynJZXMEDkgv4/VVfFGfPRvwbMtDiRn4juxD
o0BZyrChxFPkwFZXrvZDNlnZbggQY3x90O3EPitLMygQCPwz+X6c6LPIYZ0RfOgD1lLVlXsfIJO9
k/ZSHv0Zs9GSYmrUrbN3goVkn5DnmP55ffhLOweiJnUPQgm0cs7uZNJA1SGZ5MbavCbRhPMMqi6o
rld81SOYX+MKuObSqbBgytPvoBoC0P75Tp2akZNnLRxAvXf+zROpuSH6AM6NX/nNterexcE2oUgX
bgSsrrMd1JGgFtbA5Oa6pKcziflUes1yBEaZv7XtzWfkTMB3BuO7EVyfz6v21OZ537kxatkS9pFl
bgHDEOul33/gAc/flV3zH565jX6zPTy8O5RLnw+KPiiCmDknpMOF+kivSMbBjKwD0HA48TK/JoV5
aT2Bf4EfpG1JOfpsr9o+d7OZMclWVtjbuB42ao6tnQK9Sa/kuy8L39uCbsQpCsBUZ87vmNpCeqfP
2CiurQXoKhiqtKN+XJMbG0jzg+d12mckmZydDmzjOBu93PWZax8WMowrj8al647Nw88B/IbawFm6
SL5aJONoMe12yenYOlOMdbJ1JTq6dPugsvoX90jaci7bqHVDClpidOLSE35MRoXHU2qhZ1Av495F
6Bhr6tq78vS+jDs3jCPdYVo1BJ/nGAa783tg/i65fDtX6NCYINSn2d2vOT0bubRTLIpxPAUpnk9v
v3i2TALtXbBo1Pmf710kKtey7yx82/y0eizyGg3Iccmo29BlHmXoUmW8Jjl06UOSotL0JVdDj/Ps
smsQUqsGa3FiEEdiv5iNFnlIJVxhZV06JU9HObt1EpDZWZ+tlPhq/DsXbRhDOQZrlOEdFr++iJeG
ojwPkIBAY1O4eb6Ik9Xp/orXFGVyCyyYnqDLSm9gV7dOtnt9qJfQQdYLRjNZJ/cbBjrb/n3y6K9z
WQpf6k7cu6nS43ku8GDBRdL/WlhZnZ/yIjUPlTKCEg9vqsGJO4HcmHzUhl7/JZe+Io0w+PabUAAh
wvMfktWWagyDEqpjQZkYpfTu08pfv7w+yqV3eQsRaZ4CkyY0fT5KX6FjGujCjRvZmnZYjgi6QLOb
0nCSE6KedpeqH3PdlXWUI0x7Mwctsd3rv2Eb4zw2IC7YSP1Q7FHIfP4beBfLtlgLNy4DrcbHYV73
rjdOfQzwqj0MppH9wV0XVcHXh70UE4AT+r+kwSZk9HxYK3caKbBL5RuvOnduj7dWGmB85o3YkLX4
JF5TErg0ItA0cMWIO3MrnF0GNYqpmZspN8bHyH036JoeTg33uLBVspMZ1M8rU7y0hzZYMSwyh8vn
hfCvNuKymEk3Js3No8UWzQOmhcm31xfy0vFEqRqVdqQIeD62X/HkyHSlsL3F4r0E1GhFpY2A1lhW
VeQ3RfDp9aEurSAVS6Rt8TwBsXmWQ1lmU1njxEXupgmMXEcz4eFqeei3IPj7uVquvIkvtR+4Dp4O
eBbI4XtpLLDPnFh2xXhr+F0QW8quIlf5uCF2XYD41VTsdWPw77u2+OZPvbtzA3RsXKmyw+uzv/Rr
eJ8pxIOkoRrpnp1Wt9f6Gs1h7JS6uvuG9V+JzG3favhWaU71u5mstdyhBFlAuSqMSmMXZ9UdshUa
hYhaa+fjssrhzegWGjyge4jqtxgURebn378ZLIW1ELH9ArURJSdqobJ371BM9a7czhf287ORzg4Q
/oxm4vaMZGjGFzzC6gPude6VVOXCdmYQQpStHcyEzl4bY0E22MJALU56pzza/UK4WSZTPIjsWsh1
cSjwjYh3wocgXXi+cqtTNyNmSHzPOpc4h7XVTVt0n1Zrbq+EXRcODhc8rRXkOrgRzvOvCXtGmPNU
BLzelvtyMr29Duzt6Pu1vUPBKr8y3oU7HTgOLQ7uOVrr53LyKtf81sKNKJ48SDfZ4Fn4BNb6Mc39
zUCzKYrP+HODvH/9hFycJswxtJFJjf9vRPfkKjKmQHozphux06z+HfCW5R3lCZLLYk0e7N5Zr5zI
C88n7UZa91tFB2be2QfMu6VHn38l9TKQDEVUdd05vUKIhxNRR36tqkMvFv9+yuwhQjNNXRn/4jI/
GX/bYE/mm49Ktsj3ssy2vR7NQisQ/TX9G9kD6rfAkkcOUmtXFvlCNE1bF1YF0Qlth/OYwdfFXNtz
6cV5M7THFDG1qGh08ARdkB6HZChPWNm1UaNq88r5vzRdYiLieK4aHoDtz59Md8lbTIG5VmLI4emB
lygJMQe0omxp+oe1wG5TVd2bcVdcb4QnFMzof/Kxz643ABwFjzSHNPcpDJIsVLHEkeCOi/Sagsml
+4ASCYQRtjBCjmefs1r60hoX6p6rK2Agj46MFvR79iNdhCtLeemkPB3q7JZbRtcYndIj8FtZSh+H
62O5efMurW2FDoHQ/vWTeX5SkCqkQGgBBgJR9lKIp83ncXvXtHiZLO/HUk3iULcTXgiq7xQMd9s/
Gp2jnHAlJ5/DxFqmK7HD+ePx9xcAbKOzS3XePLfHqg3NTCfA+bFBxfcWnq5xk9fetSbo+br+fxQL
M5e/pYNznoc1ymXI+xI2Mv2rCIRN9S94MgDKaddqnzY37bdCHv6OSHEE6hhn8kXfOlnasUfyXOwq
LFVO+ZrhTSs7e5dyeN/4NJ4PdbZp4PziiG73AhfJooylU8s73GDLkBZW8uH1/XLxa228AzbNBug8
j/QqdlGeKsiCQOUPmjEMH3URVP9hQmCxqf+jgkLra7vqnlwoimZNDc1JwNHqg0PqtD/RWh73mWdf
yzbOj/a2dKRXW+BmuUBjzpYOIfPVsuaN5bdkAoRjon+o2wwrTj1rrmHvL421ZXRAYHh67XORJ8PP
cn2WQDWB/CraDVRzB1hGxKVN9sYqwDatvx4+fCOoDC9qZRW2nguyMLvWxkxrRdsDKHlXxpMzN/Hb
dwQKWuhGw+kjhDm7h3V3EkajTGDkQyp3cpiNQ2MM3ZV76tLakV3QUGcy1G/PdoQtal6VrEt3U194
+Dm41GjMTpysTgxXkosLVwWt7U0qAYQ67ZOzLTHOQTr12B/sVg7WnSyndW9pk/cX1YqN6uy+e/MC
govaXjDebeju25F7stmpUBUQANEKdKQ9PZpmJR6KprSuzOr8jWZHEDqjE0DDhWL7uYQNCGHRWX2Q
7RpgelgeWngC6p4dFXWuvTNzke2yoEuuhJsXlvLZoGe3hSgqGMOph7p03zR7dOPHd8Vc9LdetU4/
fKj9V1B7F24noj2k5XjONlmEs5KFmkwwNIJbvRoGK+JLBie7oYf9+gd7UYza1pL0E9YgAQjb/myH
4G4SJH6B7Neqrxpq5Rjkzl6PSyW3SeTivnAa61ocZO3YN5u+QZiYxTVBhgsHAsQ5pE2IPGh7ndOT
gzyrWqgUxW5xsEgv12Y8+BjdH1zS4q+vz/fSUIiJcxfzPqPidvYVywEEc4un3S7Rq/7UzvhGrEa7
RkPvXxP53Y7x05oTI4DlcTbgLfEElYvnZ2HjjFSYuBQ7d8Sgkm3Sv6+ajo4sr+ljp5vAY8cGPfDZ
q5rkygm5sFkZm642/wB2P/+q80KOJpyq2GlCc3cWEtqhogcdWR2PuNlO+ZVtdHFZn4x3FjV3IqkW
x2Y8I6uHyM8nQDSYCN6ayrqGELhw+GmmU8jD1Qhx//NSgD9VqC1YiKVBwda/z1WBl7Nd5u+7DKuH
sJRd+Q3lvurwH/YNgDof3KDl8JY//5iKM+/kUAV3nVNON/y98li24E7x405Pbx+K6xNcB7I59PDP
KhD6QNhOEYhvN2VTnIg8+wd5iO7QYxl0ZahLa0nsAxsCCC20qbPrGrpB2Q+Zw6z8tA5Nv2v2Qp+6
XbqM9uM6Fc1hEzK4EnZd2ptPB9320pM3wpOOpVmly7nw9PbGlahOt1nZ3DRKZTf+KP0r8cPFSXKB
0hvxSCXPi7B2OiDanqQYks3NfVWhVN+o9ED45SJgHgBqCfxrccSlIXme6LltT8aL9HU0F93tApRB
linz0xD+uRl3mLPFjT06GPpxBR2y3k+vnPpLp9BG9Akw5mYucn7q3UIXWmAuECLrASXzfhR7qPcQ
7pXz6+17FEV+cPgb4wPbt+ffUMsbM8ixrNvp5uoc86RIo2y2VISly/AfTh7M7q0nQ1ZFYen5UKZK
+tHrIAeXfSYeHVGXJyCKy3EZrXH/+qy27f78xt7Q1tBkyAiAf5zXPlUO2FquXr6DU1u/g2zX3Nny
arL/cv+zajSaNtzR3+b98wmhhETJfPMdQ1gp7vVJ7V1fBZFo9B/dkllXbuaXSTH1MQeeEbgqqhrn
1yVObfjL4MW58+q0OnRr6e9boT06qsA2C7uq46aZEopSJgfLxjTt9RV9eRACuABbLk7zY2N3P59r
Si8fQQY5oM23WZQF43Lj0hT5aAdKhgkCDVHdBP371wd9eQyAsMN4ZnU3JOB5Bd8vcs+u/WBAcCYZ
o6IYMOHWCy3CbbE8vnkomq4kQYwHGSU425wznuOjFqBlhx6NGsP8r7+wGGoclClk51cgHy8jCmRn
A+BJsBohPp7Du/hSaeH2aJ8tidXdTMhqolohmgjYZhBXfv0BVLl1Sr35yiwvjcvBAz+KvjFajmez
rPvKSaRZlTv05L37US/zx8mlIikm7WOKC+OhznF5Mxe28tuXFy7zRoEggQEr8Xz7ZHq/jixsuRN9
P52MsVhPpqcUzRi/1K/ZxV6cJTxLeDjuJsG9naQn75K05s5Vw4yK3QqoUiuUMYTegBZQoZbHopu6
T3VA96cY3bdytIB0bxaHG5oH2S56w89HtufRNHuNwmrroH+ASIB16JJ1PtW9Xl3ZQhfOBrBYthGs
0r8X0POhZO5wi2aogYnet24WTdU7R+vFo9219ZVjeGk9UR8ADwXliCboWTI9dDnuhPit7Qqfol/j
uwPOZCOWcYlp/IMok3lYTEfFhTmOV/brlm0yj+dXOYZ7yBhvzBliqXNtgGGcUKDGACi2QPaMVkju
YeBQ1xaUkobUqOQ3lWBDHiXWvHAJsRu6WImusYFv5WYs2srDZFWusxt2udZ9NLTSS8LctbomnKYJ
BJmm3C5Cj6NsQw/hoT89HnjYBdIB/QFsgdK8hwkeNnVN0HW0nQeQi63tYTqeqDqZoiVbeFnMCtOt
0MrSeYJDjHUd8aW0vo1l0VWneUz8KTalsmSkWv4mAxVajVtdruxw6luQSk5RDVHVCvNr1iGhFkuZ
Lg9u1ov8oITSvjmLExyhhBeIYc1Z5h8Es96ZKrN9VLhmZUZUo9JhZ293SwyrSMY0O4cl5AcbR+Ww
hCd9aEQVdr7IknAKHNWEw5jY90OW2n/yIhN9JOHLpWGaj23HpjWNFIMvjZ5pmenr7ZhhIxN5VZ7r
J03lUxUGIxkffuKULg/J4pcfwViOHbAO4R2QQE6KaPDb4JdtasPPruphmveNLG9ULj37tu38DOiA
6Y4T8AhtPBWt1RkP/uLqd4WrT9ZtOq/iH7IB8/2I98f3usrKf+1G9N+RjWtH2Ew++l+pbxV3QTOV
6S4ZnKaOEkdzvxseSUXUe7il7XUk6L4Phr488sxAMeVxzt7rGMiICBRTd7S9eZkiW2ZuGY0mfpjx
2NWaE+KuQcy3Vr32E3+aXIWpRHYjJphfT12LDDxWGz2S3prSzXfSmkz7uK4J9miyVJa3mzGx1GI1
5b4W5vbszuHglJYfTqUr/0GVMXkwlkJmsPds+RWdlnkO0S/xROTPY3nfkaf8NnOiwDBrfbBsIwZd
P3RsPoqoa2bLujeVyIsQBhc+iY5f1ArVzKb6MvZB0kRLAE+oH4Rs47aqmtNo1a4dajrk1bBdVf25
HIXehUOXzDJKZMeXEGVnTiEehfZvKlulDEEI6n3oKjF/cZOuSG4qBvuJU5dVIeMiJH1r3Sca8Hpt
+QFTdL0tkLz+5RuKV6wIkrXdYU5KkaEAQoN4sKeadwNCDl446AEm4cJFJHugzA3DN3HUH5Oq569U
D6abyUmK8qBrq/lJehVWi1pTuwNrkuhEpvh/79nEuDHmNlJMEV6ygQBNrGXDXqTj3GMyURnZftFH
rB4q2yyqqAZLubxfs3x1d+Uk3ComtXXv+nJSfkgdSv8uJsgiYY/N5mmyTDgFZlsUP8fOL2h0VJV2
C/JM/EgCbfnoSJOaip3PiwGEIbDvhmFYmsiCRmj/1L0s8N4txbjuWmrwY2x7nZzAzrZzF60JtLU6
noumTfdLbqYpX4OUO6rFWMi9Um5g3a/8d//arWbY7xNztuawH2TGpSG9aSpPSOm06cdUGzp0RBtP
Od8rJT1v3+IA0PwpDVpuYW+tUt+1xPaPysiVXkd2mSZ2xI9IMKHFFKIIM0+m04MojHUMK1FPd15f
aHYo22Zwj5PW9/lXR7Pn4jAbNWDj3tOA3FZVP9Kv1IcBmFiSDJ9GqKHLoemFKsJJW53fgXTEvY0Q
dWqFQhjLO4GtKuKN06AJoBc4+BCullXxPcAdpA8BT6r8UZp6DQuq6bzU+FD4lAKi1c2zz/BatQB5
5wwbqCA1RhUmeF0YuwwYA96VwyybOBWlZYX+kqJxFFij+uI4InFDrxC+eaTlTwTHm++l+2rJZmO/
rjAK94vRNObdYmV59XtcDZF8tPq0Hj40iLB9BOnHsxEGtmwenNw0s3vpF5P6hQGjUd9u5mbpg6fP
pflVitz07/2xLQxcwkztQ9umbcmFIGwXcZDBKiPLnVHqsZcizw6D7ha/g9JTqFMXkzx2BtfN3mud
0TsGXtMR1mcq7aJ+6po1qt3c5SNmGiAM+GLyYKXJlO+dos2GuEo89RutZ926n9yq+jNnjbPGWuui
e1gktTLv82otP7faLJMbV6A/H7du5n/wlG5UO3ppVb9fbNX8cZVXgzde0+WzJtVYRpipatldKjMw
jwG/x4pXFWDzbi9GK250Nxn9cC47LTuWOPpOt8oX3JurGIZbvPUc8X2B3ZrHfe2saLeUZduGuhwK
88PQYbL6jg3YFQBerFLrokpnuz14RGLNwcg8s/8CR84MDm5buF2Y9zaijj0ut94HaeCk0EXuoKpk
34B/muNxWhqwkUPRL8O+ZDLdPUZfkHj1DGJvBQxumKww6zG2plw6VsdgXPHUy/QKY9hSmxVVtARo
jr3zRZfJX5m1in8l+IYhEnXne7tGOdbn0tOn/i4Xpp+VIfJ34mOm9W4e17abob2ASo01yJ1vpmqd
o1wFw0p04gMOxc/Pa3EE3AdofwTIABvpHPwxLMygH8vS0McvRoJK5C4v16Tbz7QbHWvv1tXq7/vB
RYNZAVfpd9biaybkVgHHYY95ztJ91cWKI3aYTqlV7LVBG9X8UNtdN8ERyQvstARltN8EjYD0eJ+p
aneVnLqDKppJfkLMcRNobbuUW9FuVwPYRd34sZ6uBW+etaiAI2801j73ldeFsM36NmyKoZpCb/Va
/VuQ+XkTwjFyrWhK5zagTuiZdcTtVU+h8EGkRDNgSArQVuJ5EWBhbgCpV467lVDkcif7Kq/iZUzS
RzWiZLFLVbKk9+bcNrc9FvR5nPVdeWcEhVYdK09lemRMpfgxQroFNar7RRmy1dIkyrPOpExSShXg
zZs4S5yqKphvpM0lhy63mNZoLufh6wLM/nGEwyNi6LpzEqk6U3qY6GI6zUJMdjwUmeRyG035BdHd
QMWwR4QV5rNcHmvIvRrJJ06R0cKV+k8w9ZgHlWlRPhpeypVbgShOY4OroAgdZZvZu0yXpDaGXVRV
WAiZBUiTGsrpuMOkCXDbNtdqLwe9KbCInGpzvyQlyXSBAhNeDtayPA5IuFhoLil8K5oU36Cwpj2M
lx5OTyabcR3Fg0B7IP01VLmc4SmMSVFHLVW5OsLeiYAYnfSKXaqwit2Xzewsd63vDPYJmo9lHst6
zuajMxiyPWA+LfntCt/MJY/mvgrcT127uF1BCISvHq5sSefhv5Y7eGR2dlPK+zZHg4Xf1k6BCedw
XWwUQ6DrdV8JV7v2i9e1TfKYVIHgDtSJ4ycRajjCt7fjZK6Uss1ZyiPeAtWDAMchYq8rUnmyE38Q
fcy/tOx3n4rKofJdD2M89q6od65W9HwXVKzTkMuhskOBdlMVzQ5qN+ESVKgOz6PymyOFGQydg6W0
pg9+1difDf5v62Gd8KcKZ83s+13FOWj3pr743xt3bRMMCN3GO3aDSMuQVDIbdlaA3e7tZAfDJ2+l
zLmzvQklMFGLSg9zZ5D9YytxqAtn14Pqmq3S1WOPCyKF4usM3ESaXIL7mfA5D1OeljE2+iT76cye
v3BecuebOSVOF01eIN4PxCQmEH/XPmquni/hUgY03khvUhmDbMZ0V6LLeMf+SzTki/LWCgMaFI+D
FTTzoR74s9pP7SLGaND8sxa5SchHr/RDZk/zv3Kq8oeutCgTZ4W/lHdFW9rEH10iHOqZE7iYVB9g
tGpNAfcSYx4EoI0CRa6FlgtY+HY0PmNc7vUhpJyu2fVjWT+WvYk3sVbafRANhG3vutlMe1i4ViAP
pGDdr3WV1W2gfL89zlU5fdXqILjPlyC3OXKWgde6ZvBfuCMal8es8PZDYWmPtV0rruDU8k8qN9df
hbsk9Xt/UuYjG9PqSRyE9hG8g5cS4pXFDZCH5LNdAWoPsXQ3PiRFIjBpz3pUgHQ2PR6zNTbVPIX6
46wtgRHVmiHvA3fWTQJe5OFv3Wa2vww6USxTSRZ5zBfo2PFgORPRJ5SWL45RcuKtQC32YeiXPjlh
el562LXzfWIfretHHNF7L0TZTigqY3g0hDpv3a0+mfpPUGBwilS5DD8UD+MvsLx+c1hkkN/PsuNl
89WoZxu+Wlg7joL9NS87ibaQ0Ed0DaTjlHjnNjDIlyxH7tn25RoaIjNOfm9uVSQQ5nssBcshCmZ9
NCPLlsrbFdZo3DUZezSkQIs7bj6gkAyY2UvqYwAorI5ZaNfdOWau3ZBPaGLvNr37M1Va4kXr2FcZ
+fRaFrwwLW/IatXB8EAkpupQ1INj7AdeAD8msUt/y6WZy7Aay7w+FE6R/JCryskVEMN3drinu/hy
m0vz3iLPFfFop+aWTmnu8tEafIN4E2X029Yc+H8XxaSXIVuhdqNiXcrDqpJpDmukcvMPajT0nxAA
XRWJzivqfeX8VR0nlUYT28rcgXfBNX6iDVmKuHEMgvwicWuDhN4BTdFQt5wj6ZZmGec2Olah0aTZ
FKYzlGbAh5pLto4JeRe60+T+s2oY08cBskTf0Wbv5x3Pthh4mNEBDxHE6OwD2EkTz6y5y8edcrz6
1GaNDBBRGpOFD0yZBWSj2+Sh0fcKx24b6bmHOSnbh0ovPYlJbRv49wnJ7hFotPVFN8xEhc2Et0y4
isD6mKdSb6n2ZGucltvbYCnTWiJd7wnrzZy6WDQrT31w7cFMQ6R57fym7mj6hW5u25+yJhmW49Dm
wZeV+PEu74XxDQmWurxbM7ff3tS1a2G1ltZ7s7Zc7V1eu+333NbKer8S1f6eVx7jqOQn/mmwoeIm
WVbvfqroOIVEiTI7QiRBQjlHZrQJ0ZcxJZjoBivjwVeuF5uZTcRSr+63tp5HcVMOdUEyOfn2GKGA
AZkosZ3KC4N2HtimquSi50OWwYNCes+jnEO55XH1rEKFQM2H96aoknU/6XPzuyrmZYx8Zw6IpmZI
oFFt2OmPLSPhcePGnvaku+MvHgIjizWnzrBpLhUL4mJ+vXe6WX5fqQescSUaLbjFyMl8bMBIfMQr
Wk8jfVzUiY5mStaEu+b72nbwhm5NV8PZT7Ybo9oph89GYmc/TKu3f8tZBvSmk7Y5zNLimSJlIxW3
yX6RgBiC7qbw13EIZe3nlE6atky4z43lN3e/j7R+r6ZvVoNPN2uvsJMwZeE/VqgSeECp0upng4DF
hBpkMHQQn9ckD13hmh+StTGNELoCXAitWTr9YJXEAiFr3H9v9bxGI2F01RwCy2g+eX4j75x8Ek1Y
sxMe+yYvv2TLYv7OUgdOukfCFc5JlRN7DO6pmNbu6zQWIy9LhyFJCDcNaQdhJQmdW0+ijg9q17iR
WZllBwQfBLW1nhI3furGDBI7EFxz+dRPGcoFpdlG9IXA0TRSJxPQMSF7kJW3aKHE/6Bn4rZxZDFq
EQ8wf1Dn53B+dFOdFlxeWV2BStHUsOuDtJ8JA2T7g4ILZsrU8OYPOcF7vU8nu2EvTa7+y6G1LcK0
zUsfE7Zy+FF1duGGLdrOVjj3s//Q933jREGVGx8tTTe+BWU6GdEse/OnLIPmfc6GXyOnM8cb1B9a
L9IkEcgJ5cLepDbpNDf9AgIj0nJp79OFvDZciN+nsAD87u68Npk0ArSpWric2uwrug7lly4wiq9D
rlN6GPRFOHuZtNOPAcehD0HeUL8cAncwY6d13H+TdC5ZNIpNK41lS/+R2YV1NwGDw5AXJ4I2XBGN
/OVPDfGgInfiHoDm/a9rpcitrGJEnj6ZuuHOzYxGI1Ev1jtzoWYWQcsCl2UGjfvJGHL7ZBZj8bV2
etHs/sfZmSzJbTPt+ooYQXDmlkVW9SR1yxpsecOQZH2c55lXfx7oPwsVm1GMliNkL+wwCiCQSGS+
AyLJ1k/SLZjAidJYHztbzLUfq0v2NyXc9LvIzWXwKzLtb2Ll2UtZYSUHshqHMXt1AOVlTWv1fREN
yVLfu/MXAJxFf9In12KX2kqhBVFdCbKnsODtVnfzeCl+idCid27cNXYSqV6eVQs1EQe/SD8LWxmx
k8h8bnIEw6mVmc6POW66n2PVgGYusToxTnpPsfxkG1r018qTJD8t6Ln+UDuiLlp9pflzISx/MYax
+pKYnUb1ITHJIEIFToeX5w3u0XaSKVOw6qJnb9spvzprO9WhCEG3zlM0d1T82bUaeRU69X0NJ4nS
7qAnz64SpfHJsvvJhzg4YCZhJFxCEw+in6InifLdqTTviwFhBo9njvGlTwHuvDfBoTcoNVi9zfHo
ixbORJzPp4LYY9+rSTJrL6Vhs4fWERWZUzxN5jNtT0s96Shl4D5GtZfXXWUZ8YNOkTEP+jjNH2p9
HsdzoSq964lCNefTYI01DtaqUtO5mA1r9DRk974Bvmj5LEs4aJRsyujOEZSYL24qJv0U0deY0DmJ
s8dcD3XlnZ7yyvdH3VVqz+l16jZuZBqgHTJdkJWPTkVNvEubj9Oo4kw9VMbce33hDvEztfvo316L
tcjLm6x/6QtTAKVbS+u5KOs8us+55f+qqng0vCYm+Q8aLa6QfCrnufMjLnzXL0VlYBHtLOLSd0Oa
B80yFh/bHj8Sb5htkvmQrKMFqYMvRuUuZUkbsZ/eN0tKncgti2H1tMHiXjNz025InvU184puampP
UG38qJVw3O7cLk2/kg/xDlTC2l4ee5eijGdHRUdAoif9ISr16mviGOHnYYHoIqvIVf3Y05dwTlPK
i+a0dp35YJdZPZ6KqKEp5pbuUuF9oo/FZS5MZ76vqNR9zSmAfIgUO0tODbe9C7WwNnNfnQQCN9DA
hneRPtv540LxRXiojFJhKx1T+Qr1N3yOV7P/1IxL9lJlNclV6VTOJ44VHwkb9eyxmkJe9ygTOdpf
qqsoyX2mRTr43L4u5bvCwsOrUkacaum3IEZhUL/uDd6EBo+IdCSLW0xelT7CXiD20Puu0xN9IvNi
RKM2X/Iyw+S7sK3qA9GjfKkQzU65FRR8qjH9FhBJmlKnjjWKd6RvI0cpFqnpPLU1NdKnljfbQ2xX
2L+Z0zxipyeWf4dy6JMHt+8Ig9HQaXddYSHSO9HEgEIQms5PpTHFc0So4QgjLZsFUADczzUWhNRh
4Qp/XcIGkCHUD4cNFg72x6xry/QUZhbO7GXR1raXYKeBqndW2/ElmbRBnFWHegC3WxMBuCyR/KKe
B8rN01t76GQa61zyivKdP6eN+DQYRv7ZjAbj/dSoS8p/pVL5raJ5uYBLMOhD6WVan9wB9Uavd+P4
H5Towu4OPGz0IaFl+WNJMtxxmtXmQaSg8FqcnTbM1cCCXPZc9gOHI55TmjhWZMwUNsk1VX+04vqD
TVvsf4bWjKlHZYbEJIqos3pOVABMyNfI/J4bffrdtYGpemudDnfROpfZU1UOvDQ1rgCeLpY9P1B6
K0yvjewu+VDqVLfxaW6rA5DpawCFC1QRAAV9RbCtr6TN1KZtqsaiHT0YpF5urJ5rtRM4mMTmpzTq
5s+3u9A7GEkGNCA1OUjgmGILxezyHu14Tc0DOymX93qIzVDWETqjDhm5UGB+DAZfvy/ybvJjZXTP
Q5EqB63wVzR+qfuFbBzIbuypAW1KqMVv7Wk2ex/zQipAd4ft48oe+Ti4ffZfstZ2H5RtSiYZRw30
cmyluH/wMmsi38TV6wFBfyq0txflNVaGBiuAKqm/ynfYkph7dLIK7O7zQIvC8oknfPWp0YvkAHT7
uo1LWwjYvJQFRAzM3eCMusVAf9Bdi0CNkuqRruVEALDMx6hc4wOc0esJgfzB/BPLYqkist1VMc1R
aKZuGbg5irVDXE+PdDnUg/77DiAGew4ajC5gHDQd5d7+7StWRb/qzlwwoa4lBhR2/rNam/YT0gEz
+iRLcmqVZv54+1vtrSINDhOanFTpeyVqI+ndpBdFsMbNdKqcWb8z3Co8d3F1pPS1e1Z+wRhcFpJt
upmgkjvWCoK+DIw4+lIPQHn1cexOdPLKp16zwjsNDtS5skT3pdLX9pTnEG7fvDfZlBJK8f9/w+ao
RNgo6VOPePM6pyr9+iEvn2Il194OcGCbgChEFBw9wq34oWoj8L5QCwkYi7JEp6bfqRM3fr+Oxnea
MaQDaTbGX8HUWAfAzb0QyOQQJIcVCNxvg62w3WElHqVlUObG8JTYuInVS9yCKqjrf3uFBvLtHbQ7
HoQmmJaAxLHpu962SS1cS8HAPGjVfAmo1E8nTIUsdGRpxg15fwhL11/hN/iEEMq5UtizYgscQ682
UhczL4OwyOv4PlsY6VRpZvi0TFb6vp31/q+uoz1XRpWBw/BE11jPlNXyNGN0kEsvzIdiyLS/b6/D
XpBwES8ROvrdArbN9ToMpakjTppgY9fZ2b/KkK3flHA+UtfYXW0s1EFvA5zhTX49SjzMPS9ADVTZ
Sg0gcZXqORMTnWleee9asoqD87ITlKQTIncL+C5KxBv8UWw1jTnyJMCqTrj32jD0Z9qaJlUzMF9q
2JsfVrutxgNs4KtZAmSD/sIWhjUMsXuDt1obzAPIWsugK+vwp22m2RdIUcv7Wszr/WLkdXMwzdex
6deIeAZIv2W8KmSc/C34xsXsIoQTV4Ft9uk9bQ3jk5G7lM6c1T4lYLxPZc72Xpaesp2wgVAU4GFu
76BXqCj5G6QKD+hZcJFbyHXfjkaaLgobW7UthNFxncsMyXQbqbeXeaSdHbVG67fJhwNhpb31hqHB
kiMXxQ/Y7CraaHofpl0VhCWk86FvogAgSufVyzQF6WgUwe2Z7o4HYQtdM+LUq6yJG3RBVa+oAqTi
0m9ObOE1bvOM+r6i09GctLXtD6Liq338CxoJeI8jA55rS6OdC5cmIChvaCzj6oW21T0jRzdRdjCK
R6AN9nvwE/ZBSHh1ucpBgcEjJgxKkXLo9aZKhrF0msGogqF2Ss91Ef+q6FyCE8yPUpS9+cnrm1Ek
XmErSk7PQjPokpRBYqt545lK0RR3cQQR3NNXtb/wcMj+RUO2udz+kq+cLlHuR4xWBULPQZXW8ddz
rEaAJMCB6kCBMvZXzzOWmhhCxqc8RQ8CVmjWfaHWlwZNHTl/g0cu6TaNYfQUg8WiJQGwK4jBc3yM
YxE6Xq7R8PyDaAJVSuaItCEAHF//RHJPfYytsAqcuirvFIppyER09cVxqf3E66EJyt7upp76y/ZG
YmM3nz1ym74weOUH9dQsUODz+IzXofFo5NJaPUqPeLGvhDnkN+A2lIQ3iEX843qCtVXQCS36Oggn
g7IzCkUvJBfR/BgiNfFsL9aKbtcS6197RbPfp2pZvFja2GLy1K7Gh7oD9P72JRfoj5IPSF4mRhLX
v2js62bsyrAOopzc0u2q+o66SxwUZS7ONmiHg/i9c9IE2lrAVw1DsppkzvBb+KZaoZeROrHkqZ7c
DW3/3VysKHBs1Htvb/hX1zzpnMrVC2qdS/6VKdhq4AUYaXRLUpLlzrPURP/pYtd+sICv7wK5fzAp
5JNKePNmz0YTfg9jmTUBshzqGYRP6Tm6rjw4az55ugk+owlt/Z4XQ3swwdevSUkTAZxLJIEepm4T
SKRt3Mqe9CbQ6UTyfM7AZNh27PfoYo5BPRjWfV9NQ6DF5DlG79bPcTN0//BCmn7eXuvXX1VIgXKy
DvOXq57897991Qy1PzztkiZYhRPeKfM0/8+FsfMy9WYzHCz47ljklTziKfijiHk9Fj1HB/wzYzmN
ipv2rKvnRqSrNy9LFrx9WpAqSRYxpiJh3mQ35WDituVgsqwuneGzxfJ7LSw+Z6JJD6Lz680qTyHU
S7Ss8SnbRiJaJTo4V5dPOWdr51EVBhIad1F9JPUkf/IVppo9Y5ksnVQuk/fB9erBFmsmY0jbYGiX
L11vfVJgP/jrmHaBadWzv+rSnFliDxqlyQ527N6nY4qUPqScNRfu9eBdBcQoXpnlpOTuuaVDcw8Y
KbnL2rU+GOr1NYsmG/0rzgUvOzLj66FgHQjsouM2sFMTIZtatV4WMqdAxVQSXA1vJJNWm9se1Dp2
z+Tv427ScM1qYjVzGLeCnEOHeMQjuXDEWSvr7lyaCeBTYbf3Req63DB9+3E1WudbaQFZfvs54aFH
hYickGLIlkGDdV9bxFmJg0czWCcQ6eqDXUDNbVr3iCq3s3ul6QTpGqKQfNrNYheR2cW8z1vk/czS
p9rUP1aUt9+oH/bLowB+Bceegai7XH9SiwYM92PTBlhZlJd6XOKghOjvzaWYD24pi//V5pSwAaRW
AWAEDslmqAq/+chpNE5Jk7eBkye1F3V6+XPmUHnOvBZv1X/8NTfk3VXmoEkdyOu5xZgwgAexW7pM
+GdMsKn9PDP/A00A+8DM8oPTsXMQZfBENB+lS2DNm1s4xLtaAIrq0EiIkMUpTdUzqTKfFhb14ETs
7Q0TpxWYhtwOeExczwy4tI1xUtsFLav9AZnksPRdK4XUdTtW741DVs27AdUWxPo2sWUZMJPIsqgN
4t5xAjfs30MEaQ9IKXvrhrYkVhmUNSAYbgbBNIVGSzi1wRS7hY/kzniO7GGVGvjRm99BgInh8+L2
I32Stse3E2Y/tnPdBQg/87Rz4+gcJh0YlzGZ3+XIkZyGZKwPrqGd+TGorC/KCqy91fivlCyux3Tq
AlHwcnfbqb2DpvJSL534k5FsBLgQVCF/2soFCFiF5eSWHZat6viACw8jQRs+TQ5NtzfvDJYRZSDp
1C69Ja93YCcp3+RPXZAvU/NCF8r2jN4cD/b5TsjgWhMkJlQspdvP9ShWGVrrvBrs8xxXnzSu4ruS
3psfWbT9KCX/QRoEIZRyMO5pBMOtyL4WdrrIl6EPqhjG96DOtteUpIFpEc8HRYdXT0de4jwYkcOW
Eoco029W0I6gHICIRfI3DJWfzWQZD27WuoHdwNU4hSswypPadvZwSpdxfKx0xfGtDAEbn81EvE6M
9u8sMk2a0+n6UZ8U+5+3fWKp9Y4Ln44+PyLanJbrxXf0pcm1Vdg+YKDhCbXSH1PUNAcncns4fg0i
ZRV/KYNTZ7sexFCbobanwfZDqpe0lJX0MtPI9erEPkztt9FsO9Ym80yWfnYHMLe+tbR2xUlcbeEr
Vrn80GK3+5kAVRLPGDlT78P3OPtqTZ0RnWpaR1BkYwv3PhvLBzsoZjgufQ2a/I2RkGVGoUjm/NIK
jMrJ9WLYrqIOIbHLR16kf4AzMp/gdosALLtzwP1/vRYIRcD+Q4kD9iih/XooZVgz1QFN64+Kqb2f
Umu9r921P4gS8uv9fuVLXVlI47hVILtE8WGTuCnQEuJVSREPRjjz7ABHv0chE3xgls9L0C11+amb
Jt3XcIE4UIl5vbHk0DbVROxyiFOb49X2FiBYLCz8sEedrxNa7eNXPJ+XPs/82wdldyheNEQOlHQR
fL1eyxDYkA6i1PRtt8zfZTEljjUcihOsii9/MJJhoJxrkl+wU65Hkh65AKgrvpqr0Nq0hpBJdUiN
zuKtUkK/Ph38eN5oMm/fmjurVQVxNQ8NoENlehd1yVfiWX+25zRFhTWbJLLkyFF6G+43Y24vlWbh
BZN1jDmZyuir8CpPWCID4pthdyU8iN+Y3mzH22zPdXb7idIS4zVKFaw08eG76e7Bqd6dFZBpWcyg
17itKKytDbCXWhRkhikDKgFuJa9H+mLZOgNJd6KDLGB3PLp8rtSmZIqbKAKnDXmgxjJAkqX5X2Lp
nLOjzabXFABBeVUcqavtHnKyKiSKKMKhV3S9KYe+yJNx1NkpMM3OqglnIIyX+Tmv5/ikaUByFcXK
L1qrpweXx95MeYPJDIHqyysxH6vtSKtSlyoCEnx3APjRBlb68q6d1fZeLMrX26fvVZtE7hfaBFIW
iohCBex6pk07aiD90SfXYiWEsutUD6EJVjxNJxgmZj7AmIWOx92tfHf08h+RqUdy7HtTBu0gTcy5
LKg5X/8EbtKlFfaMJnJtS82dFAZJ4ijmfYeO2f2iZEfWa3vBjXwSGU6anDTCNnMeahfgS2OY/gBS
y18dgI69VS9BG1bfbi/v7tRYYFAGdI/xz7meWpMn1tDU6EvDdK4DdUxKb7RnGzTdnD9WQjt6DLwq
K/z6nGgnIyYkk76toqmutTMoV6Zmg0ILRDSq56KgOEvjQPM0xEHucyWyTmKZjGfLTbtLAaLmpFuo
S9yeuTwh22uSm0rjmY8QD6nu9cw1QDo9DjAmKqd2iCxwxN96VUCblqZrDVpodziqK0cdt/39LAX3
HcQzSEY3mynPhjyLtIFv2/Yu4v5tp/01mRTkei0pfuiDovxnLrNyyu3EeNHscLjMkzIeVc92d9gv
7A66VegfbaKwlXQ6vPQaLXg3G+6KKou/Qtz6GOWrON9e592RJDqKgiD6WNu6vEhGmlUh6UjRO/pf
Icy8p8FQuvsV0emDT7o3FEm9PKFor9Lpu/6kjWpFi6IylLbQlEhyB6I/FcLzkhyK/u0OJaMvxp1k
kNumeFQrRjclRKUUZdxTbNfaP2uWASS0xuTH7QWUG3G7UeX7mdyDQuOrB2ae90670tH08a9vvyGW
wP1ixNbB2u0EAjSiUFPFolP6xm3Wrl1FT+GG0JlO1PysobW/OnM7PinA8PshWg4mtbN+BhsCMonJ
U4zIev2ptBw8pFAMw8+XWlzKDEIFx9D5plTDdFSS2h0LAAdUToY0tyfd6LrJKMqEbYE3dyAqzX7o
TeO77q7Z59ufaudW5j7m+SYlJ3GL3ETTvsTTxbbJpfKh1o0z1NvogyXApXv5sLY6lH4nwUrSpamC
qvvBF9yLLEBBeNziRcyfbQ5CdU2ru4WcYFLt9DylRosqRo+GiKP0n/IsLy4AibvUi4hLD2U61gFd
l+zv20uwt9jyUPyClaGZvVmCuUJCo53JlnvF6NUTxNb6IXVM9Ch0lcLx7cH2Ni16Ziikgoik4LjJ
gmwbsQc1LHjqZC5pFkoK4KvMCcDIMI6Zb66NcqQhtTu/34aUW+C3BtEcAwJH8dj0XWPs7ztRzEEv
Yuc5hPp9uj273d1EKxPsjc3bdOuVqc+VGucNz8W5Qjn3xHOrucx4xwdAlm0IP72VfQ5nu/2iWJM4
SLv2xqbp4HBBUpdBvvd6mrhOTFVDwPCrIhFPrjuNQaSJ4uRaANfRm58CaEjfkqh+a0GX/MBg83A1
4X1DS3vzrptX8Gpo5ht+2drqxU7AvI+5DiFtXtbg9vrufUodC1KiD89yChXXc4T0pGSrhUWAVfX/
lXZmvhRW3l1MJzf/YJ9SNlZplKNBRPJ8PZICH78STmX5BcHVH7vReEHhQ/GVRUUfeba/357YXpKF
axnmS0KCEHCvvR5vxs4VRj4GJU4Txt9ywt593KTm4xxq5XcXAf1PC/BT2LGJ4ifKZH4oFux8sirp
DpxufgGINpcXHii4ynPJy8lvwkHijvARKJj7Dq8FT0Fk5amusBReW/G1rtca3r6VPDZIbN+XIUab
rlqobDKrRnc+g7Qb5ZjUmGj53V6hneSPEEk/CWFLqvVbXGhYmSb0S67vTBmmMzAO21dVePIdxH/U
bZfowV3n7qA6snORXw26iVZ1Xo1dCEpV+qePp8rWuguoIPPgGtiLidJZDUwgX5+K1vW3L1DQTaYp
sfyk1r4MdmJe1h7vJlNNn9DgPpLVksdx+32pVyCHSHxCwH9zhhYFni6KAJavhpVA2jvSvLawpveJ
QKsiUus5iNJJ9XRYEKcJruXL7e+4d4RlD5j2OU0uwOjXkzXddLRROsEpD1kOP+wSKa8PrcVM4vLy
J0MBkpM9WNBOm3VdI7pMBiUzv67i+S42ARXz4m+eU2EcJee7nxCnbypOaMpSKdzMKsxq2qoYskAt
xGSjjLTnZpiEr1JH8626OkJ47q7ib+NtNqYUGOimDhMRlEBhaIKSPFFZXANXcY6sNHanhpuRLmHG
XC3yp/x2fToO+jUdBT0/6qYQQV4nn720gR7l5WUzvjON5KgDujc5imkS1kJtBj3L6xGtgoJd3FPy
L2C3n4oh0byGDoeHYuhbgTry7vp9qM13azo3GZgS7lMrnKkEzQu/a8rxoIq8d+QoMNH/oYpMVWSz
EbtuFG3KgUJMDlVJPXadATK4cB9yLVIvZkwCmNdu+FjBxfimuXO3HhSYd38AUZ0bU3ZCt03yLgyX
Lgb45md97kxemmGCpY+j+xNxCiVIS867pY/KGWH03BdOkn14+0mk34vOGVcpXJfNnVIZQ+yS4MkI
N5Row9U1qi4OEmofgfelR+LVu7OV7u+sNvLH28PYpiIvzZDRtE4gbhZOw/MK2N+P+2m4s5KkOGtU
LJ7sWljvVnM+6tXsJWJ0CkAK0LeiILTZU9ATBOgdwrlwUdrz1Kn8Oqip8lEggnnWJj5uNtb9qUWX
/SDg7b4nQFiSttg8nvAEvj45s90Najvj3uaKYf0xQnU8U4iv7pxqdJF9mpm0UrWeLHWcOrNFdms1
66NuhtzN2wtGYsFl1x3+xraRqysw5kNQ9j41LOixIaxs+tZLc7Cn9+ISNjSqpKTAbNpW3vN0qGgh
4BFsqt3/jLwT57iuUzSijD6gUnGksbk7q18XCSAiejXbLVzmThL2OFZ2Rpue1pnOk7UuR6WXva0r
MwAp3C3Lp5vbUYk6N5sHHr6NFs265Hcv72jq4gKPNECL6lQHpz3goDumxxNZRP5g5/MfOExyPatU
MimyyXLbZrJI3DhTIqi0hWKN/lG5abxxmsoHpbJzH0ohmiPWUJ9Vp9I9o8hRvKmH8IDptPd9f/8N
26Cppk2SdThqgrjHXWWN2yfRFdoduqqZp2JSfHc7Ru19YCIUbDQEj9lSm6VHk8Cw7IiSsVFV012F
2N6dmyzTx9uj7N1tlBqAimB9zjibEzrFVC0lbsqHcJL8QBICFxenyFE0cMdwfCtAVF5vDuraGvw3
CdvfrKEY7H4pV/JXRU9bZB/AHD3UCZqVJyfWO8vrkW6MvdLq08jrgaYfVWx3Z0veANqWYABx7Toe
Ge005krXUlowJ3SjCwRAVnzkHpxing7eLXLhtlGHbcluhdRJZrlZ2GxarHKld+OvplpEnsjQPrGV
pfR7pGWDJJcm8wuaVLc/5+6ovzrDQLmJQZtN05SwfQvZuc1QQbyvrOxTBWfhok5J8Yi4VvFYRpzU
22PuLSpFOMAAv0y/tu3vyuAx+qs4FqO/+q6N1PWzGJMepc7mMMjuHQqZ0FJ21wV1uO0H1PR5iuwS
K+Q2rc4VON93k6iig6MnV2n77eSLDX86yQXdzmjMW2MQCx2GuNL0/5llV05+myMvsiSl4UOkSh76
vlmxcMunA3zJ7mK6vHUljoCDt7msjSHSYjMvcMcb4vG+i3MMSliNh6iNptMffDduZTxBgc4Qaa4P
gysavBQjysBuUxfBYvffEIIYA/hg/dtH4j0Jyl2nzEbJezNSO83ChROEkyKM19M4leHDOKEP4xnW
oF/ePCsTLjgdLxgldIg2IQaa/jjrVWr5/RIlfm8IJUDSZnkXZ7wubw+1cyMwFHY9bBH6bMbmW1kG
JvV6So0kqgblZ6rZUOE1Lf53aBukKpriyDR05zKm3SXjp4Sk0Sq+/mC2mLJEtQgponJK5XkqFPVT
Hbr54uVTV08PaVKjhj87rfE8oESE5vc8Lf/cnvPOAWSzcAR5P3BjbMseTh7pJMtUfkDUp59HeJsB
6gPaz9uj7JwCwPN0RWRhhZbC5r4HAl2kGvIIfifC5LHsp+RHMyiVF5KGHLyF9oYySAsRVALp8sq8
Kq/cTk+T2fAdVHPudKexXlBGS+BIjG9Vf+f2I5PC7ASEHV2sbSVrUakuA9Gn4z7WaxC5ITzQoXVI
maLkIFnZ+UyyTwGjXR4E3LKut4pltchmjoaOEEkyn+Mkty+JTVXj9mfaOQAkY4R+OlgU5qxNUdIY
HCAl8rbhidwHQhvqv51xKn64Svfd0ZL+++3hdj6V5CUT91UsvskfrifVOmjtVpRW/bzo6udSm6ZL
6Q5ToInpKFHZWz9BYGTxbOqgWxgSl09vipXmEkpG4s5pxiFoUPA9WL/9USRtBVYhIIzN+iEmjVIW
+QCZABwvUhLtCdXot3o6sO14ZkPPl7HK5Rl4vWyZ21vIstFPiXKlR9lhXHndjyq6rOm3t38gzMgJ
8lzPqAFs5lOqUta8oHmF+qLxXi0XlIeXODllFh3O20PtxEILGRkoZDBPeXRthirKkl5ORyZZilx4
elQjDhwiTKPE9j+6kseGp3eretcOc3IZzY589vb4e3vx/4wxicWyNX29qORYtuOWZOdlYakXd24/
V0iya16sr8uX20Pt7RLGMLioBe4f276qGpZIpzaEXKNpu1OblkvpGY2r5QdT2lvS38fRrqeEOs7U
JCtPAWvphq82ooH36+Kg9W+n+bmx1/4yFrUZxEoVevOEA8vtae6uqHzr4BorNRM2K9qntTX1HTF/
RXLvScscBC3VdQGMLz69fSTwyTKNhM2kbRkN87rSNUk0GnBDlt2VVev+FXe80rUwsQ7WVJ6tTSbJ
fGRfEdQ17Xf5bX8rVs7u7FR5R68vW+r8P3cw1AezV7NvEYCGB9DTxXtz1o/sIvZWkqYE/VuXBgUX
6fWgHTCJPNXZm0ua6aj10xQZy7C/c0Ea+LeXcidTlveLrKzgZcQWvR5q1kXdrvpo+E0/85jJwqG/
JFWVoxJvh+e2N+uXWiuU/+FXc1TW2bt8uN1oDAGqAs6+GbrVtHpU4pjeZqZpl6Ki4VPaaFVxR+hB
p5btQWK5N1XSPGoZqiQ8bMtoCgJki0VyjpGyZt7jH4vw4By2fqlHnewtal7VQ/tJ4n44OBl7AUBy
ifiiGMdAGL1e5BGP6Gbl6PmMBxNhnuPCw9CpOYjee8OQy8paHQU3esbXwzSF8X++hWBTC+Nb1dri
UudiOchM9k4EKQM1V2QLwBhsokwbY+6NZwHH3GheqiIzL3VXKBfY1iiR0UY4pcjN3d3epbsz4zpi
n0LxgW57PbO+1mELowzv0xXEZ1Vr+2Bc3f9uD7I3MS4jaPOYyErbx+tBxkqJkaJObR8Vf1ouaIwj
3YHuJvl55yV5UXtDlRwxH3ZmJi8/ifZF7MfZwkWURaiVilwsiq7DMHp2qtaPLWLWb+87MoyEE5Py
gyjczC2JI6VRcur1juiUnzVCJp9FbR9103cnQ9cY3DfhBMzC9QrG6NjqcabzTKwt5c6KFFTDmmEw
Dnag/LGbmAyFVaiaLNQCJ9tMxijGSk0H2nCmnRrv8bj+HkLOfleHOgqsU/KMpMW/6uzmj9qI4Ort
TbITmqFM0UvCfIpa5raVJGpAEQVi3b7dR+5j2aEJSTzBE6UVs2H/yWAaUCyEbriDtp3VRupwGols
8xSL+4LuiR1oZkG7WB3qaj4IUrszkywc6RHK43DzGB67KFrAWNp+1dSIldvNx5W0xR/W5MjxfW+b
CMgBCAjY3Kxb8QajU1DjdUP6GUXTomKrTKu3rDVuBre/1a8S+quNQpGJrFmq1mzJFvmkUrtD7M5X
2wnfiEWLn8Yamlay2ONdXsEp9hEe1f0G9dD8hIKv9jLaTn1OqM1Hp3ZCrdrLLP3Q43Z3A4MlppCi
gvHdujoLrWuUdYDhgx+x8m/WxsMDT+R68Jp5CM+sh+O+k3pdwmt0NCZPViYZbLcXZ+9zU2IEZSMr
uQh4XJ/VKm2aKc9a4BY8BN6hxzUgoGzN53bSDnPtncgqrdrlH6KDsc21RWKGg05Bg6pt7NxXfaVc
FnNoTxZb7u8pLueThgXYH+xn3ugShEYmz4a6nqCaWh1CrIAKs85avmjTjEiuyId/Cx40Bxttby2p
R1OBcxDfAip1PVQLyDk3lZKgoDl0w0IttP+XaXlRXoamVY3z7S+3d3x0iLW8CaGIAUa4Hm00oiXF
kcamuCm07CV36to8G429/AFNgwcnclcAiNgg24gwtOOq0H+FI7bWz3YrnB+N3hn/uz0b+Wu3ZxRO
O7V8CMOvm5tRb7ltGBLjVGrBj1iMiJcwt61TnGhIpk8zbiW3B9z7WFKoTNYfqNVsJRfCMItcQIOW
X7qtddYLYHSYjA1nTNCyPzhjdI356qgbyfrA9ZeiNT2Kgvjnh4pu3Xe9nt21YzMGlRMfoZn2Qsrv
Q212OwLddtU2ruWTt2dBb9GnsOb+a49OjJ9Ms+tNq1iRvGl7r0jt+qBXsrclAesh+QgekIC7efpV
uPhpJu0u3+gM8wPCtum5wBb5IAvc+3K8xUiVKF3yCWWY+f0tlvOGnlKwFdkStXdLiD66AkTxaTKU
6eCM7V4dJjV1GrO/nrSbT5dGFZj5JgJV1IjQvG9zXrEnTR1b11OQyra8sYmIz3NE+fi9tUYJhgYz
btqetVjiK4j++aKVzfTfhIFLdfDj9lYbQSHAAPCaeEFtvnUHiSkXuqz7G0X9eanAeADy/QPQDJxp
SmhAneT7cPOaiOIaG3ZMRCApiDCwje5bpTbKXSTQT3r7iZSUSGkRDId/210gI5/NSQMaqa6IzwRW
0SbIMKqiyrl9NfeA27y7iyjVCQT4iWnbDE4by7kWGW1+YTbxv9h8ibs0V7VPKM5aB6XpvXuPWQkq
Bxo58TbRUeFVxH0hUTIwSQONF69fOhP1aW3BXMme5gfFipXPt1dzL6ByEcEc5jUhkWrXp0QsJVJB
A/GNsx4/zSZKwITWuvQat1P9uhuPUHG7A5KNSL0xCRGRC/7bsQyHheY5uu6+IiL1lCjC/d7YEHvG
To//jiv9qEG0u6o8o5GjsxFy25ZD27FV3EWlw4ZHcP8+13vzs1CK4TyumHgHVoPJEuIo+lE2uXvq
fht2ExFMmK19U3Me4knVTm2Cbv04Ya/2B1+P3I7NIpsa27p/gU2FhrUPtxMPDV6cpliooMWgT6C2
JOOJtyGaGrfH3DsRFkgu8evNRkS5/oBZm3UjKB9alkiive+WQg+iybDfZY6THNyIe4sIFhTJERIl
erOboTD/CseZ9pNvDkmGiZYKjssbCmSED9Zxb5NQ10LOkPwVMtBmoIVuUykK+O0dQum2V1n9eg6F
lEebtTL0nNxFV2No+n9uL+XeNWyDgbUBJ0iplc0VhcNHEkl9Bj+GyoJMdo8JR5uCxYgT/RGbeets
gZs4aZBr4L0a7kHA2UN903WWKijwBbgpN2cxrnIxrSBw6DA2keNDsKlezHhVU6+eetH67TpOT71R
t7NnDBPAywlo/OTVA16UJ8dpqqMe9d53AIROOJJJHjbl13trhTDQYIzBfq5y/Qk8d3TmyYyxa6+W
KeYOjfD1RKkO1mF3VLAb/EUEBGR6PSos+3EaepLKVFdlRbHSf6bZnD5ivbu+r5AO9KBX1gfpye7i
c68ATac2IRWErkelE6WY+pKQmIP4Ouu4c5y6so1fdGuxTzHY4a8uGL2nkssuQAHbIlcIk7+dDhOJ
27tw75RJ+pFUdSGObBMETKSsUe0pKpVjHF54K0QIqaJw+SejQL1H1oVy6qvS1ZwD3R14xmOGkd7r
2pQ/YaV+JPQrw+r2fcDtCcaTnB1t9c2izqmi6618H7hT3lF1saxLOmfzZcJG674f7MqrwlwEVlqr
l9vzeyVwSN9Nvo5BFVK4pTKyuUntQfSrUeMeZvfZ8KI5inoK82L5EuFCOAQKbO/hkmW6Vnv/j7Pz
WpIbu7r0qyj6HvrhzcQvXcBklqEruiZ5g2iahvceTz/fKUkjJhKRGLZC0R0MdtXG8dusvdZo2NML
LWFfz7NY8GI23ujPRG63P2l3Mqh46LjaEK5fkXWHDbQOnWXhu4TLV22WoWgFuDYorlqvc/igK2jM
4n7rL+ZWWQ/mY++dJw4kNUoWm9r+5ii3a6lo0TrYvhQWQ/pKqrvcj0tVeh3pWTN+luNIP4IZi8Xd
Lr6IKlS4D4W3tikR4FshYwINoD+FoWO8VHvLelIbGJ6e1LlR32RL3wad0WgH4czOSAH4c2EBuhUN
uuJ8/eTRcD1CbBwWto8yevo6Vzm+yloU37tW+n01xvLA3M6jYQsIKOUXSwFspl6aW7Iqa0hAsc8G
zXyTo8PmzzSWfoFdCjmsZXT0RxhrlPdOKefgyiXj4OLaGy6pmedGA7b5lgF4yVt4XHPdFqXYsHal
EdoCNyOB+mVtB0e4VPb6/fZG3gMWE31T1xYaBsbV2WoLdIWctrf8uavjj10zqmdryqI3dN+Y35Ns
QI3bRFMVdUzpq7ZoPUpaqXpwTe6cJr4BMA6Uz6C7t9XuzkwXOFEWMp5WuZ5bs4ZbgH60u3C1Ctc0
ab2jG90qThkqn/7t8e+4XIRv1PTpmyHI2hK0DHAfA5TG9FIky9umr+2PdK7a98rq2H/eNrXXf2Vj
R1Q0RL1GFtPw024uELPKYshN/NGp01e4Ac4PSy1osnBitRjdMFXUCm8ga1+hCovozSKXsnpCigjy
xFIW/MxJjXCYl3dFzFXXqsj73P7EnfeKL2QnkDrg4dxWjk1piKFGT2wfTaMFsb22L16QPdYO9vme
GdJlAhHC/7VtOrgxqkKuEvYc2vBx5S8IyI1Bk6/5u9vD2TtPzDYIL50M3VUdDj36tHe0nFsLNqPI
Q4CxeS93aojeJRvZCqO3t+3tjkvQQwqsEGy0m3dK0bJysW2c6sReyk+gDeTvljkcYV12RyWAT4CN
GZO1uf67utTlxYLFqVjX6ZVeIRvbxmvjN5LVP0FXcXREdu5+dEV0ziVpDmATm7u/sqn5pels+fU0
SLknw7lRnjQjRq49XpFtP1cK4PUAwZ7499vzuWuZPDXxLEx/5pbV2qxtY3E6YgdbytL3ix5G73kr
2JhqbfLuFwoZw0paDq6EvVeAOo+gjqEOeJUsHBuccCnFaa9HRxsARq3dyxopo9c08NF1qyBC2Jyg
Vo1/xG3ixB6l1+UvZGJssl6ktkCMCymJy6vCXNGwbyRy5nqnNBSb5DL67KD6vLj63Bx11extKNJY
QIBAypI22DjpnWMMOHG4Vz3ywycdykg3NJfmRRmFX1cC+oP53VtV2L1INOM6UX3avLK2Nk0qRV2b
HlftBaqi7V05yK+NpWzOqFbFbjs0R3jPfZPEutABEA9sG1fCXDILEoS230IvBr4JOnSv6e3Fn7nn
v1RmWjxG0WgcIJD3rApWICAVTCtn9XIR1dxOsyWWqS5ppCcKKZYCyYj6+2hNna9mbZgeKmuHpC57
q/mT1a2zbKpzApkZVQlp6eQ3Dgxgp7mQly8L2tyyh+szqe4wqOQxzMR8JamDfmrSqvOVflqhba9B
OSKEqH1gGrt3UVotr8p87d/cPtl7NyXcWtC9gG+j4LCZGk1aoq6iCOHHM/LJlVOGr7ph/lXiSeIG
upQscZhtnpptYIRkopwZ1ID8KZpBMBel7skZUsr4cP3p9oD2/Ai6McgwUl4jLy5W5ae3XZFbBDN7
PFXFGXt/llAhTsmAnSGfSg7Oz97cCT2iZ/0EpE43r0xh4qSVmQ2kN82zUzOG0ilXrfFg8+4OiMf5
GbgJgkB8xU8DmtMMDRtNZNmK5QeAPCQc2/ULueAjSMmeIcJJvCoVl4jm/0tDtawMdd6AVpNaCmdh
pk2eXsLnlEV4+7+8SA5cmnD9kBjgTdksUol0dT4KqGNFU+hjp0HtrYI792hVbA88qZ1R4ePh3jCF
RC5bPgNdzXR62AHPr0kSBmU9ZKeK1PrXFRn7v2CKiBxMHEUIygSblYpGWAMmGnnxcixUDQw7Ro0M
VoMuVY4yvnvVGOI/0YcjsCsQ4VwuFnFQrGRpbfk58klnRW0kL8mR+lrGaHBLcszenFlN0Nnj4oZL
RDtdoTTnGEk4N5aH5b5DYOQAUbNz31HwMqk/CG8IDNvlJy12iVZ4yfDlIUFhyRzpwKoU/GPVTDxj
GtTg9ibatQeChxqpSXP01nnlyU5XpQGeEU+SBH5UMdZgQXXo44Jq5V0Yt+qBF7u3lRxyDDo8xHRp
b2VEhk6D9nDEC5KmevqRplV0P+EJBFPhNAeAnucKzybOJ4mki6SwECDYTmY25SGgPZ4sSakQ8ah6
pvaVpLQdLFzU1p/STDL/TNSuHXyJ6zR0Vzxr2F7grGroF0zn0V2QXuj9Qk1oPZ46q36LL6wg8rG2
hex2hrO+qScwjl69quOHlC6IEvnYnA53+nWQJ8zx5WOv0KXyVZoLxhFZHnoV2cEuNr5XyiwbbpTD
Y4H+bpZENNw2Izm9pmmf8rUefqhzm6PyW5vQmC1LKTee3PbV4mlxkz2hFTvUZ6j0NDlI0b2QfLMt
2ndpqhrf1qYy38ZF5Lxt47Bd/Q66saOawrVnKWp4yNVZ4CH4p3AYfrpT9QHyEUMZgSfYav2pa5Y+
KBKjPzeGUZ4dC17O2sG77dNQ4TmU3//qxhXWeZ1wgQTRyub2G8JoCOtMnN0ujF7OTt13LuGo8dI0
xk73pli1v/8FiyCL0DOCmJ8X+HK8GRpClWLRtGxzIb8yQYF4i6lVbxQrroOu7u2Dm/Da4RLs2To4
I9rRBZLv0l7lGLG6jJT5ehQl4DCJ+xP6C71XIWpBBK3AY0zf1MG0Xh9PjFIhQhyQ9l5gGpdGnSyN
CvQVINXtzPxjvyYqucjReBWCHD54k8VNfnk6MQX/D4lHkskgPy9NRekgTUtIfBlzGL0ikcLXyMkY
Bzn76wvu0or4ip92abJoc1KaZM/rVbIe8qYcXliZlnvxKCNpqsF/9FeWjRoUcD4abXg2Lw2GtpJL
Ezc8EWwP87S65h7AchRf0xa8J12u9+mC/OHtvbm7bAKEKcBvokZ0aZTuTc2gpYe6VB93b00d8dMh
HIs3U3PYnLJnCioweiygJCUbsQnmqmboO8ng2A96CVuJPjYeXJKmCzvMEavx3gnQRLmB7Ygz6ohP
+WntiCwE8QUAr6hHgLQcDcejKBd+sOWofmmuk+GadnHU2r63YcgaUWoB7izEMS6NJmujtavKVCJi
Xk/nWUnapzG31QCugKb3UKeFj+D26u2OU7CI8CrCyLWVPJXh8+g7G0Bh0yTqvS2Xo0+vYvOiWGj6
0ZwpO8NLUJ3/ilFCctGgS650c/z03k7gQAL20uVyRfN+/2Vw8LtjSeo9ackmLyuVo4Fu55auZ3pX
hWtHpzfX9mbvQDJDh2KWrQGZ2NLvsijy9bCMvbpAVkUtnPUgNbd9op7t4bTSCsD9ie96uZZh1jny
MiZrMGV9+yRqTuc0m4YvWbg0D2AH7XOdRvKT01ShpyoNHD+353hvvAyZ11Ew7lzdplY9UMkwZ8Zr
xV+stJ0RMKY+aerTPTLlRwpDe6MlyYN0L/c3YOLN7NaEpmtMcSmIQlV386WJH9K6lMtT3S3NO+TL
6cVTlvZzOMz5i3621S9/YbTUiOmvpTUOD/5ytgsbPey2G9eABIUN9YSR+Xrc5y/NQVHQSR+OWjSv
sv1ieSEEhI+MRB5l+c1RnZxZEtrWTG9fKnfrtFrfRVB27oZeCfSlmHypllSEhBv5UVey+F0MZu3A
K9heh3wDZwexFcIVCpbG5sGcqWp0LPIaoLC4+BMwCi810txL6VEKbs/vril2EvEBCC3y9pfzu05R
oVYUTQK4UYZXepzLp76U6w/jXB71Oe6Y4rhwSIkvqThv0Yxrnxh211VrAKzRfGtqBaHBlKWPRSYd
zN/27mP+yJjASMVbAq7I2WzaMUol4BuRHKi5GfuSvML/Ny/S1wi3/lUK1aTmlnrRHXgFe+MzCdJx
Tfkfz+blVGpkQNWyYCqtTra8EBYaN6QKet+kdnvwNO/tUhBFnAvQE/QkbkeIkEwqGYq0BqMjuj1m
a15IDKTmXUHh4/OiZfm31V4syHgN9aSstS1DhgMj48FdtDPRgg9VtOWCkbnq1TDoILXbXpKDPps+
SpEuPRjk0CBlLZdTvI4UaHp6tg6M7swz/qtIIkGESD+K+PufXvC1MHL0eyMlIDxRzkoUSafYmJO3
M5HvwXu2c/sRTFFHADJA7nfbUleUZN4VM1OCUGnswOYfZ1uBdDop1CVotHp44aA55SPEUfrVMGcH
gfv1SAWxhlDuogeZQ7M5nJpUzTLKTkrQmgIhU0Txp8jJW3+J1vX+9j1w/aqIbmeCLqEqQd5ic+0l
RZu2aIgoQQEcybOKfHgYZHV9qGundrW26z/ctnc9syjXUVElwclG3mFWa+kmhCg9mBP2bytP411n
9d+0oc7eGEpVP0qdozzIrLS71mXu37a+M7GC3hJvk1580t2bC0IN8zCq9FHo++jlo5TEfxZGE72x
ukw+3ba0M068E6CGZDkUUUK43KyLOSz2YnMVza06B5WjZm8h31/uI6Mk4b303WMVWYkrqWnl6+nk
HKQrnvszfg6IKIBx10LOwk4Fs7rFpAwNlfmuHJfAzNRYO2tmmMkuEZ8KabkZxS87khGOF9F6/s2u
lW46iZJg6iVynz7lhE7F63aF/8SN1cipvR4htfm522R57PHV68fBLHpyWJBVJfd5l4at2zQ2ma7M
GsJzXkxlfbB011cOxQkqxJSxGBvVissJpTreKFFfcfpDuzoj4jYHSi2LySNvkkc1kmFzWJk/bi/j
vlVOoCroFAEsXVot2hxOaxmrSTGoZ7rspnO/oDHpLGX/ZzsTtiNGGf9x2+jOLgVrbAvOT5i0SUxc
GjUnqXQW1BQCIw97F0EN7d4yyhn9bFTg/4IpBFJheLeJ9raOO/g+rTV7Sw6SrtbPNQhojztY8uCR
LA4WUFxa2x2J90xMgh2wOZsFhGi5KKs4k5E2tjNPS9LlbIZ24sqSbb52QkcKzKR9JH/fBr8+Rvw5
vDtwdqALNmuIwlW81OD+AnmmndBUWU0ltqwTL0x0cOx23mdOmxAs44mifrPVYKi50QHPpHggNNXc
A6/7vKxOeypKah2ZPDd3fdu3D7MGKt4t27TxwFv2B+PdudI58UTvYOKJi7YAy8SKTNooW7aPnK9e
OhTDQzKm8bcWSNiLqoHc5eBh3jEoWFQEkS8AIUDyl/tVs6NI1ZpmCQZ0pN9HFWKWYRSV94mmOoFE
CHpg7/pQis5GCkp4LtRKt1obmUk+jsq7HNhmEj1KpT0AZ9NC6BhisztV+Ty+XzpLfX97G13vX5wd
Ulk0GwGFAtZ9OUp96DU7rpjWAcCRJxJbXkGb4Me4bMtHmkq+Io4I8MyQDgqC17cBdwFVJiaX5ST8
vLSrZTh1S8uLqRqd85T1GQXaLMkfkiyPD47ozsRemNoc0Wge9DSruA0cOy0AtMFSmUeG/Vputem0
hnXtKdp6JEC+Oz5gRjLd2oJQbFO0k6tFa+Ka1VQqPf0E8rr4bhm8J1NcOAcn49oU8SSXnOCFo5d5
6z1PtRkZfbcgM4nf5y0kil6uavxWry3pl+9Vkj5sF5DdHEOYDS8XDQKNxOzaFehf2OZeATPnqeps
3bUSSXp7e19eexoCisFdw5kXtBab16JOoESkbw1Tljrc19PYu5LVFidlTkmGsB/dpTR6GgEKmt+R
bTzfNn8FQYVrSNbhrCXzAwyGbrzLoU5DsVYLEqGBvCbNfV/O5sd4tDSXZJHyqlL70sNJ6u7KvB6e
eETXU08jpT8CN8i9aKbicXA77C0y2HZ0d6nViKTb5fcgD222IQzpQVGvE4QthfyB4ghVLwXNw9tj
vz4vtsK7SUjLpUCVbbN1zdEMC20NyyAytNKDyPL7ZNbOQzr2XVCN2vo2XvojtPr1NSRs4lkK/1X4
l5fDk3MrbHKcuyCTwsjPHUl1TWlcXi5ZPviJUAJslkU9OV1sHZye62seHgxo9lltWtso4F5aXsE4
RkWpVkGVxwaeq6Lc16k9n6UhVNwVR+np12eX8JK7HpdB4Fwv7eVpGVa9oleBUUx2kMhW5kEFlgT2
2ul3aZv9TjbzqOS+N0aSijSXC0pMLt5LmxlOOy6fXAVhNateajUxOKOYwyTPqRdVtnl/e4w7mxW3
9r/2NvfEZFidUyVKFcx6nbhqU1svq6Uvz7Jdmwe+ye7QSHKh0cDDSWxwOTS0Rrs67KYq0Bt9dCH9
JIlQ1tLrDLIM2ImdX8/gcSkQ/kDKiyNCu9ClvaXq8pgYhamcs+jOzqofY1aV57mFmrIdDOdgJvfO
xTOqACkI/ObtjdupZqtl9lAGEJ0ZHyMq/p5jJYlfof3ld41ivTS6NvOyVCsOzoUYyKVjS5EO2jUG
A8EbpYXLger0Oec5LTtBHMbda3rTlxdmMWYHWaYrgAH37E9mQIRcmonqWluUxSgDyvoJbM595Gt6
272ww+gptEv9IbaKOIgBSXttRF9WnDLb+jRML9CR63HrZ/2gTXFvR1EfwvWj9ga1/maFW7sm1u4t
GObXZQqatEePvisKcJDrdLLj/ihnuWvPwUWgMVqkSjc7uBtMpExpygla1c6+F/JofapVdZK9cemK
zI2Tavx2+3juWyRo4QUXicXNFWSmXU+YztLOTae7Lbm9YEjC5qToSwQU3T5qZ9+7DqgUibQatCGE
uZdr3C86+F9TL9EDtlU/dnLbs1envK/rpj/YT3tvl0iT8phQLKLf6tKUPVQzRCQ2i2fHzkt9Wia/
KSvrXdgV0wvov7jzlgHw2+0J3bEK7xZlKZhVBZnTZkJHkpHWPGpVAEtud1/No3RXjMBlKxx+b6hM
xUupVh0YFQdwc0AFjwU8hc8Vqi3TYwo6N12dvAl6xRrJaOjhy6zUvxujNvjIqEwPsaFGz0I1j92k
5AenZGfIEDmRcOI1IaLfsll2sBGtkwaVmTKFg1c29A1MTgQhujpm7y2zVbxEV4+EHq8avXilYSEi
CaQJDturiS5LMmumVts+QOHaDKikrNACN6PxFd9Yv496LVyCAum418UMbvhxSfvwk1NFSe3PpiQd
vD3bORBfI25H6KWAACLkdrnZFp1yZ5GpttCYXO7TbhiCtW3SwOgRKp8yWEzDqjhqy9reyxjF90YR
lcwNkIAtfQhssJIRZ3noW3FcfmS2y9+X9rAzfLu5nq0AQAKxSwr1CqSnhA45sLEIIcAptBeqJOmf
C8fp/FCLhvu5HfNTp9WG2ydJ9ViO9sEFtb0whHUymiJHrAveATHxP+XEtWEw5HjWHT8a6vVFXGoP
WoS+dz2RrL59cvcs4RGRtwGIIBpiLi3NbaVNkFKA/SbqmVyjJCXl0o7ZfJbLtTyAc+waA4sjmqef
m5w2xhrHmNZVBd5urFnn6aHZehOV0dTT1HV5f3tke/tEtN/+x9jm/e6cdVikAUR529c1kGe7PVvA
ZM5/wYqIBimO4BZtSwqluWhKOArELZ01JzXpjLvY7q23t63sThyAECrUvBPs/8uJs6YafVVw8z40
h8VTOEUfwMMNpwVF3oPxXKW6xNYT5JhgewhAr0pRMF1YalprNLCCUiUhquVfGr10PB6R4bFuY8Vr
QlizoaHtzlo72m9wlH4Vvf78Dc94DrBN5Ew3HsFUN0Vid+Dz4YtMHmY1U1xZacx7iK0XX4mk9UHq
9eng5dw6BRjF+6LhAwC7wHZszlxvpnosJymXmVkPfiG33eSlJTdpGKrtWSKkPVjUPYO40KK4SOIU
lobLRaWtJUwyWJ+oQIf0OzW0ljLdqm+vpvSgpIeaozubCGvAqCACxdXa0jOMUV6ng+5AGtwr1Z1V
F+NDrC/mycJrP5jLXVO8UGR/uFpQ3rwcWhmOuVNOtu2H6lT6ilbLbkM6+tTodPn98tEgHyoIu0Wf
GVDNS1PdbBIF5COjSpvpPq6jrzXNAE9KRyB029LOkwDgB1Id2KSQQtk6OX0qjQraLzAItLn5tIxq
+zv14IRmNqN8TxhrPpbhGnlyNIXkvKfowPzenCLxzHsEpBE09+YOCNulAbYNUrUgs3ZSurY5T3bW
+e0yf7090J2bk2QaKVjyTnDYb0EiMdpE1jxzpzkF/c2NLjmf1cypDx6Dve0PFI0zR0uvQBddLlxt
lqbRQsni9+1UvOvbIr5PonT09G6w7xRKd97tUe0tHyhQUaWgrxr2jkt7AwKj1mpQeM27cTgvdSR9
LxYzf5KVUk9R8Im7szna5cvQHJrfS6uLjmRXrkI9ccMIfkzR78oBvEo1J5Njkuh1fFrw5eg0GW3o
hc2QfwVaLn9o47o8pUo0dX5fm/qMoE3XB4gdOu8o5xao/ziJ9TFxovEvbCyL0BrhABEPXRElhBT4
+nJ14HxdtRP9M4trazAPNVQEDw6ruEN/dtmfZwCwFbpRJBWvwE56JNsprBSOvzZwD3DT1c7TEg+2
4hqRMbyq004LhsY42tC7Mw/cCZyzKP2D6Lhce+5Zze5ouvbzKk4+pI0a30FaVb9u4sg8ExlVk6vN
qtBKr+XIjWSj/JD0qLWD+h9X0rvyUH2VjSI8wtDszAcHjaQm+CBen212I4/0fBjCxvHtVqncnnm7
WzsMxguJzlrpq8RtUXU93T4JOzcJdzMKIyLBKbI4l7Nh1E0WZVTzfboqV6IFrQ8mwxgREp5X/7ap
nUNH8gR0h4lODKsvPuUnR3YyQKsrBW/clEhtgMw2uAezq2muznqvJ0y4N/Pyg94UeVCscFnetr5z
kbHNaKPkHiMw3VawqqjrU9OJHR/AonbXouFOrDjFBxfL3nQi4gnZh2CXIS64HKM+mqsWZryrtM7/
URpl9CFiDz4ik3rUCLVzZQK4EjBBwYGLo3ZpqUmaaC4L5nAEueZVDQw2FeyqnrV2Qsu7SQ8S4Xv2
aJTnASfUpB1187bKSVO0stY5YFX6gl717H2H2v1ZaqrSq/P8qJT8XOHbXA/IvYoKIDT9JJ424+vG
KGORWscfyrg8JXEyQslsdV6jqvXD0knrXdzYo9siJ+kKmV83gTT3Za6xbZ2pM+8Gw/wOwZ7qzSZJ
dLT3poMJ2Vtqrg+Ls8MKUJe5XAB1AJvqOLlDW2WisZ0j86kt9NwFuBgGt/fukanNXOS8ml1RYmrK
5eI+VayCop2WvDGgojg4pDvHBF8fl5e2Qeq921sojuIhnWD+8Bs9i876WlLyXaXq4JjsbCZiJJgj
oR+ArWvLqBEB+e1rBEJheZVY13K1I9eKOiWo9Ym+pd42/7w9g9vUsbhuwD88J9xkoBCbAJDK6xqa
JpxVIUq7HxSbfJQV5i+lOlk+LaT/XkG20LvlmuQHI91ZOrw00nzPCB3aija7pDIL1ZkMRioUDGy4
DlyHYvorPWqKgyzU7hgF3xIGhUCgmPSf7td4WUidqlHoj5Du/KABA7a1WJLLBhbpJv20GJH6ymql
8L5t+vZ0e353h4mgsGiNA2WybXYR4jaaBUcITn6qfmwWcEaLbYS561TjUSPRni3uPQG+gPsYLO/l
OKvU0hZzNrkZ7EJ1UUK1H9Ise7BX2pt+fVQkXkQkSE0ZV+3SEsIMM7FmHUKDljRSQLoHaOIwFtXg
xdmYLAdP1F68DehB6ITA+CMYnC7tyUaCELEdh/40VqQrncLoP5tqOqD4ZcuutGa09ITmx7VvcsRY
Ct0ry64+2LA7FwDfICAXtKiLRPzlN8RhpNMIVjJmNHN+h/m5+dAQXxwMdcfZIbtPeZjk3XNv36UV
Hk6pMiuLxN1YyGlgF3FFZx0dNs2g+DrkQsZJUjrlV3VRuQZImrBHSWngcW5ZF2W1yrJEl0N/VVrj
syFP5vt0it7/8q65MLJZRSeNy7VWMDJrXUjLCYdNreLoVDTT9OdtU3vOLLZEjy3M7RAfbq6XrCvC
zNKGEBLypXjIotlp3cHq8w+qmq1/KJKZPCzSnJ2bSUs/Rmo6e0Ds6vihs9uqcHsZMPw4LtXRJhJD
3DzeOApkT0gEgwnfFjmkKdYGfVVCf4iV9EwKdz4hkieEl8LGzZsjSpW93SQYxohRRaV+G7XYizIa
SAxgTo3iMHNbWo4GlzTZOt5TMbPfzCPZqldAKLojP2XnMgLAh+POeSFzc1VNLvXZoVND8u1QB5gE
9f27pMkbRLOyRf91j+O5Tg6FuMCdbDN/kmTl06T1qLXnSuV1WSOTDk6aYFKK5P72xtpbQFGS/4+p
zS2g0FxvV90kQa1VaH4+O8MJetLx5EhD75UEaQf29qbRgOEMnAnkGOAPL+8DxWnCqTEWCTqchkp5
qOjf1WT+vVAG8+Ptke0eGZFKh1SXZ/8KYz5acdQrKiu2ONXyx6rBD+pqcvvH0EBNPKum+k6E7XD6
5rELcYZ1D+eJ7jYy6NiOTBJ5SL3xb3/T3mwLwCu5OI021a14uBb2Um5JsuR3lkMLF52H4+sGdTa3
hN/hnrbd4Ve12cVFaAlMD9Em8f4W6LHkdSPJSyWREM96PGmr+6oPYx2ghvVqdYziL1yJZDtgISKJ
SzZps7zJEFJQUFLm3C6Lu7QY0JOx6X9JhP717bnc20kWXT6cSVDEV0VPXPIsm1JuRJrGww95Wn0C
wOKcFCv6K3sWDCbNEVTh8Lc2d6/ipGuRmLPkr7NqfVrG+KnV28lPEvWoeVn8pu11CroCMD2oILCn
Ysw/eXaLFWf14rA/slnt/DrTOzeU5qOZ29uFpIJpTWLi7Cv+eELMlSwPZ1A3l/Zsd9P0O/DA0JXy
PjtFGQ3Tt1dqd1TkhGnBADRsbSNySbaGZRJUjUNWyf5spc3TsKQA0m+bud4QBDKgCYA00cx1lVeR
V9gKSyiNAiM2q9/zFgCxV5dL9ZTFa90deE87xvCaaITiMeJf2z0x9+qM7GYVBatSrJ7WO85ZNkLL
Gy11+pe7/z/f5v8T/aje/Gv9u3/+L3/+VtVLm0Rxv/njP18m39qqq/7s/1f82P/7zy5/6J+v6x8l
SdMfP/qXf9Tb//LiB/n9/7bv/9H/cfGHoOyTfnkafrTL2x/dkPfPRvhS8V/+//7l3348/5b3S/3j
H799q4ayF78tSqryt3//1f33f/wmPPr/+fnX//vvXv1R8GP37Y/8j/L79gd+/NH1//hNMv5OD7Ug
A4WbAqQBccJvf5t+PP+VIv8doj+QvYRGCltBqNqiytXH//jNMP6OO0h9kNSGxY8K9uiugpuVv1L+
TjYOojFBp2Px88Zv//m0izX675r9rRyKN1VS9h1DuTjJxCzUCp6FrkgcUCjfCusqkdV1oFNrkcb4
TJ5qPTl1JXhY0S6i3nrknTyTvf735viXPYFLIGmDyAYuyuXNQT0e9pEYe11J96wrhWvh1WqknkZH
LU/whfRnJyTdCOVH68exaXxKjQb2nl6v7uuuXB76aX4Le3f2kOR45tKgZkGadzSl/rSE/56nn+fl
8tw8fyfOG0uGg8SbtNWrdZxKCChDZp1Y7Rf4f+OHWGscL1ma5qAcdb0CoIIRNCPGIbTTtqAYMv+K
vHZ1643IYZ2neTbPampbwZja1Rdrdo6Q85e+qRgZHilSWEA6ya9ewQ0TNSdjr1atp2aT6pFW14kd
ywROjmx5OUxl6z4jOm9P584gnzPJVIfBRVw17+Up0pa5Dn99qVmSJ4k+wrrLMlJVS3OnVdKft81t
WpH+NUi2CM4+3CmAMTZPYd+1kZYnWeORMELXpKOW+QGuHNhNKrnsPqW8oLHLBpLeaVatkCVYW/Nd
k9vGd0uucmQhtDoFsLi0ShmYdWzAmCINdeoxhnX2w1Q33+fKqH2Lp1L+0iRGCVm0utrv0qJSmgMv
e2/u2CAa7YeCL3obI7YJJUQjrsmajLL9omzb7Fx08/qiiLIqKKG0D25P3vXWF+y+pMHYIBQktrGS
kVa1JcdO6RnkWB+pclv3KgRDQdt0v8aVLJbJtsDU8TaJABUR9cvbAOGZ2e4Kor1pSTUXFEh6Z9tR
efAGboBJmOGKFe1bUOjg78GbeGmG9BtEri1miFxnuGac1FXS0P4KKkwJsgq6KSMLZ7+MKcsaedWf
0ZFa3V4NzYMmy6uzJ/KYIONFPVgA4Ta3XwT0ShqMovbo+9Zce2SD1mVpPOZzW/tdMmu+FjlHbiGv
SH1x5YpcF3JgwKg1QsJtXtia2rFJWlKmZQ67lsbpJ+yVVE/vo8wFwxqdYcWm+pTUR6weexNP7ZRL
VLAm4u1sxqvAmW9INF16MfJAwCRCx0vTGOlvqVBftFKkCISN+io1W/VxGKvZt1Mrcu1Qnf3be3pv
4tljBFdMOnneTcJaGUKpz6q09rIi6TwpqV4UaRK7cdfFXhQ50sMqHyL1r+edjg8KISIBQHpn26Nt
lraslU1HYtfI6zMl+cZbe/hhyjRyvNCqOs+utBUiF9qWbo92Z94h7xWvuYDJEFJuNnwfSlYz4V16
kPynnlO0NS2USnzWyij5OPdt5gPdL91eyuIgMds2iAYdTbP2EBN4dZeQGaCajLuCp4Pzs/mQObUz
ysN2xTq3EeXCafaounVeOtlHWVhxV1xuc9GvJMpBot+PftvLQ55Pzaj2hlXB+2Fnd02ehwEQkCM8
8LUVwbstOBuERBgv9qWVRYljfZin0mtkuT2rSUEvuIRU+u0FvJ42nPbn2JTiJIW7zVioA852tHYU
skC+eWNcZOdYzxZXHssjArXrk8GbgighXQ9U73AoLwcUps0YDxqmpBZOuGCqdenUJ7YZFKk5euDU
wpHaTpcdoDOvDwcPGg3gJFyBjFDtvTSbNK3UlepI1siSstNiSNrjnIfli1GZlhddTys2Se3eNfuj
25AOJX71xUZBuUvQaOD9yMAKtnLzq2H2WpPXmddJVvcQQqoJqLBRhzdJItexnyldcq4GGZktSDCj
e1PLtU+jWTmPaEcMrIGOnuMrfbFHw01Xmq5c3S7r0VNFbpOwzlyCxDJxOhqnXH5oRWN8AqwgFfeR
Tg903BVR5yLtqnfnOm6zh6yLUi1oF6X8yPnrJzeGMnA+x1T56FUia/SS7tSqC6yyVx9qrY2e0tAZ
LbezzKT0dDu2c7dSlZBrc6nSt/OAKBlqNvIfjb3oeCVK3tKN5bTJ7CZL57ztV4M9pPXlsgYqmnO5
N8qzaruz3jcfHYKINqjqLKKLqUrGU8N7QtaprZ3eXdOwMe70oZa+hclsfMRjh4kcV6r5lNdr9yYb
OgNiOiux7qxG1p/WVJ7SYJwimXZ7sFgvkrnIP1dVD1G2ncjN15DY94Peoi7qF3FEMVHTZsktrLDX
/Xkw5sGfplD+NmmN+lkvJil/AzYC8F+8dDOA5ipbJG8q5051i3CtKjcqEnGnm61seCOEK5DXkgKa
AopNClDoOm6q/8veeSzHrWRp+F1mPeiAN1sAVcWiF40kaoOQRAom4U0igaefD+qIGbGoIePOenYd
Td1AIZF58pjfhHU7Z1de7ZmPfdV6S4ht+LyETVAajPlqSyw7plYDymil41/BlFdLuEqRYZVSpn5+
RksK12EAAnm/s4sE1mkweNPjbLYUB5nKNLxpxtx+GmadCaJs9WWIFpypnN0yyP5bpRvZEOVpM1C+
qKDYwVprkj2UaETVc9PgNlqzrr1ua+wvwsqsCzsikqPdl9a4tgPrHcd5X4zDhHeK7yH1aLZoP6MP
6OZV1JGtfp7zWabcowVsSohhUxKCILH437Zefwla+GlxH/TaU4nFfBaywWc/tOppnaGuCOtyrKZp
Cn29UF/6draDqPGDbgqtRZ+fZrmyi/qgUN+91vHacK7H7jZzhsVtQ+an/hpO/ppme9vu1mu0dhHJ
18cMeliBYs8hm9xNfyqZGhnJsRmm2MUx98xdVnB+DHmHIWqdzhsjOx+MW7MM0nwn5FgESJtkS7qb
UL+5ynFn/CXXtksjy5Dll9J15lt31aeK9Hi1/KhYRHptlvUkooV9Pe9TYN5V6DCiumkr03rUZ1L5
3YLm3xFnVjgc6aBPYSXngG6yq+YCHKvn/sh0Z30Qre1QBvTTMKCkWOfPnpyMNUyNYXyC+JMMcVaq
hiFYb2FC5OZO7ka61gVmOPidOk7p2gWcSwWDBvCmpsK0yPRfLDmp1ji2zhrDYjF+LSLDnam3pDbu
xqlEK2z11h4SGqaxUxQ4hnaRjb5RxzOi21Wsan1doyrLnSDEt4tTnjm5fek6QmahnOppiDXbVWU0
VqWNulmqa0hALqOeRrWjgf2rtdKZw2Fslx+F5cxW2Gtdfjtq/giwaxpw+M2HSp8ZFTXuV1OToscL
sOxr3GrMeeeVXWdHueyCZ3Br/Ngky7WHehTLp2qmdDhIOK9ZhAnUWYux0d12nu0D1nudGxGZ5JNm
t8GXYeUQhQatGCOclpopu0dcq8OlrYKXwB+zleJQny86BWWe5uyCJFSWdUguIFhN0wBf1uY+Hycp
w3xqGo0tag6Xohydha6AXro4JfTup6GeiQauqoF090PWPJoj/q1hga7mszOu4zc0NZvmADPEGY+Y
KSRAePXMiUZLUiWM3qKsCH7ydOfWed1GKVzTaT/LojbD0vdkGs2z0uUxG7rkRtg5jVDZFoEROV6G
Ao6LsWcZGtlcHDIvQeVeAZP4Ys69/9AihzwenMWcvgX4/ZRHa0TsbmfMmv11yRrTDTNROf2uMo21
DkFBdFfj0iPfUa+DeMk8CDScxPZbxrTsp1uYwxw7Q2NORHxvLuMSD4MLJWdtuaAKy250vyvFTnfr
3gwJyc7z6mg92htaa37D4yBDPX4I2hv4VNYUyjpd6sjQDP0K0Z0S/grlu9hL1xmsyFts5f/ic871
3TwC1cKDwrXHGHNtPLmGMTWfiyQt17Bn38TKqbzHQdMwzciwvY8zzYDErsp50s9xmrXHqByzQIRj
Vcxfqf2Qn+pAQt6sOAShnNR6VXOWyJxpc44SWhnx/w7gdYNe4ZrkzwjAt4nzU/p4wCNwx2EIBTIk
mDu2pvSj2VdU5pXcpiaYsfUOl5gm0lDhLX3sZLPg9ARw1Q0ZblhNlKG2leH8sNaXhTsP0MPRSyn5
QVjHhdJbszUculrTDqbdiBsw0ckSd1ieaWGwJMnjQt9liFTdNUA2Hav8wqUFNMmdnXbX0gLJoqJN
1h+uqIdsxw5d7qtJ71iNquf6ZmbYpvvVbSwVdo1up0Chy6Dnr24zhrISnRWJsXK7eKkRQKmSgVGF
VwnvB55awuIOmFuk4u2ZsG7A/1lDvq152aBc0EfwInkFeiL9587umizOS0+IMM8S1USBtnAoU4kC
6Ihm1lfLXVvOkw22J7QXz/pVyaQaIjNrhUb/BMuXEOuB+kl3Ta2IBJp4P40gzbLLdfbab9KYuipe
08W+s1deARqKVVySW/X42SbS+IlZgv7iYnYcezoJVKgPMvmVSr/xwtE3oenQr06+9FTSWQg3GH/4
uRLJZe5P1rO1zuMOeE7zrZoW0O+ZCjpUb63+thSaeYWIUdFz1ZVPnqupWz/XMtoYeTJ2Ya70cUeA
Efuq6LlYdCvbCy9tjnmDg0rgNcW8aSPCZE8bbXpp2nx9cpzMfmC8Nl+YXpen9EiHPtvV3jQ8zfjB
OVGHQUdcJXBtr2yrhnFerM78BU9RKk0WTr9qlGcumBT40xdJkvRdTcFgHLG9Fw9JU5vEVbPHTW7W
y2WX2OXYXXa4d3+1nYRuRdDVw97shGQNa1HmYSrJc8MpzTlYOtzr8771WohsE72n2N/+TcSlu/xK
pgogSgW0HW6b7Cp6GYU07uHMJ7g6V8v6BXldrYkH5SzXRdMFbtgLRaU6sYUCmq1M7e+UPSPLJpPG
e+jmlshsqsF18tDLnCZj8pgOwR669KhiemLJ98m0+udhHsQDoym9DUtjwgFKR8v+scq2xk4y9M5X
Nq33kLVze849l3ogSjzmVYbyEbUiHQRsinGF64Vd2SAf7c3+aIS62Y3ZPinaNtkVBuIQ2MahRYxg
k98cu0FX+UHDDgsqc2maX7XF40J0K621IuykhceNgsG1melWH3qOMH/QIGin0NCxi9jlQVX86HzF
GNXvF4scijEKTd+qyy/sRVflri/L4E5H2yg4swezSUNAHMP9mPAfIuaZzY/G6hRnky4xdR/sonpa
Gse8o+IJnluE/h8Mb1zWWBa5rhC93eSZ+WjrQvGhJ09JKaUdchGUXWiVmpme5cFcfxryRs/j0quC
nJsqs4ACD7YRJX5S6KE+p8R3X6bzI8KwUxOqbCFPG4up48eRCHRR4wTabV+kpGhuZ9ZH2SCQElqa
Jp5toZPwrePSflqMxPT4Tibcrb5d9NCbpC9CMoI8ODD92tK0ak66nWDkiHxp0K63hYa2BNmB1z6D
QEAPGq/lJI+SfFiXsE2lcfRT1z1zm3I4KIHoKK7MtYiksbhnDS0Ivsw0yVu1ZGTniYRmEsIJtUWs
m8Nyo7mzlNGC/JP2yYbbh6jdms0VN8lqvNikiC9DpvVe2DIvHEMQa3TNVZUg7pej7jfEztxk81kj
ZrUb7DFXO7csGTV4Uzc99b23WJEuddY0IZi+IB2F9489GV3YFgKmou+h4btrKiPHjlBOeKuBOmJG
4eAj00ejKWr2Up803yXJUAIzV1AaBxaROap7Y8abFXv4q6IbhLX3pFLEATLCsPd0BPNQ7VaCNvPW
gtMWXf+ExO3ioM3RodK+wiEvELyEixvPXTdeAShbpygN0AUIxSBDvBOB0/r0Y4Gs9M6c0EGz5Iub
2lZB2eMYNdlwxSdU6H+cYefR40HWW0keInRr6KF0pXoofFi2wGyEFQIREUdhbN7ykkL52NWSDZeU
rX03STWfB8xEvkhD76gQOJoW2X2nviX4socmba1uv3bkgwwPWnM/OKD3KOC4qnetZqtPiad5mPq4
wntYXHQiQtX4wEP8ZloTBFdmKiCnIuZEGnlBE+mFVHf2UhPZ1tw2btNmdV5GYySt75IMLC0kx1+B
NQ4/RZb66roY1vbJqYuJfNArUppaST72AI6btvo0DZX1deqX3MNbI7O1ENQKaiB5D6w3zPSBk5M2
+iR2GXduBoyu0Ls4Gdr1yzD2trowe8UsaoAQfG2UqONHukU7PAIM0Z2t/UI1p9j2bjiUnp3sBnJe
g/utqvaz35toRagV/x9NLf1nbTEDGfPxjZuyNxZB36uXcYnU8Bq3+uCcM+5j8GsWEkrDWgfZZTCk
jYF7uTuTVfoE5HA2mvpBMCb242pU4mdXGsGVKurxEg+wWYborLtrRFuzfJo9xFnnNNFeCr/DWXPR
nEScW1LMXjRXEiurhsz1Co0t9j8qOzPcGTfZChXhgxGm6PQPJqiLp8Cry+FMX+r8OFqDeg6gfS0H
JCoQDh98LU9jsGS0FDCpSIFoWDofrKnrCOnWFb8BXC3RfcFuU+y8ZGVBO0PzKJU7vYhsZE5Rn5Ii
tfbciIEe0zjUiv0IrwghZqh7JMy2+L5yip0YfmR1WWopq51lMr82bWn/KvrFfhlys7/wc8+TZyRv
VHBqDvLP5uo5j2adEi+QSEmSqM3q4mYhWQjQnh/KAR50nR37MW+wmCxc+1cnhmKKbW9U6RN6NTbt
542jFsuh18/pTTh+2DfpCoDNqEgdlSiWY9MpYVMyAibcy6JrVdTkOH8cuFnLMh5nIZswW/3cRzK3
1y6UDVUjpBwqiD25pE7WfK5LUrj252hmRRc7TTpfo7e0flPjOF4O+aJ961SlfSvpLPsR6lYmt/oS
QLNNu84iK+DmROF4bvvuXBTTku6pGNvvfT0m3nb+FzNqURAoo6mtUv/aNmr9vs4Lb4F1P7e0GYDN
P6OeawO3C7YyubGy5K5ELTWNSqP00NPrjeLRGWf768AhVsdq7OyXJZ/Xuw7sSRoFpZ0VVFOp27L5
DGcMGweBvDDtqEDCkrbMBd59VJGNaPxH4MFVcMghjjax1UyElIxTIEKIJyV7016kOM6W9C9xVMpZ
cZllR6tHjy/CeqAjJa0n64eHKVAfmo091OjSeY6MvbYvzgdRTy3Rt0mGECdVjzF2omCh1SNciD2+
bSS9Q1Ew0CkDt4qmwp2qGOeD7prhV6YxzqsW59BBZvoMlL+/6XKL5rQu2iyhA+TWNhhJOjRRXZn9
M3rahM6VZK8IK6VPn6o11bLYTYX4ysSHyjSfx8A69hxm7pgG8sdOR2OyO8+KgVQytHvqy9AZcNgm
O6zyOeav/ngzF43zIzcY04TtuGhchvVUfDGzsQ4YxNuQ+twqKWdcFxatYUtqjTgYNPp+MTXzL1dS
+yHkWFc/uOLUJSBVhGi3lmRGwjE7Gfu+wNCFiZezS6E21LE9NlUQEpYAguSundx2fUlmkxam353T
PykuKCiWIdQmCsoIGQp3vdRyFAVwXaSngM1DO6Du0QY56b2SgSHukVjBhwxLMjsypDeAeMTeNe4s
H8O11JLZvHMXU/7g/p3GPY4M2ZUSSeocK9DT9bFoSocMyHMbB+LCtikLt0xvStzUvv6nU9WGXo8a
H5cu4m0ru/VuRl7k+j/rRCyrW82MecvaLPEcybyzHr3Nj2C6b5rk6K8ZgEe3drFrmqdywm7XD8k6
Nx2Tcs2mWTDVl5qGksNQeOK6q7TkPincj+BIb6c4PBWZDDj2gDnh2Z/0yCVKc0OKjUpUytlqQmcx
imguyv4ABrrY6VqZHA2zy/clreA4r5W5t0onoX5x7H86j+CXMLIEd47YQICh0utuvYaYcmPBP0MU
ezLPczDRhyX31b2rj+sHI9I3A5btUTBJAbjTFGZg+/pR5tS7Wm8T52y6eRe2yJqwy6b2+P6A5a9P
QV6FIcQGuzg1Sx+cbDA6j0zfSgFZlmOj3deN6D+Adrx9CokoBDMGHHw9wtLrd6F3SBd2m7xO3drs
aysxwb0wdDD/8edhzLatmIUIGXaRJ2PWOisTa87GJlL8o7Nue5EG19moGpePWF5/OQmkLFBxaJAx
bzul5y0ioevRbXNr3U3P1xUeupaWxQUUIPqp6xigc9d/5BT1t4kNcGodst42c7NP3s+q5qw1uAzo
cFPETZIEfS4699A79Y8uMZYYeH6JJrVX7t7fJn87giwqiBmobXzG04Ova8nWVtw0M6U5G3jd/Abh
+q1zgRCsdakpkxYZJsth3/bTRcNQBqXE1W/jVUs/wrAbf1sG1P0glDPgRPh7+/sfqEtnqBjX9CwD
fO72TgyqjE1JT21W68skZ3lZaRbe2mshwlUb5VHafXkW2IOKBOBW/Cfydt+mrRl7jdfdgsExj0lq
MP2w6o80Xt/sfLD2v8/VRkcH03TyU41y1hN/nJrIM5V6KAOVxYuli7P3P8/fngIJm9OFDgpw0JN9
4SS45Lpt1UR2ZfpXiEB8xRe7/fR/eAgQV94CoBaCPq9XXSJAYOhTSQFjCftsNrryVq6N/9FO+8vI
F91AHKyBauKvebrHJwvdlqpOagaik31tzZJ+K8HlkhRbCwcmAaER9CirD3b2CbVsdJCHSXQU/AWi
TUVRn1WOmV/4g9IeG0f6399fhBO33A1Cs4mw4EiMmyqo8FNEuClVbibUQlhdOL/0PO2epra7w+K8
ubACMrESNkW0OuBlQ2/2pivk/FCU8qb52k2XLGxsRdfUKOYv7/+uN0fi988CZgE6CpDPqUBZH0yL
Tau9iaoWbk7a5DS1pJEiDuCK87WTL2n5W1UqeH7/uX/5Wpsy6qZJA9WCkPt6U1CAoN5ssCmES+op
E5/cMaHlOuvVR1iAExLW76XnWRvU09HxOglO0gCau1LDc4zRqqiYp7alHlflYu0qGHW7cUGLQKZ5
cN0MtXeNoVeFadf6kbbobwGCV0NztiVQHjRrgA5u2dDrF8Ybgkx7ZCogbTOJQF2aOwguFexz2L0l
n/1oLCo4p6Wjvrew/r5ZgfrVj64BzIeOUWdq2Y3wBwTrus67BXO6qtCsOvc+Q/ErTNteM5j3tAgg
wtVzaGHkuk/zSv8IgPqXDQO7YCM/+nD1gK+/fg96qYveGhP4DcOeXpw09+8SUmdUoZz6bvUS7YvB
fOVKWdQ272+ZNzA+nwwAudLtFmHXnGJyMlsfW51mSlTx5B+zn+gHHeDrHWAd/a5bgo+Oxl+CIwrJ
KCagycEp+Q2R/OO2qBm2mjr0zqgEQHgHlm26wXTU+uCt/nIQoHlhhAeIDlDMaVwAx5EXRsD0tebD
3uu11RGx0vzGF63xgR/8CVHm90FA3gSBa9AqUHKckz2oRscmwvRV1I9GhixwVVKDLNOFITXGV9hU
hOOsGzT0dc5KbrYHtDs+G3lySZaSXJiy+yD4vF1hVLdBkpjG76TrlCOET2YqIF9Wka1BKrNxBmS+
WaX7f7pvQOYAVmH3EAYABb3esYGZLqXFGYrSUuVf6p5STvbBfFYD071u0CsN33/e2y/K8xyAVEBO
AZ6fGpramkAq0OR5tlnn+8FmBkEXPtlnzaD/483Do9BK477bSD+nKN2cdmjZqbaMvGnqj86GQlqF
r45O7hcfPOov32oDogGn36CQQOJOVlEwzfJKdows82bvVK59yKTxkYrK2zPOmwTuv5V5ycVPvpVv
ZLpQMy+UMFzkMzn9BSrsfjQqe3NxFvKDBOiv3+qP551EM091eu73HW/VT+t956I/AJq82Geq+giq
+7dHWdx1XLTW5qhzkmv1wZDMmsGrEav9EPqMEQ1j2V9oU2p/UJz97VFcdIiAALKjMXty4aXm3CpD
Mswq2tE+ylEkCKBUCDvrUA3f3+wnqg5bTAEDT0Wx8cRdKtyt3vkjSlZOzdR4BE9QI0Xyo3Mb0LB2
4d+2EEmLfdP0bjRV9vQozJUR99Av+y3dv3UzfL8LxEoqtLESvLoBmDMXGdsuhk1hfHAk327e7UcS
+wyAawj+Wa9/pD6SN7YTQdZVAq1EI0n2Ke3lDwLN22WHgAzjAfsXkuo3/u407AFoS6+MTDAYhyyp
ymPXuWtsC6f74FFvqkhoalwacFdAKVGynmymJp/cEvpByWx2rUXMOMX7rHxGj4sxYk6L4LSRRtJf
Pspi355PVEdpceEQuVmqnZq3JgFYI5tkGvXW2U3CGh9TevvGeCaN5IKFb+74+MM5W329NqUtLxbh
NQfUl9Jd6wEMR51Z5o/KELc6g5UHo5s/4ry9/QgAnl1yLfiQ5AqnK5MGo2r1EdABerPTvaanzdWk
00HIUu0jWPzbxcChgssLzgkBmLr69a5CHFOnmM9FVGpB8A1+th9KhtYKCubS3HYLcnbvH7a32xhp
emgFENHo7dBNev3AomVCg9p0wazGHh792Vru/H5FZvH9x2y/+3WqSmJnYXOKMDxCVqemea2TOI0v
0M62aLWer6oCvjbR8QRX5qsNp8YEUc7+fNTo0IZ4Wn30Df/ynnRjyJThEKLoZW5//yOmiGE1ArOi
WUcaHeyCZip2Amf1+/df8y87hUwSe9ytBvF/M8T+fAoxsgePgCFOl1jyblzkJ/gP1Ven5Kp5/0l/
ex9UihBjQqF84+m+fp+lS7V81iRQDz1I9gnafD88PWgf3n/Kb9Lo6XcLoCmA0qfLY3on22NtWgg5
5YQBuNZPu8IcmZyI0VextyRFnIsg3blDucQ2LuEgiJZpp9z55+gMuCCCbtozHgcqWCxjZMAm+T9s
KrbVVoAhQ0/x8HoNALIkJF0Dw9scwe0BxFRUCyYa66AYrXGaKcVRyN+3bgniDkLEB89/8w1YF3YN
URmyMl/iJGISHPtkcqwkLAopHjMtEFfekHykBf22zCe1Jj+iC7HxNUg4X7+mgGQ+cCFnkQ6KYQF+
nWWHYk7A6NUlXX1XCP8sKHxAMgbwtF2Vrd9tI5MHARJvp+XTuOthjj9mzF/i39vj/9ml/7Fl9P87
u/Tw0lff6+VPdun2H/ybXWo4/4JaAbmUOQG1nr9J7PybXOr8i4KBq5zdAvsNDV3+m//hloLNYJhB
Mx8lDK7B/+aW2t6/SMQhZcFNQluee/KfcEtf3/K0iXXuF+IwKRzqfdC8Xm8mqumqtbBgjpIlSeH1
DG49pwjJJTrH2VZOf+UGjvppqHo4/rFEt/8OGn+yN19X+b+fzKqgIoquGr2h02aaBwypYHKcRwPa
8AmQJV0nt2NAukstKkYEudxgPE7+KF6Gaqo+KqFOWjbb8+kWooTG/UMihUby6zcf7aGlM0m3jKSu
wVWuKCm8fXdoDs2ggsdxMcoX21xqM0b9CTHusTWawzjo9uH9dXh9R/z+HSSNsAZRm6KYO/VJkXoD
VncBpFcATLvQLZF9ta1pPp8ypeUf3BKv04nfz6JFT/nDrWSjs3ISocB0zavUiJCiSmz54CeLH0Or
K7Sr0TJZc9k46vb913u7wSC04emCFME2kzj1JRnUrMZJL0Q0ruWchy14NnEsRxkw2s6xrO4VjI5r
BOj0H+8/+G/rasPtMjYlOIh129//uOGH2vUWszVEpNVJ7167CirAuaW0sg9xZPno/n27m8mVaDZy
7bCZaFq9fppcMIJTgopclKVzMVTDc2FP47SHSR1a0hB7bQGkUJRz/RGR7C8LTATh5MKi5UVPTSHb
zX9qEcDihHKdC1kosQPjpce49T1XvREcxbav3l/bLSr8Txrwex9R9dFT2bS7qCNPzo4Cy++WVgct
XHf0H5h5sFMLItUHj3n7Cbf8EPYptHdC5ynvqbYGmrstIPl5g2qjjpOhYQEP4hnCMFCD99/p9yTi
9UuxfDyGmRmxF9WH15/Q0wxRd6bZRLKwi89oTLkpfUB9Qooon4adQlNVxGOZZeDvaPgv4QwYxAcl
oLQdgoYOdKis/se2RfCfQNFuFEEC1jbfev2rBD7kzZjQuJ+yzlou9KRaIqATAppFngX/OBZx4ZCN
E4u2Acfpw9ZFt0mCaZkH7excjHQuDk5qZRmoybl9en+93+6h7XKjnKcn+dt95vWLAZewC84ItMN8
Cg5WMbOHqpbZ1wdZ2duTuQ2GLBCtBl+Vvtjr54yJQaO6ThtsKmt5VSxaeVhnsEvl2tHVdp0g/alr
qnqoki19fv8d38ZbGvE8EiUFYjtEsJNn10NKrcg7ZvTwfnRTDgLTBHGYRii0meIKUDBXz/vP/Mu6
oo629exgbr89NJ0BurNOQNJk5qpuNdp3n4m8fvz+U95EHYoMnxAQbGEPmZTt739E18kDFb7yxrgV
GtqtD2jmKul8+1wg2xMp22/vDQ7vP+suE3eIrQw2tjEXgw6ou6+f2vSaBFOppsgvUWW9wEvBPysr
TLzEAKDrTCvXhd6QwLtjh+seGwqAUPqc11V9NuhyDY4FY1nrTEyFsX7wqU/Scn4bHxpNJBQ/NrXa
N/mM1YiAAk9bmLC1zYE2TiEPheukIP2hOYTw2YoLGifZbVLBLUbToT4OhUw5xqt4yb2gk5GjHISs
fOtDM7bfl8Cr2MbozQcZQt+CpQNT8XrhmAyuPg5HazSCc//Sj7L6ttIFcEH8lDkswFrTr+BIsDHJ
E0kDjbVX5m7BaiGsSRC/ON5cn5mTJ9H0TqV57nnJPO/sfvLSeCh7tcTt2hKSBdgcteuLCZzUFMzo
YvMZXRUvbS2em57NFElTyHW/KB+W3Axoq8WMziYBtNsFBpeeKv1qdpX/IiujVmdD4hbFHi3Kct63
ps+/M+mqeTsTbP15ugRTvk+3s9XrBbOFlqZqHwbTeKd6I7/VLao9s8pFBiJblT89o1wifZ5pMfsK
OmNksyZJmGtS3SLWjPxbpgC0mKnd1XCEJBkRbUdfPBVuoa5z3VIfeXKeBieiOnk8NGUGowHs65M7
R5VCZZVEDVe7LiV2oJFV7uy4cacPggIVw8mJ3XTLsBilg/obnoAf5+stUKipH4M+80PTzt3su2Zq
yP4ZCj+uyAT22IQr3CtoRUa+W3W6unExWrdJDiU80RkZhoBvrUtXpc61W6dtjctBkN0iNr0vRXaJ
+LUWQnd3BdSvjRCpm8kdJK61iy0OHv5T1TpGa12VB3OG9+AlqHns5zH/tppSg0aJi2SE75ALsXUu
dzkNtu/QN84ahQip3ou0R3FAzPe5De8pJOHx8Rjx9QE6kEk/fTHWIna77tMWEvN91yT2WZJ47W23
mr6E2CKKqIUo1x+KUU8g0PnZNtGcEuuceABbtbZ7FSaeV6+M4sSs75LZ9z7Nbe9cYaeJDIumw3/M
NL2PcaTt2oMmWpem46L2NJj6JjTgHH6x0vzY2q21fuejg42Ei2HGXaYA2mubaUQ4cPP0e6RV5APx
hE7IOgEGaSFATONSfIJdhK4czlnrsjM6V3PPgtXXznWcFOPCKYdPib60d53tiXuIN9ULSvcD0rBZ
N3gh+iODQeO/UIdkSm+moO2sQ1/6PQSPYQh+9SCCQQZoGgQPWYN2b4xNQDe3lAeRboBR1ntqutWx
sfpkOLI8QknPL2mcO3hlWHu3D/x9bynrgsXXr+vF7iNo6MUByg+EMw2EKQoFdWePZwg8vGTJ8k0r
YITCVZyDrz076i7TnDZspqkTYZPPgFBnw3oa9c44mwNoqXWZfEajxbztdYNx/Wo+G0Va74rc9+fQ
X6FORc0ilz2A+wCuLRKhV0vlFhdV5Th3bQC4P1ynFM6BLCxMvzSn/6UWr/GjRiM1PUh/MsR1mbQ/
vcy9z4vBD+Fyz8tBqmq1QhujwjLEyuBzO4s6PSSpae7botU/mQUA1UJ3VAxcyArTfP3ZI7UaTU6R
RoPM17AV1nTnlS2sJxF0B2gnq0DEUmFH3RR+5LIRx5ioNTiRmFjBQtNwXkJS/NyARFntgEgChc7z
nm51WjxkZjKm5xQt5VH0UKDiqs6Hgxm0TrGDFFJ+GdS4spLCKYkYaco1otkl3bZmuq1WTT+Uatbj
ybDXq3RyFQBkzeVw50/SyqByFP09OOgxHEGrdpO1z/T1c184n0Fb6yGrChtCq4+LStRu5h4H4B4Y
oZnNbexqldiX3WQ4u1UGzrOJxXYXVZgxlvFg1eqmbaCJhWuGcaASVh6luPXsIFFv9C/V76Sd2p+k
MrQbs8/oIIxtlJipFUkne6wx+T56QXrfduMm6dblz5l0qyOI4ctiHB6C3EmB2MKd7J3vrVq/A90u
YfPUQn4j23kObC43pckfversr8Wyeuxn2z6qFci/lNWdCtIbbWnqCx0/ii9Fst44ypsjkeZPxvrc
1/mjnwbP2WwoqB7L+aKnVwQpFKYnufPG4dCtRhcHbofn22A/oUeC5IJj3hjaAE3YaaFZrY+WN6qo
0tVF6qqrOk1KbtPmMdUMCxKp+AUbLm598ylw2h86NgKBMzuh6za4Bk+dD1tWfWcMOxWhaJef5Hd3
yloffB0Peg0BntA0NBE6bVtHTV11YTGkly17rMySUPbGXZekfpRx8V42+Gb1RjtCPFZu1DdFGmeu
cVPaC19olSrKivSS9LMME9C70DBdM57xar2uRmhZUzVDh0UahyeghKLcDA4Ag4CwqhroHLUWdanV
XNdIGYYeCpzhaLUetZB1ptVwD6FrPKSzeyDVWUkQnG6nOCdTXuph2ab3psUZ8uvmRiw6MHnIoa6Z
v2CeYR/J3hw/pmEOVBrE+rMg8WjDotLU81g641dnNOrzhHN2aTcr2FNogkab89OVFpxprbwRA8Ni
qZnq3tZ6OsxV/Qgf9WL1EE8BhUSRkeb/xdyZ7citZFn2iyzBeXglnfQxItxjlPRCRIQkzpORNA5f
38uzurorCyhU11sDiQRuKq8mpxvt7LP32lNo4GJeuu3IbeJhG1QZ+D1y3aZ3u2r2rYhQ7lnpw4+m
TE4DPuV9vjRNIKwpGi3Eojv0LbRtKECpzLOoU97wWLnVG+2S9+0FcRx+x6Txtk3smmF6K0Y9FnZ6
q7h/kccgN0qs+1YW3nfqrAAprDy9iN4eieVk34OR5jtFHOPQNHAPXJmy8xTk3nyjTB8I130bmTz1
Wemd/BG38VI1fz1BlpRfO//LeJhhsk7ov17b7DcdXM051UQdI5ZXL5YN4HdLej4Ug5wSjIQt0rqm
44DWAWqkZbyV2p5b876bUZV5Jv4Ytb/x1CFqTMOaP+S0lR8JoT1nunXQZ/VSN91lnLrnZlgoaF76
W07FZigydw2NjrzpWqVRm1XmcVPSQM9aC2ptIO3qvYwScEpBNuaPG6fzs+zVs0ZkMfDnZe84a2i1
y4PZk0OwO+utLRkuPB96Rp9eizI79cK+bIu6GVnPQTcpciflY+l2r8mmuHGiWhzKWf1tN7YTUBIv
WapzbjSQS4zJDuYUv7IltL8OaWr0c+Lnr4OR/Mr8RB31wRIHs0tOZDzuaBOfSvqGBz6GBQ+F+P4Z
1+NPN1XDzl2sveCM6QPRZOUjtT11wHI+MPymefPH+pth5h4ogIhLqV877SRaH4/fZk1B6q6P/bCe
RulvkTn5Pzmz7ZA86y+C1PlA5p73tukUXE1EetFzLKzWUnXEJ21oD9t0m2ueQ9SKOoAStNJxicek
UQndBhsL+IwUadgkRaz8POo1yDReFpoWMGVQi8+lQWS5synIlF39OQvfDcnW/dZy/sQIAH7sQXXB
G5gFtZXJYFDmU8PVmRh98uo0/cWpCnQYw2lJNHSf6ayfVeovT9iOp4OdWvquMId+J1bxoTonf6jq
1SXokjy2bU24DE2hqsujVr0mbnpI5nW3wpC1ev2ca2A/MlzznuQF3DRTOOO7CnAyt7sxMSNV9b9z
lX07RKvT+99t5myvtiYBEmyWe5xtelwHkjNBX6O8SaPSd2XWeUG/OXBcSKDOVRHb0rjiAQls7aW3
rSSmwXPvmOI9YVADARsSLrpyuYg1f1OBxSofEeO3UakTgc/zpok9oeeM1AWL8MEWIE7XWLneFSH5
TauT3wV5FHxqEWJRZE151FKdOdv10zbYVUAO6qcrNyIX81tLpBjP/A7BWY+ITVnxaMgyNr3qimRa
xQusrciozXviGVBC0uQJl0w+DlATu7YphseimLmjE2loMo50M5kP/sJTkDfmPrPVGqSzfOn7gW2P
6GIPCY2g4f2OI9p3bfScwF00slvas5G6j2RsWpwL4qy3YxFVWjmeKKareKQsjKFVehZW3uxbm8Sj
PoqmDoTj/8oReCLiHXSyj6a9W/z1uq7FefOaS+ks6lE17bcLNih056K4sO9lM6fJD6/ur643N0/T
5mQHHLF8a8gUuex4pSHyg7km4i1nEHlNPf/LITw05+5Raf2z54hXOxHhiK2akJ/1N3c9xeQJMlC5
7i/NLwAjYjYOZreHWGFuD7lnNKHBuc+tWv1EUf+cRs8ln+l2EfCvV2fWjSDTjbhtqm2/bEtx8mrz
tUy9lywTLkpGf2Nlc3PTpX2kbl2GW7v9smZxkiBywsyZsl1lus9LpbgqDEkS1Wl3FSXmgCFZKkRR
98i9bI9fcoj9hYQa0exqh07+lCfKDYfW6WM2LDf4N1+lnCBiYMJky8oVa1yqJfCG/q+lV7d6ALgJ
BSEPNKd7HzQ8g/3a/aZ88aZ3vnXsvNV8E/pI+HMe7ZB8zRpO+rCc1Lw9ja497kguq9hOC7J4/Vq7
FFb1n0U9XYyqe8h5Z536TdBWyaCz4xWVawHyX/nAc7edl1z9HJvKIWO1cs5xA9lIVFzok2qTXa07
zSHJ2m/obctpHP0xdLP8qR+Tp2bITwRx4F3Uhb/v2pEXzeqKSJAEDnXZATCi3CJsSx3CgLHJqDCd
ZEeFtx74Rf3eb8PB9cieg2efAq13o7UWzaWyiy1A6thtU/NGPeifze69q5YO2QMEjRVkRW/E9P+R
tGt1EVVkNR9M1cdamRyz2dizCxI/VcMv7FRiT7qdb5A3J/umEtfCa2JvWN8BLby3Phi6eU2Prkt9
H4hjbSSXOSzmpR2HWzsZVQBS6ELRe+TbbLRL8om8r7jXlHX2PPnuK9EoK7Q3ee01+8fa+E/+ZB4m
AENH6fHXJDwW59U0R0U6vFmbeNPzXjv3XnsjOvUM7uIZgEIelFv+U1M9YDi+d5ttXVTVEmkcjJOk
d2/blsjru4dFk0wiDC28neNsXDijWje2JnnHlUZIF8dqG3VeLEPz6NnQqELHa9aLIW0V9co/5nVy
060GS48L/EObk6Pf1TGxjve6quk0pMht0ZljSYwzHOt/x265f3c7nciu6wCccTviatiSSb8lhsaY
StO9x1hqlO2uL+bZicUs5RSW9uy/MSOOL76WZJA7NFHWO+oRM06Voki6KoDAvj3aFXfmZyeXEA7W
0SfwemfnPPSDKG9L2vZ/h1Zx+Ak5cEvszdyEKEQUNNTz0RKnZEHmoZndhnTiMN0IVS8HoWXzI6G3
dCSb5y7vHcCCpw5wSRJqei6qOLcn45p0IuFlravEObYkRqPRxnez4yvl9TttmKeom/TXFiSbfpns
0X11ujG74oiFBpKuT5uRvPreeoP0rH0ty2Lteu+T864De/Rlyu2JGLAZ5L1RnLDdV7zriQZUMbmu
8efCXxBP2ECYOyEBS6uGutlGPcUuEpbAtq0V2UMi0tfF0gkk8/teluo5YV6utulKJv+G9tuEq5yn
sPbtp4XU0RLAHHswFgG2JU2G5MvOivIpK7qIWB8hvlYLk43WyrW3vnoJ1LY2kvlYsRfmbG9nooHJ
ZkNM4tkNKZybD3ImVGTCxm6cpX1qG3lWk/ooc3KlQ69Nr9I1fjZe9+66kL60qrkzWzL3q1igds9t
ogdsprZzjsknKNzsI8O6huAoNXWoOUuCarDfq9WrXuou/WHUfGF5NqhqKvkzWaKFSFKNRDwJ9oIe
aBuAKJAHmDXTPjN3mQKmThPJwR3UUZj9cz6ZT+PW5rtsMZIzG/WvtizafZqvywsomVpdpmVqPhnF
0q++kd4V6FwfL7lXPacdWBBoWgCFR2GzPpif0SR3a+qdstnZ6IcYWoh86QqJzuE8KyAnTEVWXLQm
tV/4gn8OcrnmXOCfGuIXLTn3FhByc09/VCMia8Iu52Ud5XbktSiJY4rmtasZ66ptK64upPOTu/kf
m9aIk6e719QsPuhSJMNkNW2Uuf72LpyaB4FL2xANg6e9VS1D/JSBjCRrVr/5cC+4c9f2i56m/BHI
xW/wWrzjMoLxWGxnvnabn31jXXK+bWWr96myzaAarfde17wzfTHVU5EKrt72UjxUXqK4SrA4D3Io
F0W/4NVajbMn1RQunW0H3jxEWqaztx+W78IdHvhYWJrN8pNldrWTdnebITV/dhmCE9+YuAYOg7xm
ZWc2IjS49119VM04Hb22qg+5SrpD29nqzVwwGIXSh3Wlj0bUc4kOuUrpseXXOu4BY4pKvybQ7gMM
QQ0KrH41DoSmQDMuK5TEiVW3tm4vjsqzsDVMoifaoGjAZRUMpEsFrs1FRnrDDyrP/xZmE6+UGEYV
d8WwmgwjyjOTUot2HQo4oZhQX1Kp0U1dG458GLsNkco0lfYGFob3gtERNU794ie6yIqG4mhLyE5e
Pxswbvaw9JHMxEoj0DhdV5ObdGU71VGVCWXcVJUQxpCLipXWDYe1o7Z3qWddcrxX4ljnqnzsYM+c
8tQSc9Bmaxu3jplSnpSmL65WgiMspgv4VrhGpl39rMY8+9kMhb0E+gBJD6ie9mlkpYx9tOI/Hr4y
9gLmou7YGvkJCCazLsWQWBGrcwotCjno391dXEbN74tdm0xcVPjupFa4EJDngVwxkQYrd0GuiwvF
4mbcbZNCM/Jc8nAcaZZwbwBTmsYPJosH8rBKiThBapUhitkHkgYUuc8NRgtmw27LfG7cXsogpme5
bI8qGbMGYRo596SPem79gbKn+PaOk6Qvp4ZF9avg55x/EHXiXaCXo5l+wSvPl4u2jU5+nOsJi6jG
JuGdkN4/FxFY66Np4OsF4sfrNIi/3N7ClVv/yF1b0/c9vj37yLvCaRmBnDR/0WrL+Urr1Ln2zPjp
wf3nBkHeMQVHrqerxYWiGQ6TlnferVJc8k4WKEgzTsahhHsy1uNH61Q8VE3p8D8sajGLMSCX80/t
wxXFKTNgU4ATmEwTho+xWMtplmtVP5q9tVzx1BUyNifNPGRKOX4o7YyI+ITUiIQtAYx81X2thXWt
ee2f0RCD9bQqx6qjwq4tm+2YraW7Pp3FEsuFrP8BJb5W4ZI5mojYV5I6580lEHdU54OngMzkRQVC
6k4KAzqK2uubuK3Wggjr9V+16+5NY977c/e8zOX8A9RFoPn6t5gLtMHhSZZdrOTgIAV3HDc+7G2F
qnzbUFh33pDpZz7tnxm32kxNf7xR28AyzNvPocp3locAuQ5wC8oNuY6JC4khogBi3o3L7FA4isbC
QznDM4SIzaj5S2azpEPXEWyK0kGPDYXFKVDmVoYpfADfOygx/9LT0XlsHaUFpb/EqUr7J/4V6wWV
vHw1/cl+1/QOZBBNomZ5d8MCnjmCgZkjRqhsoo7IcE8tv1ege67HR4wyGQ3SbJDoSkXD354oUevc
5goC3a7wFafBIp11P1jKI/PfwazDh9hTDT+5WvOVWnPah2WRK+vUD3NtojXcN6yxPhvFfChATiSh
ZZfSg4A9Mhe0rsl4wtwIi8uCw7hvW1iil7wv1jbqO7KYYSa7vInMuXfcc5OLARBQY5C044HxhthU
atHObj0IEF2Tcp2D0eZ3DIjAVZA0kP8edJVqznkmRNse+Xjz7aArA4pVsoz8vl23xymGTYTFKwaO
dI7bHgDPjRvzkr6OFYmYS7kQVgDUI/jvlVPICzSt9ced2Q3UpG5NcpGWn4zx0vhDFme21WmcLl7q
Ba0sW/NS69tqvpTmLPWzj4u0Omh5tc0Hr7bLDhLDP48J5RVT/Us5DnxEAj5F/VD2bHJ22jwNHUil
Lh22ALSEJh58pzPyAz8zgcBEZtVZHz0bAVP2T6l1b1A13HI92W3NK9Eqhyee4W2MpaI/KTLxJszv
kw/wwZRLB9xTZMMBhpURVhXyxrXUOnnAOga1cZvf+3HQvSDpKL+UMwvLlHvn45aCbGH99hee6gev
VIYsLuBnItPrE4f3eM4tSqCVVx3qzHf2OBTuZo8ZLce0x31ttFuUbSQpB+L3od773I1AS0I2FFkg
7/v2dWGVFdoOGLbJK0TMmjz5kTTGQEFuZ2U/6iHP5hjEztww5UtZHFCduVsq/ORg6zvIaQ5k3AMQ
wf5cuSZCUFY5/mO9rMvBoFOdocsvQPSRyYiStlyLHc8yN/d6aIbX+yYlnnCu/lhk6fOYm17z3VNq
FU3SvqRJWX4thJlvAhftTQ35nO9poJahK7b0uGnay2Q02Hxg2sc4MhyEnAqYolENkD56f4hFeicb
cET0p4WBbG9M1Z8qFcWu9JP+xZBw3UMEOYs/ybrNjH/yl8+H9pKxMflV5s280yqfduTGaogU0P4V
aIA6tmjNO26zK/LWJjWLBl0zP9Fkt1xdJtWry3MXkpT4sJrNyMF1T8ZXhYrArswdjR1LjfWtZLf6
npUmBTG6+8OcEXZmvfaielHJLUkITUalt14BGmmcDAB9XaPpHjxJDF+2o/dU+hPAqBUFO9DWqmQh
OZTqKP2x2ntO6X/N8GT2nZrbiz43w6OZaFPgsvpk+raNwMnup12fvVMgZ57dbvqSpXFnLXpHN0+W
y7pAv+aNMT76o2uecBR1LJVk9+nmZQ5NszfWqJTNXRYtTNXGLBDNCNpHku9sosZfk6B4NxR+0+vR
UNY8YeXsrJ+9WxZzUCTCYOwv8qvPru5HZq3jj7nyeE2Y2o3kkflAj6bzNAExhT0LI/eksSymLJot
2eOdRRoPolG/Lbsfbs2WDVec5SfqStGNdGd2DwgKqFa2NBGK9MK2srBsN/MnfD64M6vXR2a7No8D
1dAHSRMWyiV+yi3Up4IOhkKrIgdvTsrBs2W/ssTxYpG12p19taRsXQHWhZY34d3qFqThzBixmRln
QEnOXifVhUxSGzOgVJsmJayxOl8VaqDvuZkXU2sYBzBR7tlB+uzxssTYZ5XBzO6KSgvTudnizdL6
h1Qo+eXieH8sSvVn0hqIiEO/HZlpQM+3yZjvzFpox6Zul2NPkxJAMx9+QY6WlWyavbd6+o8p9E6s
G71R889u6AygrqpfHyiYs59BKnHzkF0VUYniPSLgeEHZJgdlbwfmNzKCALWCTluesYEImF/NeJMs
wri+ErXj+ccR4RNK66vc/AB+c5/cEts8pjZPYrAsrfuc5Cz9vbaojr5U/qGjLuswFS4KXU4huae1
J76yx7LJtp8Y6FC1U7RHjdqAm7DuEF6u/Uy0Q1G+TOas/5htI30EL6t4NxsZOo5jPBmL/146d31V
r+tiP9l6vtNa7AQ48LLQ54LPbDcYhzLfzH2SldN166aKa0ZF4xRbjT/mnAy/67L5UxXNHMp+mgDB
Ge5jT/3aEHQTplN3mPh1WOOx316w0GME8mYj42JTVKfVJUhJaUjAPju2enFYkkYdbSeF4rnYJ8MA
Y2O6OYCndv05GEUR4R15q+vy2x5xlrSiDvS1swK70S4A/nqL6wIWwcSAOa31TkmnhVGPsajv9xuA
q7sGyFSIrrJcaD5AiNqW7BkpvDkvWvUMSRL0G3Vhu3ZgnBATG0gTp+2pXTQeVntlZE5rsWbnQYKY
8ZVKz1g7Rj4IzkR/9nkB36sUKrW9bNrc7koO0QiyrB5W84B7SvPvpQKvID6/aixiMfW76Y4dYMTd
S38b9fKA1F6can/91Q36EIE71/+IlvdRbs65FTrm+gZIA+hGl8+4BGsIgzUUTy87ia32P0B81QiW
7przb+hAECxVDwWthwwG08ybLOjtRpwrwVjdwsF9hRUxnoxpXs8pr+dAZlN58FHTEOEXEh29h6Dk
ArVjM5ydvdJtwgxv5qNXdWjoyM4rGIo9miJDCGNX2HgmZj9faWHR191rrgkcShyqUVPVdtzyFoyt
zSiiVdTurkN7eUiJEcetViMJ5voQ6oPrn8dG8hakX/5ZS9z1sq1T/wb7c/4EUlr+EI44rqs4teuk
GTAk2/aCih1qo/yVUyNynWBTnCFj5SeD0NWhl2J4SzxLP8te8y5t2ve/EY+1cy769KzrjQoSM5+w
KBfaE6YukUScZ2wd2Iyx9KF3xR4LoM0rvkHfu98Z2y3nC2qWERg1PzYMAeuLOOB4nZxGPHo5a4uU
wf+1E513TTCZAgVACzPSbdnI2FXts2Z0nx7B3stQ8TqMh1W1B7drnSi31oJc7Dp++SOL/QofdcBw
x/FcG2dnYfR6WJG5n9M5Yxm81Wmvhwqp9yQUUuP9ysgGqFVR0utwFTV32aOZ6CfYxyLIEv4EjcRz
Vcwom3EJ3ezkLIsPp2VdvVNbjvl9r93+WjlplgPfav8FMGKVEjmtl13mDsPK8lK0h3Uhx1Xn1Rit
ONQOtbuOEXYEvm25LeUHoaBkRPvwfLlTmiqHAOVOOy9SWKcUTcUIzal336zU0P7CsPYPo+ROplZo
AG+d7Qy32bLEW5NPxoNsXHnaxu2j6L36YWHEupmFLU914rTPol7rDMBmbR4dt59ALtgGodWZ5dgO
aC2TPZDJB6T9KrIZDCE+IuO3RxBmnPKOIq3zoKVSWTsxpjJ0nFGboIR2zfdqNtkU+caWvGX9WP41
SzpaXCDUt8Xz2DSMo8ZjM/gKom1Dst4PujYvXo1utS1ocwiRu7ztQbI6+nAeh6Hcc6BxZ6vsDdsX
c+OMy9fV42HcXPSEDe+mg8JcQn24ioxp4bWeOf2c9Z7BBWrpPfUIegWeGV3q7xY2Ci5PBaghr2ng
ToyTYx6MBqFB6+p8hH3asvKwFmWD3VOdDmvXmtI/Grxb9qIMV12XlSfDbPQvc5j70+hvnA+2ubDF
MLdL57MDTCvVPLSzSD6MbfvKlsZjCc+6u7Q5x+Y8v5RA8B7NRStjt4O7x2rwPiVb7W+LEOGodUnQ
+8VD604/cx5y1MQlN8K8zRReJNuLesLfDDZdBykAo1XzZGOSSiN8Z5x63LYPeiLgExs5ytJkwhpK
jaTd6ykM2sBZ65Y/kyNcXEeeBcjT/UbGy2PZN/vBtucom5rhoSqUDGUFCoTJALmQHF+g6RhaCmn7
cbbK+mgwNITm4n37boqvAf/kvu718aMQenr02yQdduCH5QE5qucLhPeBYZfmiH5Jr/x9Yx3Cgncm
VrlgN51bFW9kb+IyA+4iNj4kkY1Qj9hiiLMPIvpVtcyeO+Bsns4PNg8bbY5Xz+9MVPk1FduJc5Ud
rcv2mBsUohf7UYtlEHUFwvKiJR+L45BCur7/mBYNHNIskOteQzHDlcJAkh6UY5pyZ2uzilK8JDHy
n5jCZrae6aUH9Iz8ylXWwne12L+UaduCl//96SO7eWDCGn9sTT4fdLOruDh4oMKbQXQ/zMlmodq1
lvtD2gJ7oCvX+mFM7OI8awu/Dy59CTsv5uV00tROqOGWmUiapBPRQKem3Y45Aux/67PERfkfjLa4
LDHmOAAnXIrjXWzf/Ph/8EW3FKJYSrb/20G/ASxeYHs64AgR5vHxUDIScGbdp87RTY4r9ORPlvUu
i2AK0e64R6bgw5wk0Gv7pcHTymm4XH02ktzGChj5wTaak7HrYLKLP9DDWM6UU1vP/xYF+B9l+V7b
mv/8s93xv6qJ/H8rk9z/ae89jMN//qn+P+yRBJsLcIC43X8d94MR1qr2X9J+//4v/Vvkz9D/QdUy
QWosqMDrgNj8e+TP0P6h6Rb6GWwZYs9kaP9P5M8yyfWZd3wD3CX3Hgz8v5E//R8eEgr146SyLTIT
+v8k8qdDgvjXp9TAW2rZRHMw6OPJBeT3r09pRRSq3mDc4/zt5bNddNtJoI4eewn8MgGus2uBE1NS
Qb1eqwG5Gqp31+5+p231S60mV7Txs2CKiWymuKhb0Utd1n0wRh3Blto1b+iadwc4eN3KGD7TfJnj
1ZWgqNd1R7UurZL9/JQW4xabTfI+uwo/sdbw3a5RB8z8wIuY4pie8sMOt7yW6k/GtFxrbc1x87Vo
7UJnfM6NFzmfQBefYMqnJymyNw6lP0aBOEQeenpsjBXGPsaYXTJhkqU8s+QHWLI5WfKlQ2jJnP6x
WezL4pY/DFc/cUNNz/i/zR0tK0cdPGuk/PKSGCjUk9M9G2ze95ROTjuXvpTDvFWP29ADaRPVmd3n
xVvzs0veBVu/fQN89dJsCarXSs8X1dFt3JfFUyHWKlIUsEeyHa4A4cTJ8pZwkuuhUIJhTzebPQvw
yCuHPRw4PTR6ANNdChTacN7JIGLnRPg10T6dUhyTut7RP/J3Mc2XNF0ee5qOfIt7nb9G/dQd8h5L
/iaP+bKETWceiRRdFPdAL58uNIDcgcDgtkHL1wVvv6J7rWjag0jqvvkDlvQ8Md9X128pm9BYbTg6
Erd8M0BZ2jg1DuNmNA+rZVVRgYAsBsD9kA6DZU6/S+oEMnfbd+vo7pgMDaj6HU0zw3ZkVn4hnUa6
wGYjVYIlTrMSx9x9LWRhBMAG5NYuHT8TPRleeURI4E7RH3rbIajgxTi6942LMSi1ynyXlsOZuhm0
yoTFSmH6rIW5i/GB/ND1DntTMzLXqz6UuhMbg/sn91AALWD1FAdNQdubnMq5u0+K6VtZ+qXgvGVX
AiiNCwo4tZIB3OP/p1d7zRjLgJqJQ9ETF9LM9bPS1l/+nO7RIoZ4BTu6VfW7GMprDc6p1x2QJOo1
qWHIW9WuXECu0W8SGOMYDYW+zzvcDHnRLTvctl99Ve/JkVux09yHCJ1lbsH1hsBZe5pd7ZDoRBuU
cQRHejHRChxRzoFadRxm6DtBB2s85hF6T+CMaVvV77zJedY9yOUl2pHIe3Qu2R/KBXhnojUkPMo0
zI1mDe3JB2Bth1thwAi3MOLir0y7NiLZ/zGvW8pfxfjV51gDt+zbMsT72jT9yUwt/FvW9+a6n3IY
z6mRfcMby0Kx2K+GdKvvyclf2BsfF1e/mPZ6MRkJSxpFjXRygT73u9nOCcroT7Lp9m653Pz7BMM9
/NJWCxfe4pb2bN9a86U30luni+e84WkhvGD0ILt9p3k1ClMPklJndl/3jraBsa78D7PtcWGbj9aQ
fG73jr/N7G/Sa3ddMrKx6w5bgaFVK/BzCu2gF7TUNL59SLr2tztWx8LD9pVyRxval1kXAEdK5Fpo
xTsGRRV7DedESbG9PTrjoZoleO3a+vZcqY6u5dZxt7ybWnpOUnB3NaE93Gmw/xvjlX8oMYLjZhlw
uG3GTx7RJKxK47F272uanqu6zpnTC3HSnSlOTKN6oh6rOTrSjp12wl06vBGjeIKi14VyGfYljabh
qFFkwoBn75n8Ude77M0T887Jc6h0/kdemLCz2wfcajrVBPmhPs8ljuZ3v3nLvLfaYxxczTbudKAi
YjZvKh85/zf1QPwDmLLxXkq5H/1kN3jrd3vH7VvpwP63t+J8oDxiGIkM6biExlQE9pI/UlBFjaWF
j8/MnTNh94eaGrd2wiRq8tVl8Nt2BDzfbLdBZOXLNm0F3xIDAPaajBgpB/NoT9zYXfvZqrawMWru
gc7VsKaPyaabiuWcDJNU+kEtOdZq6zFbYfd3m/oNC7fbm8xigdkWt2lRvyjYdvbzgEtDSu+NMOCN
kKPkV2rpHrLxQWY5MYBaYsXSYnz0mC1tTl13VR/zxD+hMLaB1rT5YRQIsnZTBZj5T7PWXDkKcGqJ
+cMp9e1FLdk7SK4vJ3XgZfffq2Vc07r6wYl+RP89VgpbbYUcV+jTuyYnclVQuxLoWm7L9fa+MwyK
1YgrUvA0CeGwhgeNFo4yG2rrcmLP8YXqQOUbdKyAke1+F3xYDe+7UkuzU5TLRL403xsHVSNzGIvv
Npdltng5oZ3oqf93Jo8erxhLOOWxxi5NnrLic9SF+rxfpAd+eIhhm1XvZZvjc+wNGrh89xvP7Zki
k6ccBgfbG2yFnVqoFeNkCNy0+Wj0Ajdbml9zc31n3/JH6Rm9LfN4tFYd/AnuNem4h8QnWuOWD1Y7
Xuuq/2TifDY2HUuap2Ch34udcpJXw3Im+pEH6DyHdsYZwht9QFFnQMdwhHdyxBioYyIxjd9uYVz5
ON84uCSzYHcoTZGFMB9Jl3WEM+ZO8QGxrrsn0f3VIUsyLX9YRtASgqt7FOo8+t0jr44SmzqeEpqf
iLEhK4wDzUNGG+divVWSyWqmNoxtY3nViTvWbHlzkhg8uhOKh6oweVp9HubYSYaFXinliyfTKrF2
4xrx7xVCzVY8cKkpOWywoZIo/JgtG5llI8rTzyuOaUlMPm+fEX9/6CZ1bIVfHZRqcE/6ZRcB44k8
XT3W95vXePfvVdg+hr/CNw/t1tMT0NAG1C6RkN6ZZeN2rLHfBdPM5sFSivZa9lyTMekPeffTwdox
bRmEcSqL2DhgPngsR3+fjTNph3FjkNQ3jochnus1rtb/Rd15LNfNpGn6XmY9+ANAwk5Eb463NCIp
ktogKAcPJJAJe/XzQKrpkFjV+rtiNjMbhYISj8HByfzytb6/TkhlwBTMCZY8/NQLPk9WieQv7jDU
uObt5Gd7Wkhe64jPyQOYScESVnLI+EjyN2Wj9BDTeCZuHVtV2H8Qtlyqb8q9kIHNfU9HlqzEhXIz
B7kPZoGwQwE61mW/rxrSIsLSfRNiJsefpjmKA8xt79H/lgu1LwNPQYnCSjYz4fhBeZwa+KeemPo2
TK9NPFqYAgawIJ0ePFENO0snDs6q/NFIzYvtRtmehazbRr0TwNemzZbeBGS6Jq0QkgTlHWwlAtqC
jmVyDi9NSWzRhFjLyazT1LfROoni52FssP1PuK+ECz3U2EjS0RvE0JvAXm482Eg2wO04SvK+sX1U
mCl8+81axPgtewEAnL5hnTv3or+wkk8sienVD6o3n6oF3IpIfAZACXRJzFs6g9mJo5WhtbErIblW
OUqrbaOKWxS8+Bnc4Enb0wevS1+HGbqgTC9KZW9+5+tVC4HF0J73W6T0mEu0EpspJM3caySjQLTY
JfGtLh1b36ToKBydjXST5dPtwI5Lwvmhc5prIwGzVD/cGuSxbYZG3GuCQ9aUGtwMaBK0I/Q5GDVa
C8N4AEraT6M+U/N3imsU6RFcpQQAOPvj8DDL4EkBLbRG8H2YqczxRmJ6CrnTVDCiEcg3s1vWO0Ko
+WrBVlND5WAHpJ9lqPJxDaCBFcmsWXSm4XXSGE8cek6ScLhMLaQPi2mLDKHfpN4UHbMi+jBQWMaQ
nCmWzOwtH7uLZSmNAjEYNrNNMi6xbmvqCZy1SPA6LtKy3HTYv5vunrsPoDmyv+qmfooiIvIxjGal
wBUiaEicMO8EAWlARfOIEVxu80mclT29GD7GO0OAT2KcfbSj9jJmAv+5RyLn/EFV3Zl7mKpfc3i0
AhqJMcN8Bt27apP+q9gYTyIrDpM7nJ0ETICcshUNjExcPg2WGQOVgxGsL3zwc8Sxdt1cy4pheJb4
BPosvI1dVMK66M90R+Vre+aGpHpjY3azu6F0ECFrHh1cI7yzZXjUKv4eiaTbQwRuC3YVsKhqFana
PTXl8JwHcbYv4vJTZ+Rbtw2PhlMFFzPQ5b7UeXfKE+/GWXrfuHpQaTN6+ewqqShl7IJRT15qf2TV
MWWHIaDUB4zm/c4zzO7QyBDJCDV/xwSZGoRL2h2mTjONs6yepkSbW03hwkm01QltyFPUOOdJKGfV
pOFbTzk4JIZmwIXvpTHgJDuAF1pTjF1KLxpjijmt3JTaPIpNqF7T4Wkk+xqrDB075jC9qAJen5i6
uwS3Rofoa0uWDQfRXD0LXV7QSnxc/DVpFCCBr4WP4D9/E5Jvo1NTCUKtxW4Es+e3WsZAamjRhrQ7
nHhyY2SYNmhzIKIacoZ6N2r8hia9b5Pss2Un89np3FMJZ7nuG5bEURj4CON2b4KDrzH2x1s/Nm9E
Ut4lifumYUZXqZ/daEyAyMZq7EbNql6ecXDvEWkgnQluHKZYOsN4EARardHgsahR0lEVhhtdElxB
R1HmhhXT8/TJ6wXyofSJr+sXO/Bvk3Q5X7TYdqmY+RoibVsbc/LgLch08eyJFk2JKHcOszWHWGSZ
05gPW43NdZcTnfMpoSJnHSAC3XoW1qJZGpRU5LK4EAL6ZiUUREUWvwXRZQK9JA+aflLWaGC6uQg2
Xk6YskcX4OiH2waV5bp00o30LlNgvGQJynhmhcI6u5XlrlRaPc4a4a9NvYfX+itBgZlFH4pK+69B
vZ0hNNDdHyJBkaS+k9i/SnSoVPM6yKmQG4vbsALebYBwEIPQmTSpo5TTyambEyK+mm4Yd5dGat6o
xANFRYBn2e1LFYN3AhKwKHaUC3sGQgE9O/fafBmHJjra0tlVHHLnhRyoIKmdoHkGESd3qZk/Nr7H
FDNdI1ZvDDHERIt2F/ni1qa/rg79fViVx7Ee7jGluWt7cU3V9TlV5tV0xZWECeDu6knV7WMp3Ycw
rz9ag3VQSaJXroUYbXa2WJUfQRKclQzVnS9TeOwQXpuu0ALL22uEiXPVqRnpXdm9ZNlNqZqntnTN
TZyo/GB709d2XqRJHE0dJjDs0Rzj4RByCXxrugnNZ7Nnr13KdoqWolBq1U99iDxgViHVmHyPV3RA
nbQ9rIzoi7CfBxbEfsYzBtGy7+Pi5Vx64bWW5bXvLSQC0LpmH90mLVZkN4hOFc+Dug0Nspd8U35z
kSbWWrPcG5LTtOk2F5/wTccHDvfSl7l8a7o7V74Rc7IedV5tfKPfaclMYmYmfraUjdSKqM25UYQY
rODzqGXucCFTFLVxx+RhEr5xRkKkEWRO+a7pe2Z937yZfOexzoMnsmmqFQWsTABtax1yynlrahFF
/dWdbbwg1XzT0nA1w2buu1YeiJy5QQy0tqL+4LXqMU3qdldNb27mvvnolY75+D0rxmMGklBWJhRL
hwYeG2tXG18tXtGzY+KSMIOXiqKKQ6fJU4h4F0E/9TfTRP+q43hr20uGjd/QiqTTjPjvxSUlw8hC
QF5uCHkHsMsCzDu0Wg0EZOwtoD5B/+a6rpemvyq1vyOgi7lkDDqOraM9NZrZtXexobuKBAtPi8UI
AAww2Hm+cSJjXqvOffiBp/5b4PN/D1m+ld+qB91++6avb/L/A3jZWhoj/mto+ajfiulXZPnH//9H
kFzwF3frErhCusg/AOKfQXLeXwCXhIMCLCL28D3rF1TZ/4s0WpuIS8uBPCEh6j9RZeH+5RDxSoa0
SQEKKRTOv4Mqv4uXIJqFUiVAZcIXCYRhXvsdUq6pi4NZYr9KUj2cMxTGXjggNNC2OMCxk9TgQnD+
cm0wgE9xXf0aIWdZYnnYX/gWopHYvUHEXVug7iIo6fentZ0ybx1LmytAHTU/ySHIqmNpBJKgkigL
iTTrVeZd6miSEsdcUPu38xCxUzB/V82Z4BPoW0pfCtjCvl02c+VjAe/NOZ2PDuPiVnJtv1ox9e0M
vjFm2LpNwnqXFf5kvgZFjRBXhujWT6ZKyxreMpPV1gcR2OQMUuIsc7jAFS188jmOu+krKUOiWc+K
QSMmrLMhdkL1L32eJf1uoHeMsYPKyvYum0z5QPhJHnGkl7N3Qo7E4IYYjc2rmEPnxTW6Od4bgQdg
k5FpjXN8SQ0WWwWRAICbpZjbmtwDpxTgw0RLhFOOKnfMp3TaEPGS+udFQ0wRoUZVka/stkVNqKNy
LD+oMKWit477cF9aXXefJRYYfBxjJIVWMF/RF98azZjQYz3Hw1WmqtolrdfT2yYG/4WRk1nMrZVT
30WDX5e7AteS8aCEoBZBD6Ir0GVHJjMF2SrZ3kqs/HWwKu95pNBlS+0qS5QrS/kaSIobTBxanztF
6/jKdfMAOD+FZdjWQxrKtUXQW/nZrFVJJE3j8qYLMqvo9zVsi1xvhPDWwcwNft6KJNwwCUoXA45J
7MY8xax2kS0eeqppXMiIYkFGcQhtY+no7dwNBVpcg1yH7i6dpr5/UCUM6TKHNa+LZZmj0kTlAgka
ZLrGoz+fMurkbnKlkBcE+LIffae20h0eLzSXyCWyLyZlbcGK46VLx61R2N5+FJopCEG5QyvrVFZ5
u597u+BgPgeziG7bzOiHrwG6U0ucwrAhbIBqzdmU5BQQjbjTjmLz6xpiLeBIaolfLOOvFGHx2fdO
46gdecU220Xvp3V9y1NPDcdZDi351vDDqL1DeijyuwbFZ76PJjKVIIdIK8r2WgvuL8stTXU/Il9h
XOTYVnXDZrBtMdyZDcWYTxTVJMXF5bbnLvTy5X+valN1wlz944cBLp3+MIZ2hrzRDHlkugd9P9+0
Oed2wSEvDmjnsIbI7edNGsLbHskm9L1PDgYUXMJx6amd9BE7PrdNwlWbk567WaSzfO3p7RNbOCXi
f6ah411XaAky8lAAaCpZoWfretWo18kdHWpsPUpI+KbU9BbjUBi3VPSF1Rq3K79vdK029xxMrPyp
L1q+KqYcmRvJKivIhdNJm98NniPLR2oKS/y1eA25pRWU8DYLw5QDspexwaMfS480ZWR0rE3oBb+Q
zYSh2xuB+xbuovqmlZF+p+It/KBtXC6vSUUOClC/pXeuZZ3y3CIsJp6DjyJz8nA3uMp5jJvUv6kR
sFybqTgkMaCRiQCIhXKdQN9t7H5yQBb9far8Y9bb+lPnT+1+AZLn2H0SoDyYtPmoNJoR0SCn0X3n
34VQe3cNIkei1APMnx7Gp7PIrehjT/Npu81tI/XvPbt6rET5nYCdpTowHd29WWjr2M09xg4kMlx9
zBcJizESgtAZHiqLhbBI7fqrXWL9WgTh97joYSDSdufH7jMnUvrSK3CYbkYEgGeh5HO++sSAbBLH
OmAOUfsJiOHoV93nSpe3lBUGW1sPqMIi48HIkB4Nyp824fLBAEevtBE0p5bS+8YYn4YU4aw2k51K
0BAG6eBfexVpboeeuQzcZEqtLYXPHBe6+sbHoOK8YIeS42KGucEK8xFDMEqomWSg2NZbjBAREEsq
X6zYou07/1g50xlDjwddE5+6OeAMlaBi8dpN6+XOcQqbXdFScGGjXnMc9gLRzee4VqS3uFRrd3Sb
7EwqK0F49VkQy4JxPPvADkYNcc1XNnbKky1ZRrM52LFUuc+zPz1iCmfIY1I8JIoUgMiG4HNM8ACN
pTCt50sU9Z/kTCx5WzEcNiTzwN3hNLLyIViHIYazuBP7LiUbJgw2tD5uYlt8tQPO8FZBc4UNnaTK
6TVC25ysI85TVTKYqJZMEpQt42JnMU4J8vfdxbgdAt/PY6sBq/B3wwmlWZLDbiTdzsQHet+Y0Dor
oZurE3unGDHXTYcJxETTvE7A5FZR2D33vX+Pw9HgJJJeOJgf+gD1KVzcjZ1GLNxjyMnOyfaxJEpC
5PaE8q64c42k3FjK3jLVivgUGhgK2SbZqIwcub0hw88ZlTfDymEmrgAIYYjAgckw4Ls13IfBuNhi
g3nrDsW91RJIsYmRmK9arTS+mGCq3gY9szQZ0sfwJUcQo3RebF7g/g0H/2LY91blHobKy54mMxrA
bsYY04rFSShdOV78Qqg90G86K5R9VpfKTWJ3+amNRvlYad96C5sy/hQaUnprz2/DfIuM9MLKMd22
9C/DxrvBCwgg/PScV28JPd3Wrkwore7KLEf3JrlmYxtvYtqzD7GXI2xpMyGzbcdJ9lGBfmSrJKOi
DXbfweYzhPU2Yr+4JjH5Vtzqc7wxEee9jom2Dq2Z+J9IAGmILyAeLmd6ZJvIe6AZvHS3nRW+ceAq
tkFsAGJSe1RQdmnFtfcZ2bK2LiGeL3D7Lo7RVTMsUFsd9HIvaWwmKqDz1vGMy72x4vF7SAnMBmKc
tjoSaNJnN5Az2h+qGtdgGTmWWsuF786jxk63TiS8fqO8CIGnbRbTQDExcXZmVuibMo0xiFZ2Yga7
yszN+7jEIrQxzIo3bRMksYkzRcTNDOOPLaP1911PabLq2+S2NHA2R/bgfw7NPj+glTVPAYoyooFj
sYXW1KSpJlkBGgmRZ6Ovojs9pQ+8MT2Ce7hT733pKnIoullsPBzKzdWyw3RdJD0ATJ0ruYP+a4hj
mOaDzU/HdUBg99FMR5Q8HMLY9eO4/0K91LQX0MIvjbREwZJYLLyXMyYN4FWXHOgIp/G18/ptXnba
xrlkhBSLNqn50R/CfRO6iB7LRh8iBz2ZSRYRIKPBmlMrkAPAZ+cKR+OfYrusH4LRf06L1two+riK
ldkrkhFldZOiol3rygMMVxbSQDu3Ny2Ci0caNu0tWyzNTBG65bkZ8X0xtN+nhZMeHBbQg8bXfExF
TdT7Art1c+qSJZOps98Y7Z6aWGrLRQHk13YE46a5d98za993bYewK268s3bd78ibi6PEUT6umqCP
sFt1bb0lo6AOV2EdW9cMtvvkKU7IiZ0WuMexHpjbGCHElyZQChJV9dUxCPvqZh7DXVe3EdRyS8t5
MneKr7bQuf9BGy0TVuxl0d4yqA5B3G58xhCakDincOC5oSyOPkK96OD3Fn5ZWQS4fkgPnFuvPisf
m90oh+QbeyrGjQBH4t4fxhZ0kkMFhWjhWgyDs6K/drhn6elID0hSd5+YclqMBVB/s9UXe6rDumAt
VdputEBXmat0PEVFbuwye9ZPWgijxxtmIA9RJiGSyGZ2mBLEa8hBp/7m1BGNhrb2cAb33qzJQQqH
jxIdkrOTSM/aVQGR0q8mP9IPAZjiVbRoSpyu6D9wogQhmA1/2C8hf+skwFpPc3bHYj05M3RtYarx
cTAt2PGgC5Lv+Ki4pbNysj+hGXXXqqVcF14yFOvGaeWwA17Fjt0PJokPVYxqwkOluumpsiDJpJ8+
y8GW2S7Mkx6Qz7PHW28wAnFC4Ja2B0+7xJKRGFX7ZzW794WeQY7GPKxpVO1b/5RYonwkM91ZJ0Wp
Tl0uxhOpgiSB1QHBJX72hQAxdPKztvqLW4eGgW8gae7p+x5OGa6lFdRosbVTDVFi5jDVBQE2uDSg
99eiZ1GvDZIXVnYKlL7uIjyu255xJ75N+Pjj1SBxFE/YHjjcYKFdCacpU4xIPtZI7syD8N031dfT
h9TTRb4jDJH4JkYx+AAti+sQVcZRs1JfuqRL1tRkfoy8JD2zqlvnoJzdmz5FFdMu3UdhQI5F37nR
1WEVv3WHitjLIDWYAeL0yR2aau03RCvWE029PUdsqm4FCoRuls8UOanL2Bb9vRER/1PVwVMmiuZo
TiK/uLT1PrUE3+xmOaZbuClyHbCUHyiPb+Mda5BErdNBJZaEjazg5YZrDnKHJzU0622N3NZtZu7m
jgC1ymnGD4SKeXtMDwwaKI2TdkPugOrOLgfKbTI1kI4OxNaKbFh3P9pNf0SwLPTFTCJjt6AdKIc9
nZO+7hkHaIV6B6oPo45WTvKkKROiDNE0I9Su3Y+eCpx1VHHuzmK+tR0sG5v4rJZTpUWFE7LSfa6t
+C4aPW9X0qVwLZrK/xhH0/w9Cw1kaBo30G1ptrccIMHkGl7tNix6B8hxcX/keNaAwIyOiNmMWdHw
dG1CRkPBmlng8GnJdN2m7fxBt5mLn4zJfl8MRn7nIYNDfORAc2ABkCxgMS53sfKFlZy6YkDYSszi
vMVGDXsdFenXpibssewcuZuS1CETs0Slu6saT/Sov+3lhuSYeR78AWhTcrS8GLryj5MiuLTxin5N
pJu+dWzT+exNAHETWh2aHmkFX5mdIhou7Zxpa06Zba9iDhjpKmmDHrq/NvPNSDTOs4jz5tUtYo0c
3xEfLNTwwIQxoHXg44PD/skNqYrysRuUBSNXjQ65CHkdfndZih5N0/9WxiO7bh8zBCe2gj7gkw8X
ND6yn8lLgNC2Mym+tLQkbQRpk0zseqFTx4QKGMqj5DmZ7fyIdqzfGW1CY1NeBPG2acx4baRZSq+2
0rTzjov7K7XKDcgkgGfbiY3hduqZza08qqEVN9086gMER72oz0M4nHGoiocwi/NrIYr0sfSm/MbB
ELfqwY25+sHZ52M5RXg5diSojdaWDjCEjx5rPBuFmWdfC4rpd33RpeILpuz8rSiNkg928j+nGj2G
JJNvn1VVfTShmd2tD5NorVSeA5KmZTzc6zbyUdsnfjkeu95yH9Bs2P1B2rp61j0fOshxLi5DbpJY
zGmaSEkWQITcU2MWu7nQISlneZrv7SZBWzDpPL3PbM5EBHTY3qfCigviPsYSn4w9S4VmeMp0cfBt
yJddoZX/eZDB0FxyHHj+OpjmUWAZTaq3opqaNxLi5qcR9i/HMEkmLF8j5lKuXmK018GpJnioPC+d
c55Pw67MAiI7PHr1GOZzcz60TJzfGc4We7Gf2BAkqZFebfy9HWYlvmKjKK1X0CkMv5qUjbOfiui5
ISOP/dtckmZU/XXABJ2sJbY4WOd8Um85fQKnIak4jkc/8C236Pl7SWLdF/aFPjkOBokC5HX2csNq
2T6lhDqDYEFkJesGyOUw4xBEo5TK/mQEc7NNLPjUVEMaEz+AeAyPevLcScjEDEMMEoHIjd+0rAEW
XCPCAbGKegOsYRzQwx8X6flz70HI7JLZAl0ztA8ykE/kpW8tvCh6RSRfkWyW6JBk07CoA1Mk1M+t
dWmln0aC+fJ129UgEUlIkdkqKDH6r7H/WvIUKdJQ1vWQtF/4bYZ+AlixOuWFfEXlHZ0rJSOYBiPL
Zb7l7MaDSMJ30GnFjdmjFPIdJntY3K2DbuIpsNRM3FvDf+M7Kbh5wx4/bCwQeC47Fj/PfuBOVHvJ
VzuFlAqCGDNMhdggJC21QBvvmkuL/NCyW6+8qOxMiZ2flNtDoewxxwcb4+25LeOMi0Fr7Ayhimly
Ls9F2A++vZLTAOwksGPMO7+siYasR9x7dx6GrAwx7ChfK8flWkkR8hCUbfKnhbOohFZjn3kSdoVq
huOvKJ5aekyXhBQZ6INOOnYhIysmXiDsmsiviqonoggqHwjmZ477TygH/IqLZOsMKKgr27S4JJmR
uhu0rVG9DUlXyw7mYBDO4bldNt5Tmy1fDVfwAint5TL9xHawkPOqDLww6GCUyWfgyZg354mR/xPW
Q5NvlYt3bD+5cwPkNbQhF6rLW94SmgoenzAtHnQkvbO+NSx8H3hPc6vE+t2U6rXwLX5C2sVMihyu
5vGe5RJmXSEtz6+G03JTYsHlnZbT6GQuUR9Zl99YLD3lpe/y7pnBX2kkX2PUPlnKnOVuqP162dDi
SO870/ERvwaSR8OkxwttB0w5N9Sp8aqoeu+8IzCg0ZDwhZGRLZ2UqKxVrCiYlEKEWJh4cHl6AtiO
ePYI+siQVbdF3MNbHAt6nwk96QbkUZLwvrTD69Mqp7wYuIZWbTs6H7EF2pxSg4wWZGuXV/5cPjpR
P3ir/2naSQXcRpo8VQfk1FXmFBFmBZopb52hsmrSYJT7+mfy4L0G3gyoJAkcgthDm0D0f8rDHmKc
swjVVoktmttqFHCiuuw9Im1Mv013wurQNf35Oe1/elJ+dymPcy0GQRup/+90BcM0BhGGp5XnG/IV
9A5vYsTd8K3leLexkWCcnEk1zSroDYKui64yDIR6GWvnkDf3xVDi8cLQ6NK9VaEOHM1yN4nG/dRg
JBk2brLYMJuZHDAys7DVcXDRwZPjGf0DkXjJLrQa66Rrw2pRfmb4Tf78/t7FmXMpqbKl6ABdi2kj
AnyXMT4btrTYPpZQTSPl3q7bI7Ju+haFO961gzNcBUHyZE7FzeOfn/mfL6yFdULgqADkWqio3y9s
w1etTyvE/vh9GSzzwjuCGiffEldygAhhoP6u2+Fd1a3Pm2VoxeTjLoScRXvP70/Zksrc4XZULBJF
dDOTTA7sZCAkoW+FRLIoDC4lSRS3htvLUxWgUgW/R4Zsdoi3doZG07hKEmF3f3OTvWtN4XUFOEt4
fRCCEG4/zB+/WJCqprXzhg0dv6Y93gVlOd5lScu42P7IyP/zdV8+0V/4tx9P5pg03YsA8o3v0+8X
IZxwPtYKDSmFPhyukgKZ2Doc/82+UdhL24dn8y1AUhNZyGLQ+dVXNfVzlvGdqvlyKtB2E6yowD5B
ZMwaKIO94c9v6/2NzNPZ3Ee2gCGFBwgXtvPXazhZacV6VK/kj40nHVO4h2kCBNqTQ8+iT5f6AkKx
MYAsz8xYmz+/AAKV311ZuE4KJajycKFUvZ///stLSAeionJ4IQyZuumeE1XMxjZzHO3BQBrxLTOH
0+O3iCVsASKNV5p6awOMpyEQuPNbE3CQpIcQ/V063yhCb1GoVH4gt6S0IK0SQZYihtGYJDH1RT0g
m2b9IN15SDljzPZ8IJpo8DkQkzAFAFz5xWpCW2ceKGkxko3badb+n7SM22s2WoiEZQZ1BBSTDTbd
Qgk4LSJaY1Sfgnhy0nPFIGuTg+IuQqjCm6ZDWyBcvyuGH80NarTqJ84WbKgwN7CDDWJGyKve5IGD
yuTKqy4ixGY0qb9BWhzxZ90bBKsRd0CSCnVC93E48dPG9QkkawfhdyuHFc/aD6a77MRZwjRgE+VG
iGKr070WNOjBnIr4LZajjHa0ZQenslUAwY72u0tG6+l3gtjZKrnGKTMAJaXNqdNeFD1XYUSjVJsk
yce51fO9b0yazZRgZzJmiwhWygZ/Ly5pKxepHN2kxUUHxjgfEneaqDcvHKboOkw64wEZYKSPU92z
3SOqCAEnpMjwxs9BWu5qEfA4IgVJ2tpzU00rJ2SkIu0vYYrK6VFXO3Aacm7HbJmbYXPmQ6RiQx91
ObJBlxNF4Puf84iLJSA9jbVDDFQqNFCqqsbRPGhrMMszlt7SQ0LSAF934SSbLfGJy8ySOjxJB0FD
CpgaGiI24zQND3B7Py7CkvjnQ4Nj9DJqXuzMjJ/hf+yJ9dBYu1/VnJEmZcsxAmkeQgIX0T/bouWu
yUx4jskYmptI66rcRpJOYRkZwRsNqFeVVXALXpVNN5bncIAsFFU+p59T2jhkaOPxEzvYyvpyg5vK
/27VuX0/xTmap5iCW3cTldWMcrCRxGj++cv6TvtgW7Rwc8D2Q5Zd10PE9vtqEVK5KIVV2atUpcz0
MZziPe+RdSpAIGOS1JPcZEHHBfzz875ffOlicdhmfZ7fZpx4P02QRmEWEekVq6IIWd9jA2h5U3O6
/ZsOt2Vx/XWRR1kAoGVZZJDhZkRx8fv7A1d1UJjW7cohdOpjElrlt8wU+IiSLHRJnK18Dq4FAT7B
OZqt+kXzpfj+57f6T5c4pLPOYzNzlnparJO/v4SZmEFihz2ImyGgrGVijAdq8u8te8m8xVf0tYwn
rsGfn/X9VME7Rh0T8KfgWgfv3zgcXEJ7IAhQ5QTZecmxmVm1Frq7qNrXPk77f1Rofhn/V/yt/heS
lvebt8X7RD8Rmg6qHeQJ72Q0A9/dscyhgeckDW8JPcQKH4/iWzi1LCV/fnfvbx/kq+wxdGKh1vEs
FES/X1OMYJIq46zB28FRBA2hzI37Wsu5+vznJ/pXH57LlQxcPBE0Yr378BJSf5zW8WesoXX+2XWj
tFk5ScEPwr6WWLeD8etPQcefn5dv/rs7FzumgxyKFEHBbOqI93duUleeigjmBHoqbk2TjInJMelr
yUnLkFvEbd7XFNPZdzetra+uoXuqtbNAvalEpHprBFPz1SYhwd6iVXHPZFLA5ssoLO79shdPsvLL
SziCbq5opsk+hpDRbyVp7XqJMQs4ZoPusdUSaigp+JDDhhDm/q1Ig0Wyk4bjyeXmqzf2EE5vwu0x
FhiZ0WQXVmcopsarPw+a5IH9bNnjEW1GFdyNls92NVHMk77UYVBqvU5wJ4ZiRQJBKfZEhrJRdQwG
xlpCpJUQOyVWc0TqbDehrVmGVBTM8jTUs+NDp1W9cUBww6qdOJlGZklzFlFQP3ACMoX4efUDXDIE
54pryVk/uHP6iUeICyLmbki6iz7kfmxB486DNstT50VZsFUBgst92ZUlZ157qbAgU76mCYCEh7tY
iRlZSeAgVpkl+0YBv3ht+rbE3Dk7LGTVkBm3Cn3AA6Fmy4uLSTjGATF/zXS1IGxpaN4qt9S8EWQ6
YM7kb2zCLBj3bl44JPVU6HpIVPleFMKtUKX0MRv/FFAbRK6LZ14U4suYqCVHb2QrO4eo0WoC4TTc
6DlN6GDYTWUXHsY5Fi+KiJuPLvZe5hDDc+WJKFr3XLUYAtdTkgXptgoDtcczxMqkUeMdoKsDj4yJ
iC1wyhztrINx6NuzymfEaXJwzz/3BBd0sGVdi4z88hMUyghbV6+SMhI+qjBgJpBxyjz28//DBAXx
2UxdP7ikug2ciw9k+TK6SzZu4I3yoKc5xHaK2v0VP6736CCzAT1yzGj+hCwmP1eWUROKKA0imjRj
7t6dQnc3TFi1iIwb6Sw2566LrlkFAL1rMUE1W1QgZXnFgkVtRTF6xPy7CHyMNbJDbuaf8pe5nXjJ
VaVjuffKAMS6IN2Uuiek/uaq5TtCLd2PDzcjpHNeS6+tQ9JDx3H/45v/bwlI/2/SC/4fDCawloPc
f60cvfmmk29t8VZ9Vb/pR5ff+qkfpTeYbApiRUx3OUeFJv/yUz8q/uJDcDnHslxaJBcsPYX/p4hY
/OUu/8IvOi55/stss2AUyX/8D9f8i9pRXA+cNq3g39WP2jzQr0OGyXGa4IXlxOqxJ7Fc/74bWTA4
45RzSlayIaFMuXa3ItlmolEsajBx5NqDsnMUtmkWwH2GHLpEu4bByB3Qqtjm2G2RONgQr1H4OhOV
8dyQjj1g0DUCYHQ6OsgfQwz96Ai8lqE0+3U1+dPul6v+Lzbwd7PS8jZcLgZzKzgYmtR3jW6mgw1c
BC39ZBlhiFL0LKgmYCFOBI11tiibDzU0xoHajfxoMjP9zelfLE/wy7D28wVwNPLcRRNrLqXSvx5d
J6fhODxQkKaiIru0GSH+mmK1nDx/nZE5LTgeqriPTjIPjIPf5dMmiY0HihLVkSxHRPmEEoqQ0x+p
0rf445tbOxzVfmgbGN1AtUeazCxnWytc5UkljaeQQP11ivT4NcNC4FxJ0kS+Mfn5vHPZvk4/L3U5
93/zVhdZ8/u36oU4hMHSHOFwUv79rVaxb/Z+3kScS3L5gQje8EaNJieUecY9tEvqebwZAgDt/03d
efRGzmRZ9A8NGwwy6LaZZKa8N1W1IaQy9Ax69+vnUD2DLqUEJboXAwy+XjRQqKLJYJj37j0X3Rne
UkJIJrwhGTKSbe568TOF6vzFaUJa5PpkAjvYZNGYU4i1+pVVnqaMuK9HB0f4D/dsu2SRAt1wIdh8
2HSNpqTF2KE86WiwXtFJ+E37ayESAa8eMT/DeQFfDQbSdA/5dzlxinF1nXfW61wMOL4R6+fEfygU
T4hC9gRZ5NVVAj7yXGZifGTXSLJQC3AhUOh7Zw6HRU22AIjjPPXGM9R5/c7ETnxDRtAuDUu552es
IdJ1NiTP1txPSVa/ZlPXXGKya54zw5z/KNPT7mpR5GdO4mFIDyvjqtLWuZ/zY+AMBAaIZkUwTK1z
jV7KDViQy3vHGjxMCssjCs/lSfV1+axYVZ80JwdHidx0Y0d5fZ5ErbeKkeYbelI4DiGWofrKiums
WFL7CrpIe6mWsrxu6H/RphnMZ7MxwgtLLBNCtuzOGZaWQ2OCnV05RbUjhnm8RzSxCk218LSe6HdD
J0Nr5wzzeOk42gWZtN0pXNjkakrb6yH3cGtZC9QMiLa9/t2oEJhuUtclBXHSAEWWGtI/oAL6LdaH
scQxPaDancgkKyY3vYziCIDPkFDM9RTftq2qefViZZiXq2dQJt5usIfupnZaChV6f0amjaD9Wagj
W3pxOP1wPDMdOubkO7qCI9PB9FPhvp4U3dtt6w54HdkNgDdQ7VDvjapq/vQT5Zu5ExoutGS+HvUM
hJvtPHeaoRUocQdqt1Ot2cIX7Gd9qOLY3PHenQzr12+AC8YfCsjhyFdxqOLnrjlCS0vYNic8mDkH
H7I7mLA6EIQUlab79D5cSjuYjw10JTAYl0cH6vlvrDMjZkNB+S+aW9/Lk/D71zdyOKGs9yEtKiUc
w2xBxO37+8Bqp+LFMXCOT0P9z8y51KkJD+hnSNJNzVaKAvex3+zjVVksHMA+SHKEw6nv/VV1YUeG
1o+kYKLkGAJUzfU36TTRT7rCJvoZTKcQ2giMfczouu85iBQIxrArhd+HGrVvF3vye9237YXGjnND
KcI9t2v8BxTNliMTGNWMgwkMPRc7AoJu6V94tDPYRfy9vjQjOsREgwSYIK/aWr1zzc2/xnNlmist
Jdx7seuLBskzHRy2lt2Akzk2CGCecjSZbZsIItmNl0piDcCC2Vwh5HQCuzGoXMHkhYMSNq+lqZ0k
mkrOhqFrSNorn0264VtJ/2LL5ji8p1hQnNqQzvdOLh8piI7CX1YWq1yprGFUufdNiNpfrczWFmou
rEiKeVfs/kmSNFa0q0Civ/coU01v2FdJKM40uxgU66F/bg0TcCFpWDeWoHXd9KSgbqKVH7usJNnE
c0iaAeW0Tzke4riIwh0has2yRfhp7Shj2fct7KQTrY7DPRYQzhkJzn0PJwNAhVh+p9Zqoe/PVxB2
KkAmK7KaN7VKAeth07ig8yOJTrLbs2Y0mhvLqttbEiIg5UYJgqWVnqtXRoQVQg7LWRH3E7KBynD8
SGkT4WS1eRlbxq1q03FfGWb1zQ5rRZhHZF3BzkhuYB0YZ1EIxxk1k3k64YYOJjXQUlXgHgyom2et
3SxnTW4P+8IkPrGoBsISbAKA0BuPChhQ5VgKRiiI4La2RdBFNlDelfkbWG8g4d6skj3IIc7fronp
U2rtyQQ+BPTQCh4uVwYxutEK3Vu3dQG3nBZE9F3NCWx3dyUXUy0Eq5+gdwutb8ZKNzbBHNtRqm1Q
mHA6GpJLd2anWBfGWhuCjZxrlrqQS9vtM2vxXgtWm32JTFNtyM3pcn8CauObQ8/vbCn3snObx2XO
w8t25TC7w+IhdyjzS2dALRjSYd23jn7DQedHjCzvbm4WJA6EI4ybahgA8NW5HWDqaBjyxp5Y6QoV
VvgtWlHQ42i719S46w20iwWH8iye2EYbpypKzXM9yk4BGbh7gZkZ4V02PxR1rm05U1d36EqycyiH
87ZK7eeS5DJOpXK8aexqvoEpkZxppQupumA7myt3H+boqKs128on6DTi3nqCQWL004wwLNDpCr+O
WjDY/IbjPS7vHwTtJMQITsbNMCTWhVW06oxlzvlWZxYOAuLddjYh7X6xArax6/yeV+Q2EgACYyl5
DM4mLXPjbFnB3EU8hVt0lPA96vi3kh3eSOSayW7KCJ2oBvEQlpC7kmipL3ud3emuMZR22/HB3I5i
yV5LFV1SC4BTJRv1k72YjoSQ4tCud233zJSFcScRVWKHafqnsjbuUxrwZwUyE0D5CExo1zOQl0TB
Jocf0/lFb81QeWz3CuqhfBFM+s/IuIoTxdzz6OYLwT+tob6xVY0D0mzmixYdFDvjTANggSUpp+O6
UtLJsIKYbtXO2oNNhQFBdmWqax3asixNk9+N05iF38VFeZmsHPZE4aHCKkDkLDGmr9pU/8Tr4W7d
xnDx6M8zqmDY7iKL5nPnjfmeJ8t1ixDk3FmJ8K5DkDCIeMUXv0vtds/S6O0incQvkaY3Ro7Tp/Am
6M85ffweU+DLkNh0EHJjq1dTc8JuJnOeHGKB4TKuuHr2R9QuHKOHakbORO5bMhc1RJOsuwbHGP2c
M6yriCpRlVAdIAm6HJZ9H9WkCVot6VZVF554Kfq0dStwFZMUwZeXjdrVWA/lfYyJjmkB/SrJs7XG
/lon12/pKcvCvd0MosPW7M7T69xH7nldqfISDUZWEeKOZLMbpvxXQukRJelSPINVQkPQ2EDHw7m/
pyvCxD9LbHk0AryBDnJqQ8DkgxZX1Mi8YHQQd20Gy9Fsv3Wr0j4DgkNoUUaQ6jYqEUJSmptW/e+Y
rwAmW6rvc42Oy4cC05wJ5jGkevCs+ALWb7+qqhbkfDKd6KFeXCdwmdKgskToBQMkpjkgD9SYHhPb
4nSnI5fwJ6tf20qmLtAxLUpcD+mKa367EsIT+xIJTgTXaP0M5lVnU9SzDjGG3E3YOc48GrdNgjPj
V08rCc2frV8NKjSLrUL5Mmwi7AoXbNRn1OC1F6A0IshmsViA05RmDyqM6WYs59bdUi6EpDUt4oou
n+svDXaQ1GLypWED13ScxHRTOorsmRm6MhmFVdRAG0GcYe7GIalXPD57lHNQCznjlSSQgA0ijP6k
TPZT4boXrOPeExfP6zs9I7bqNQRRad5Iu6aLLdmMZOyCRUWQFqCjdhsJt4KaFhfdr6HSR3YyLSbo
FJ3v261mHm3iam3BzcYoHiq9aE7AKokroKAQV5tIXOk6f83D3GFyeCP8giAwnPusMheku0LmwYdG
xNI0ekEhs/kOGwouPChX6lEtC4U4A8/zsjHVMN10QHf3qLbs4W7SCnEVL0rLUf8K+ZLWOA02grho
RIUU/8Qu5UDZbogzSfZtuP5Depk3Jy1IB9SzbeQvppl/pw7MfQzQyDeO3lTfPYxjqGyUW90ZlYfg
RiCqxGszpAxYRcJtD0PYpNG28Gu0Vep0vqE5wC1mLGjeRqBghofFj5Q3nIj6XBujYMYKekK0g3Wt
2CcSWyA8ipy4lNR5Pumz8B0kB0+4t3h1EI9RzTRG+wsGhfc0LzOcGX1xQSfRE7JecuBgz8Ib4Caj
2pmgNyk53KSURP4srpZe0k6EAU4c5EZVqDdJsPZdozirmrButj1y+JvSowdd0lj1R0eOKsgQOe/A
ycZBO8wzUdLlLTF08iXHhHlJnhIqvZLIgKUFtoVX9Aym7HiF8Jm2STssuIMnJ3wwcziBAaqmnyom
hmjNZ43OyF2bT4j6zq4dDLW3fW7Iy8Vb6+p5ubqKzeZsRGcejJ63ntRaz/MlO4md64TOq2jh6BH8
MaoTODgVKR+z4Tthkv9qHXYdtbHPYsIiL8yZFp1V9WDFhFP+KWdSZ4uw0x+qGPI4lUrbRKnTNdg3
y7rqvy9dvm5VKrhNoxKsIEgBcJIWNUVPQijnfVObJ1RVJAPPqbAQQJnN0bSThs4KaibnSJ/HLYlI
AvaMhItgVwJGhRIh7ofKFuGJPpXOedZq028aTq0vc4OsQPRjZ+DpxF26CsG2LSf/EyWX6FJmfNng
3een0JDP7DHvnTiCIwJ8QqsrKs2zLvZ5393RGBk2ljnvKP40r5Ey6ZY6ZKrFjPjrCk/mZrYK7VYb
afRP6PD386Ld4vbytl7MWZJ69xy0ZthzLRb6zrCm6wjb4LlSqbpui2U6oYrg/jDj0rgpOlCR+piZ
BIe5JRHQhQgAjSREKTbRZQtb8mq1QN6WoP0eB818rhSZGyYhP1dm2b9oQ6ieGqtKCIeKKw80IobK
nPCYEy9sn8j9s7/3kwaTB9LXLyrKib8sbss46Bpixm1yDwxK4nuI+zu65kQHpF13S3aUjk5HuZQI
UZHsVW9Ifn3zV1Jaj54xXy4d4Rcqb4L/SlSkRkTe8PVb94rDCxnG4wq3REdVsu1MZv1az4aJnggn
NlM0r63d3bm99dPIxHM5MKfXenXXhP19pkFkjglizRLitvTHt7Pq/1mJm5bkv6C+/48AvWLtwn5R
B1fN+DK/L4HzF/5ZAjfFP4SlC53DBs4W1D0c8P9ZApf/oLPsGlSfDYs/cU3K0/9TAnf4Sw7iMmp2
toOCdP1L/1sCd/7hoQ6iME6T0XbouPznCAUqgrrlCYOK+iqjM4Q4OFmHtmjV2KnFR1+r/7Q1Ud3Y
ysKugKyOGlRXAB6qyRc6UkZdixr/Khivl7Wpu1s0gQAPe9JZK5Z/CY0WE5CB0Sw2s41WPrLVQWuK
9Pb0r1/hk7r4W5P38DIer8rkNaK8lGvl6q/LeGWv1WUcWf6MmPhZtFK7t2YNC0aS99SYEst4MLvR
iba13rkciAijv8+7CrfWULcFnPZYZ6dQ1FTffbO1YSiyd1PYr3sj+kmEAW8IksGMVW+aOgPgD4vH
piA2Ge6TXkC7mwlAhYHSEPjDWUefds44xA8ZlQpO3NC0AQkYEDW3GCPUsrGmHsyXQ5EJ0hjMvHCt
FPaEZCdFQr9W9a2/9oxf0nhJH7w+NiSRrAAizse2JHGoibGGwqvTnzo3Ud2mg4GkNuTItcAqzTFj
zQI6OZyFHA3vzTxFCyhCKs78yrpXIHAwIcEubhY7J4sUus1EnImzpnUyCZt9QuldDBkdNJHk0Sma
lkQFohqbKw2NWhukuUXGUBGBK93+V5lXFufExmZ7V8ubMkuofRT1qM6zZYL6lnYxbyrRkYP5OvKi
yf/6l1+H7cEPTzagyeeBvsr03oRuf/3wgz4rk3RVk9hrZQZ9qImNbTW1X0tO2AkhSkdG2htq5OCC
qw6V/sc63NA2vB9psatgOWQw0jnllZ1fpip3LmgUDeBv8MRetxzO6gA8k3bnDR1c/4g9XLzveqxY
295clVt1goTRL8m3+mZZffxqLhHGPN3ux/HEAabxJ5vdjpQqPPg7WHW46/RqMO6G1m3Wn4otVAkB
gpjSaUQCi3Uh3I4ixGyvgZvEdZprtbcDyxmfknBFpgCHPk6cpoc4iTVFaU/t0GIeEoUHwqSuu+Ys
K6A+bC1n7sM1kDv5sZQqPdae+OSn8gTyUYqfVAr1Q6GGN7MHLeha+MU4EDWWS6Tc+aTtDJAVJwnZ
fUcALm+lzcOfCrGLQR/RoWZtHEwKglOaRQVM+FFoOq+FotQQW+xONPrjkJkSGjCkxWY0n5PogfMQ
Ie0DLTTqR171BIQSrlNmUcCxGqTnmDZwtdPMHPN9LvL6mxkuDrlBBQjzEVd6QOuuPDK4jY+zpwPs
X1jCoj8K8MJ8P9giFJVkWoUmgVrr/r2N2uS8KHP2n0BnvWzTdnN4kycIywMr0RcAX2tCU5BQXwNm
il1jItFvKio/DUVmwQDpYtL9VM+JMapieltl3WJHsqjonNsRaRa07cMetwk9kOsimbBvdm7bE/qL
pcM+Uppep/73P89qPLBY9eglOrp1UJm2wdgK2eSWX/HopCtAjM6svjzBrqgfeZHifd9yXYbQLFvo
2VaNGYXl9UX/NU2seQ8NNUyNM5Gu9X6cTQvAxsxR6dZqqZgiaZnGX1ZsVj/qJUnOUYKPHtzPMhNH
FsT39fi3O1n7zzqdaJbEtz7533eihsUlkU+Ds1cLEKAcvigJa+ucyXFoM2QStluVl0eu+rYAvn/Z
nss74L7RfVlCHrRuuhIfXgFeJEBbA2aoK+TaosNESNyb1hAglY4QtyzO4VvlZG5LnTKGgt1RrrvI
6wZLYm+AYSSLC4cH+jEARZvGU6TMZ0ZkXZuIZtxNiZAd0psGSe6CTogB+9AI2UQXGU7AAZskPV3d
QOuWRLm5QetccLVeDNe9m5GhnresWmeNMnHqx0xDJHCQUhk4AO5133CSfhWTaQS2IH6UTw7kcXUq
NY3CYL44Ora1uU9ORBFS6RvzqDqNIgHhokjTguqyBX6cGXXZg4yT9D16b5KbGA5adWRYf5jmUL2t
zaZVaoAeTR4sEJAFo9BDNRsYxeD9Tjo4pjV0mvMpjUNi4uWxrtzn1wPZQooDHlZrlT78NbThKrDt
tAuwEW0V7ZC74VOwa0/bDlYHmm/OrfrIYPrw4dLJQkVhCxeTpmMfiinmyYhsjsNwN+VU8LnGYj+3
8XyuyWx8+Hp5F+8bQnwu67VQoJIpumLJDvePhchblbEPCcQ4jRdTl0AVkcSQgqTvu+cKt0rvJ5pF
Mb8Mq3v4C25Ly2oE85EMvfHnyN18mI+5G8HswW4dDRd9nPfvuottutNrEB7fKjnUOac7UgbBUeCp
yy6qCCCKSrPl1+TCbicfqn00LNsNFiKCfXMW0YVqknpfhnV+5CdZQW/vJ1PuDHkN9+Y4rHiHhDRN
WCFGMSsLcI2F2b4F2n7rCvhAnCk7uA2kJ2O1q0fWhy080BB5lCDQdtGaBExN5S32NpxD0QSGRY16
C5EwudFjcoZP6MKsHKBcy7tzGM1as//6pX4ymvh5UaXSpcWz+TZ1/zV+wwmeMoFvnp9ps31SOUl9
zjes3+n4bP/tZYAEMnsluqEBohPsHcyCdtcitZ4ibc0NaR8JRi9PUhkVLzNdrytXdtGP2F7s06ro
l93QGu5rUip5pB/9yfe6ng8ZRPxc7CEPdiWLQ1hVZNsA31hxaWLoUj30NomEpIER77oAi4mP9FUP
GvdvXxEPjSRXX01FfLfvxy166jrTKvoteRLTdOraQk/9XJc1oSio/x/BLnXXUUjULLliGh4bZFL1
tod5421VCZ5/M5IzbftRT0yxP+ZzvZt7g1WqMhPnMV2AgG7rSqfkgoy62n09QA68UP+8ew7CbLst
28YNZb6/e4URep1xHB8DH+bhZFGUOO1wpXqM4RobtTQV2WKsL3LAVJGEoPR1E3w9nDj7J7Ucrdg5
+miSce7hjT5ye8768t4trehwHIPpiX8UW5qxDvC/BrCsIvSy1eDAfsuWkDjtZtb8DE/t9Uh6GAGq
jMYbS5ZW5Q/4Qc/H3pUArBYTENuUuilUwxEf+maOPbAK0ITSjQXRglyrFlK+r4lYG7doMaurfG6B
+o5Z2fzWJtGxQGrkdPidsVj0bzg5DCCBWzDxrUfl/tGMmmny+z6OH6BGVbjbucLwfUTFEV8mi80h
IbHS7CoEMvTQt53xUxZu/gdFFXrKmn18z1YEr8mmrwqTyADdy5dNW2kZC25kkQcsvOU+NIbpNzy0
pL20qK1Kf3C0jvEypPSeabjWaAbAEzPfmElzI7MuRD7nDHdtWsf2lijo4QSGIsfXJYyK70ml2b/A
brS/BT03PdD1mGQdZ+nzFzxKlQImXbK0Qc4hwC/EG8dg7tzZ3iDIAWXshPH0LUoyeWfLnhCErwfi
J1/uqh7Eu72WeCz74IeOItOSVEu01XreXpJcgyFKK9F/xW15SsPH+A+mK1ZXdsneKrZj7no/srpq
SMtkBgs1hFZDGNEMxwxKww5UhrFbGgK6V1CAueMI2v60ECDsYoHJ/eunXuejg+GNQQzlpr3OHOxq
3t8EuxkJWbrRfMoIEjc4cuKmHKxTA1OrL2bv14Rs+U60FqIkqMBH3sGH7TLlh3WhZSPA4maKg3fu
0s4gAQImYzMWyRbvlPLDUiw/O8Qf1OTnU5PghiMzNF/GJ8+M7BRxAf/xfw7mS6vRNI9ZQ0O8SDjl
1pAoAcFPkxEw+c2Sc2TiaNW7G5su7kC6Cy0w8AGyeRjSAqGHO0EW3M+lrp1nbhrT7VVs0fzCdicZ
AP+UDxotgNQnAkF/JXUyJaxSm9v2xFrWYv0iG+YA3NBgC5qCDHn6RrF9wsslVjC0vOQuq1Mo1kbq
ldq2LlxgmF6ukytKl7EufRI1FmtTx6J9EMioCYPIJ/d6jLT2UdWuRBPYFbcdeRM3LUIJ8g/dlCJ9
R1ta7KtGhTD0hireO9qy/LKYPfOtZY2ALUhqfu1zEzyayKbYRGWXspMGtjEpcCOpscqGlvwSkxfr
GiKMGvuki1LRlwtc0g1h7ot3Nozx+AOug0Z9u5D6D2DPqe4nRgaSr47V+KrXIfSXaW7cO9iXEwEi
bYp2pbOr/m4h3LDeTqZC55olnbcx6jYBJgYEkyNqhXauN+3k0plGCNt2mpk1QdYJ7a22r9MtyXpL
g+EFA9BmzMueYtmM4GCDWkAjxqazAbzUQ4gwxu7N/MJVTdMTAulo3xKcgL/w/IEZQmFmX2Uk636z
hnEcOdCo7rc+TIXc9Ks8nt6k9Udkblwi+JPFDfoL+7HqlXfTyL6+b6EhPcEzKqqN7ELwoJDsoNGw
8pMKMRpkwq8ytegZqXuGzAECF71rRMbYtSl1Ua5MVPMMPAPHaNIJmzgTumbkOial+5CWNqC/Ja20
S2mthB1ByIFBPKfS96R0eNmZbc+6fpKqIr0GSDrimYhLcSpdpRROhbVWGY1j1L98PYN8nDcFRhl8
QHI9g6MRfz+DuAmVLeGVDllO6CFYGQl67dV8ZcWS0pY3jsHX1/v49a4KdHSwnMMoCpoH1ytiBcpV
I5+mL0De4exdbnDFm7etEM2RyfHjo2FPZlNCeYad3IdExmLIM0slUHSbrHGfoHNkV+6oiW3UIIqk
PucdWYI+PhrtBcqPyL/pJ7DRf/8qxWD2tNZalGdokLcutLSzMopgKZW2tvv6LX6smby1MtgzGrQt
4AocTIIAXbVMWanndyENp82Ue9ZlObna6ZjOInCSTj4uhDQBgBqT8ZxdbXs7Zn0dHXnkT1YAJO+8
XJ0mCWfOg0XQVNJaZDp4tIsnBJttI0YQR5lGxEsfkxwciK4vIXPUczT8B5eWOLSpIGL75xbev223
gd1iek3ox3NWnOFa7Xcttb/TCWXK2VKQMxZrU3bkPPTJSc5FXoufDeuc++E8pDXtaKkpZ0hNhjnu
Y3oILHxYDgAw1xaLgVc19nUx9ODevS45svZ9MqAZzzwrN8BNvK2Mf21mDWULlMUKoCGa0p9J06H8
4gVvwdehJeiJhv9+ZJi9uesPNhh0pnQqCQaD2z3cViHDLZJsqUN40HaW7IBk6i+En7VIS5qF2MLB
myeSGoBIlb43QXLZwXO27NsB4HLnk0VI4S6bFXlvRq9eFo5coOZsHVm0q68TeEn+ToYnb4kKoskN
M9lGJBTfOGGTvpaQWgFQUSKF4MQy5SduF31L2O2rYKQJHG3UODnNTnm1/U13jFU27E6sdKOeghVO
2SRfFuzSITbhPnxWXjdCJmJuIikw7lJA9hWODpBJBD8ODhWZYOVboDpJwu5M1Cb+vbaPcmbmMUU7
rQnijBaIpXGQUO75WbZzmAZDYow/4H+69M/CHLQXj9/xQDHrnecZ6sVBJQ8wxuiBV2ltDoAIJT7L
2xQBCd/U+CqUb0fuquCfoZHEMRg8j5RCsMPmkvWrt1d7QNhVRXgu8GxugTyGNBL6WHthBekgFcTY
3zbttBhy08zZ0m0qvbE1mhhx91uNg3XXmCL9w0YWc99YR1F0n6SEMPtjHFZ/MLaFzhbSVT/7uTLH
e7tLMi1AJTLXW7hfsiYkJOsn4jLi2ERoWiTaNgW5FV1Uo67fFqFX9b4W9u3JSI2QUgWlQo6DTRYT
wT447W8vEQjSdLLrn4n9XsuXciaVEZKwexbWpgEeA5VqthmW0KBnV5sVCRl5Pf5k5iEWzsHOBuUK
Ct+pWbFn4WCFFhPRjokv2ZiU/MWs0zOWJI35va5UkV+bczyAO6haO/LDruJfKZKwkRf0fxZxKgCC
ElYXRqEBTlEBSEIAkxGN0iGL4jmlS/iGkfDMMBWGH2ORF+Q5OyiDNvHUO9+mRLMRECUaDHcoO7wh
Vtbc2gq9lLeD2aCKAG04vSYRPC1Mg2L6qceT9RM8QQHQTmreHzZnlgNqFGDCPnF7JznJkYbVZwll
Hm1jK1f9MZdlQr9J9eECw3A8kCO47vSbMkSqWy5y/j4Y7XReWXoJzTVZcSJIjdLnzi3lT7GE6P/T
GpIdOVwTbT6vVmAnDQDg3Q6ts1x8R0PcjljGWqJgmgctqK1mNkl2aNBWIhaNui3tTrUgLxPayhAN
x9ZvYJhavpeV5QN3kuNgTeI8JyF0ZYsJHeTEeQPx3NgBUY/+/QMH8FRMvTA6qJhjlH4/588puqAc
E6afNCXlkbqD0bGt6LPitAV0RyS1iolEBLLy9Tz4yTHLM9EGUFOljoej+P11oxx9pksutp+zg6Jb
FzsWjhI57VWn6OxZNAuc2p5u9WKwYpgTFOq/voFPthYgBoT3VuJkh3FwAw7ZJR3BonzTiVWeWYMS
lxE8X5T48Y+vr/RxRedQ55iwfNjE0Axc//yvNaarujZyJun6qM3Wgwdsm0AQavdLs5Zmb1WIH4c5
so4s5h+fj10otiJBA0jgEz94PlW3Suq94/jAwJZTloaZ0sGkbhcXUNzXD/hxCedS1IIs6bmoNw7b
djMQWr0eKFgZi64u4aFMvrFi97vORHJW8EbZeNv9tzbNj6ymnzykyR5J2itawMF3//7Von6MRNro
vFp7ROCokNQvsXSfFl7okZO5kPxb79dt1ExUQoAUsEmkOvf+WhZIRr2XnedrXR4N36s5gSQ4dNFM
jzrvfjsNTuN9Ujr2sm04J/tsK8Ix4L4hfuMQ15ot6DPQGnMMuPw0i8vmyLnjk5dBzdOwXBqo4JsO
cQeOguADdCL0xywdLw0iBU/KXOt86UE3/foX/2RIS/yYJHhhXmE5ORjScWoBCFlk6AP3GjeGhlYV
2bPa1DVC5rIzhoA/6MwjQ/rjnCFw7q3OWvAVkp76+18A93O+zJr0fJN+F8k+rkE9G6O64DytSVgh
rqZOafcKZlmj02/h9hCv9fWTf/aSOf7QY2I0eB82jDQLYN1UeujraV38KSmmfNfnGd3DioK7/fpa
n7xlGuErjsTjfMeH/P55G8p+0s6U68dqBjAbT14NYY3JOt0JOeU8daw/WV1YH9kUf3JdysvMVaDc
mDsOOVRVZMl6mg3Xb7xUBZ2tp3+gG0QlVSCAxjCNun3SJcu/f9hjHQL99dYeR5m27tX/micnO9Ts
mv4piybsi71D4CQYx6EkNplN2RG1xCdzFk9IsY0tq4m/9+Bipe5obcWHEqQU1gNoSC7aE+m4wRDN
+a957uSpaSHM3dheoyXB1z/sJ4PIwbMqdKZmXvJqHv/7SZ1sIMZNmnEQzW50Xw5tf0p1X7/UcrTK
X1/qk9+SYzrrnMTEaDJTvr9U5roZ+ifUOmKZFaHRstKCMAcEHhQUksugILkFvXAb/tvficHjWVSP
USDorA3vr1ujPXctkzataE3nj6PX6ll33fQU36F18vUjfpyY31/q4BHNES82gC86whg7jG1epBrl
HcRXRz6L9d95vwBAmjDkWvagKk5n9P0jUabsDT2dsyAt4/ICbF97XdLxutDKBXEbIrPd1891YMle
a8DQkBD3wfoB/EDg3fsLEh6SpkaT5YE31IhkVVp4eCEIJpFV4CyyugqTZryvvdibdi6cgVts/dUz
zbVmH9L4wSWnCS3dQXc2oaiaaWltijEks3vO01NcGLRvv75j4+NoQ27B+shR3kKYaK0/1V+fMEce
1L4uEvZ4aICZqCbKH+MRD9F1TZ2N5mwIpRsnmPS6YGRn+ad3CjDGBMzjfx+8vMz2QOCcbzoCHsLi
FCkLW6NWzo8GeJe2NzPMikNhxj90o61vJ7RCIPmzshhJRCqGx2IBmeMXhYTMbEiLkMUhAXa0qQw8
4EcWo4/fMCUixJ78RgAdEMi9f1QBHoazUEyQwmQQwm4U7hVh8y9hKI2Hr9/qJzsPhDyrlxaeEXrW
w/1V2s9O4WhZRPCnGoFatyA/zcG96dzUvKKWvdwovR7veo5MV1IhY8ksUhU531Xz1slECcqhLNC8
hvBj/a/v7ZMfHNAE3Cy2mEgED6kBS4VBqoIehxS8KfdNXCw7AovhlQ7pci06dp6JRS7A1xd9Ex0e
fInSE6tEwmP7hxjy/bt3yTkkNsLTfEFAD0RKfEWXiZ4vNXHHI7YvAPC1BNqbCXOXZ7PhPFhR1P4y
9L72LkHzTzkhxjBd0QAgR4ceXDvf4EAmBK32duTtv77dj9sWDldMHWsRU0ewYhzcrSOiqFfUODBM
pIHsVtRuU085KSFDmLhnpJwNG0GcQxvI0kuvOBt6v7++hU+mSG6BuiJabP73NsL++i5Z4t3MFRGa
zSUmYLTUht+Y+Jbnr6/yyQTpsPH0SNbjPGm+5cv9dZUa35TslhCKfrTAtM5HoQUQqBPfcfpOY+PA
af/rK378NFaJmyupp5Ej5MALef9ui7kik7cBFK73s4o4OVf5A0GP9SUK6XCHA13ckFHi7cHwgymh
4NZs3MjCbdtmTnM/xpF+0S3QwBNBH+vre/vwsxt8rPTKWf3WDathvr+1Ou31oW5sKwDGQumoZ+//
bSnxbQR6a9Zir6YaCzcbjejPhB019I2ChLojN/Hh++QmkAqTsMq2yuOw+/4m5ojEtkINQCTWYMqO
nPNT5NSIdTot3BTDnJ1F6ZAGXz+5+cmj44tn8ULGQFn1UJ3TGdGI3TwNg76VLXU0KZd6x76VpDWc
4Bm0aNJ9zF1E+t6dkYXxb9SW7U+b7KLXsQ0rqm2mW/+Zp6Vmejc1L9wkrkvBa/UWvxhKr3S0bQtI
+YmEpz/OiESe+T5v3F2UhsPtOMjmlk1sglQ8ncm2KguUzVtM7u7eTQA6bvLJnF4tG25/0HaRuMkH
PSdfVB+j5XSQqWNsZTRbQMNtizg67jO+Yac8WGe5Q2zOkf3LJ78RQCA0QXyF65b08DeS2lBXJukO
JA9Xfgmc+7oDFrGDcXDO+S3ecaL2jg2MDzMCGxlqz0SfI6VbV5eDgdFOpNapqg0gGbcniqoxrqnJ
QVfy9Vj42FZZd0yGTViizn+sYe8v1I82LlCx8HQA5i97FtWtButjL9NGBrVb1n7qtdjT4gZDgdVP
W+p64unrm/jsDbMBpr7PF8AkePCwSMTMGmxlEzSCpMgySeaA+WDcTgTO47uT/83ZeSy3rWxr+IlQ
hRymSKSoYDnIlj1BOSLn2Hj6+8F3YoIqsvbxHnqXmwC6V6/wh/YIpBgD3uurXpQYnDzkpm16BoR+
5gfnT4602whoc+mDpeq1u2qFjFLK2NiZSVQECfSFg+j6713Vy6frC18+7oYrA7DBFBLtjf31mEgt
eta50gfAv52vKtMkL4c+rbnCycrVj3o18+BqS/qNe/ki/vPA24YiIPPH2XcFuhWauoG+VFCiYPO0
OI5zmLRcvptQ7b9HbXv8cf05L9GS24LkH7xek/7PHi3R6VI0lBh/B6mTy8LvsnJTJs2idgNN2H+s
GBbGpsxteXAh294rrEE8tfPCdD5VO3m88cEvaTnb78EBlsamCcrC3D7MPxdgLVnJwp3SB5LA1TH1
u6jDnhQk8hj7WobKPqr+HQgaqI8GfOAEuQvPqHBV8eqyjVoPWZP+Xu4QjjghfIVPGByVfnahh0Ym
KbVZSNgKm0pzQJSHabaKc/jvFfFW8wTYO3s3kyl+k3Sg/qTYqkTvCUMqt4vp5vqIWJMO5zXmew94
PWVfpREkhjun1jT5dtT3L7k6C3QIdJkfhT+H+S4Zi+gT20Z71bQlx/56Ri5ClvLNsKtfJ4XxgFIb
3hLL7V1fAzE8NHGbvMK4MJ7WuRQoEjK+OjqrvKkTtZuwP5QMLfKNFvvSXxEWUl0wA+U9qMwmKuw6
VoWpX5a3Tvqpc6DAW0WKREmVzgl+OimiJXdkx3GopP1S3mmUBy/VrND/hwS0akdYBYCDJm3YOKnT
aB0Z6OJrjZ2J+CPw6GsxNE2Bz13fhFuueZaL8s1NSgACOL1BMDvn37yJmSbNaVMHnSSmI6AlCwZ8
th4NuvU37lV6A5eL0eGjUU/5yUBM3lWE8P2h9uKfgO6RbA+vE05DXwu7UhSGCxtWTpol6wclagQ3
aEmXr2RHmvqx6qVChKRG8s/M6JcJvCNWu169Tt0fBfcXybdlaRX3YxQPLzkNVesOxxnTPBW4OagP
yL1gnS51GVofIM+nT9BDawVDRmHqfobsGhclruAfswJdZw/BOVqCy0JZ6k8g8l6c3pw3wh1ibs9d
A+Q9WAwTlYcIwE/nt7IGTWe0YO9MI9563iRDwPJQfsJ6keEeACh9Hg00Nbqka48UvCi5Vnn7q0gr
JKtyrP9ktwDu+F4RQkYLssBX15sRYmx8w0EHuiYSyIGFZPcDc84YdB8iG+0JtyccCdAEqGDpsu8M
LzbK+lsuDaDMUKOu4RGhA2N6xmxaR6dG5S3MFybRxBwjJq1NFCTvQBnqXse8dfYFrGrTN0vqwjDC
H0MP1rW1aA5Xc3VMS2SJPIg/CgqpWPK86vGkGf4yyLSFaSfLd+ZkjoB6FiNrYN4yDHJzDFN+kc40
aoAGVfw4FYP9ZR7oVPFvKqn+pOt8XU8HhbPpURoiei/itlFAKOVYkoFxGL6Cv9cnZjha+rtHyN7+
uOTRsBwSkfUmUJ4ZNV7s4PAdXJmDGSfEZSIHa05+UdgluHhhZohyxye2dp+/66Zhfl9gVFYEIoLe
4A+ZszIkXBo97PEVmnyBCtD86Chx/nnR4lQ/AFVoDN/EuMK35g4pCXLAHqfBSJ86D+V0E6ZeYdI3
dwwJvr2QRY9RR4TGtRc1IiJ15I9x6BxGUQenyfHVIVMfc79EC/0PM8fMDqFhQqnH1dH4nuaLs9D5
RqYaaKS2PsWRtX7oW1l+7QBx9MgqxFkK7shJXw2pzmLfWPr+U64skIuUfORH9RGzJg/Om3gC3hL/
MGFPbDpm+Djj+zfFv2ILFVVGVcCvXDjQqePqpjLU7/u46Ir32miuqmtkE1jqocs1Pytm8YpWgfHp
eth5IxJsBBfoLcBiyLHV87CjtR03gdqPAR3G+cPsRMmdiKpfNoS79/QQbmGM3shltlbeNiRk1MNl
e75cbCCRXiTaGFSRirwDU45NNUtqc/oP+RgAqmlD+J7FXQVi7d31R30jnaFZ44CKRHuYidb22/65
VYU6LDL7pgzQrUtodCWrt+ECjmgPgDwaFvW1yNAWuL7oG++XOpkuND+ddGbvhW601CFTu+CNY5fg
7nAUDnIQlKFNu+dz0s7G4fp6bzwk65GHQ7XgOnF233Mc9WWsUFMKqipeDw22MG5qCpRksKK5s6LJ
pLlX3sLevJVAIZKEHjcbiJRtD87HPAddk4EOkTSg5hGQ281/hN5CUrOQpMGDe67yk2hWOjogzIfi
xbaSqj2C+zJf+1xHFO/6W3jrrVMpbKKOQHAp6s8/dS+XZiXMtAssyUk+t2hduIgmAMlK+xWHiuXW
KXrj8t5aSPDEGV4yMttt6xxnSymz9DHAEzj70LYAIgDfOA8gbtIbH/iym8tkbhuzM2wg7Ya6ff5s
aZNYszZmc0D5qh1BJWDLyf/rR6TxwWSUQ1C0GBIOCCMxj4gLX0NY6CPhb/aoSHMNfRZThK2pztjE
Ikrjm+hRhrI6GLZ//Su8UbMZG/IZVBH69GzHfc2GjLthjDhiJH1ffIZHh7AF/mYI9uEU7yKlMn9t
oZAHiaQZHx2GoHid4ox041dcdhEQ7KaDsMGgmYHtNwMUfsesrHQCmVTk+QGzjrj8VMbAEoICjGfv
t5i6fUyUfjT9CZ8JGdZ2Xr6M2qp8ibk2N5J02TzNALZ/Zk0qn9ZMny2Q/gXNqXqupy8goqOPeqSs
N4LzG4cZCDuVAFB2GkD7RhhG0ylS6Su6oc5i3Y8gWZFmSqd7HNeaIAPTf1rXvLyRHW7l5C4RpTVM
NUSdbTBU2p0dKQYeaQ8Ms6xN7QQNr+5z3cTazZbbdiYu1qHJT0GvORrV/fk+BjeRIe2wQbvqERWU
bLGrr4jqxE92P+vgbHFIP5YtRioFUupYZ5GgP0RKVP0P75hpMDgmYqbNOO38Z+CQM+YYHI9B6wBt
0Ge0lnCg7Xw6lNlD1a+/FG7uG7n+ZXiiuGO8TmuL7gndvfM1AWk4SByyZlplxR0ewuJHCl0ZE9O6
SoIiQVLvxhnY/sXzl01dS9iFNkwXUbZ3QSMrTHMs5ZVrfkmRc9RFqx8S1JZGn1eaPCtI3W3EXhWI
Xj0YWAEgNKw8tXSav0n5qPy+8XMuvz0EDUpubsSNxbwPDHQRSpT3phm36iSBRkaI0GaE4CSMJI5m
j0xAVckTlsL4YaKTkEJe0uOv13/EJc8dpimpiEw2wHjN2SNbHGfqeiEZczAqWq8EzQrAH+OiyrkX
uIfM0KMkfogNz1midO669+0qROnWwtbfW7GhClcd0Gx25a7rvkbmgvl2pjToPC70Lb4KKYIYb055
d5ej3TWj1opdJLVuot6S8bicYxBjGevhDLcNBmBUne8nhFGzNJ7aOYBwVDLlX/tjaTOcI7/SeHdC
WQixXXaX07UMailVNLCLYPFd+FL0OmXkNJohre+svilPaSI3gTxpzfH6+74MwyZYh20CuYUVfT++
aIYFPQ9UxAKD3J0RDxbnQ1UDbQM2+wGmwPI8VaN8V4J/DFTkuW6c8zeXpzUoY1gFGe6vhOo/2R99
smwBEiYCM5mGBUsyDZVyYY1W9ICHtWQjdcdoG4xrYcxYiyygQYGfRtKNJPTvsHV3EslCmfTJpAtI
t+8StNWwC5p9IFu4hRr7EeGxLHlIFZTn3oFGhYYUMx17jmjmfsXQKZGeDHWeajKX0jk51VDlRzPR
NCQZ6hm5zFxHHTMolBUBlla0C+qCClUtjtiV03kLI1b1TosAIMA+TLQW3ncqfa+0jJZ2JbdkpOjy
lcBto5rGtjJLkK5xOtHdYkr4CssIyld0RnKPBPdouHkKy9zP4jY+qqvVR2GFpvngWU6c3XVYsNCc
TeTIces8WfvTNJj9d3tYms/oQ+sfYjPJ85c50vO7lvKgdU1BWmyrhd4chO3gmDCZlePR15ZvAOcu
szPwNfCRZEoPQBL7jGlCoA5TXp2Dbor0odIp3Yq6Z5OrdRVe3+R/66Xd5yUTZlCygXq4VLbb9Z9t
NjsIok3yBthy1FZPXFmhFPUbIFujG2W6ivcy3Y3yScEllAIcl9gC0uOyWj+Vvmvlu8oc++QTW5GR
xfWf9salw8wQYhZpI63rfRsZeOLY9j2S2fi/SyjdRpUPK6H9MU/9F4RiVv/6cm/kqRZDNX2DuNG0
RoDl/E1MbSTjjbL1mGINTjIScikbNpplC5+qGOve0CrkWjvhLNWUvsN90PlTWRdKuMz9VAYOFJHJ
K6cJJGw9m1DTm1WDKpZ3/fQ8RUv0PIH41m/87Mu9gu0zFAJOJnAGotX5r7YcZG7ha+aMGSLmRViv
TOHYzfN90yeR+d8XYymCkgoqwyYBOV+s526JhboiE6S01slZRRfY2LLex4zVbiz1Ri7OJUcSvAVA
2n57Xyqno3KDibUGtZFMD9jlNl8kutChjslA4w4se5xJM0MuzRjGa5q8AJa0b+zBy4SWZj1gqW3k
TqVkb3//z+mwIkdlMu6sgUF2/RMQifVpcWpkPLqksQIJdO4E+NuorRt3z98jfnYsNTqdQG1AwUHn
hjFxvnCC2tEUtahidAvMstMYy/JT1695/miUi9yESYf24yGhHfM1SybtazVV2SdDyaHpyMVs/2bA
mzw3OalcaCBhbHHHg8d0s7FpF7focJ10J2RkgatHBHIJejfE5LaPI6RABH6BYi2NyBtrHXS6GSFM
p0uD/Vp3AkdmlFzb9ZSW8vKhW1JkS21zbMDn8Mt+m3TuJxcnwHFyaU4iT9zjtPFy46hepGNbZYTI
CPUyJAtzP2+AdLVAkLP1YEooWrsYzwO0p5pOue+zJI0CrRTVUbahgSmz3pyydJSTex1Azuv1H3Kx
PfhKfCDG8BDCcTfbHT4QmImuxukabG3BHMWdsrnrhl5B1HIeFQv1XykO7UlC1+T6wltNs98e4MNV
mMi8Cc7B+fYQlRFRuetysKgYXJ+WSO241mDOAOofjfylScwMy23aSjMQ80XceO6LoMNzA3EDmcn8
1qC8P18+j6GlJ3lP4VkUXLi2sUBKzBAUx1zw7j8/KQ0wzjqHAZ7fBUVXjwFGVd0axDYdSHznmYUj
Z7vMQdLN5oPQqUqEA4sFQeX4cH3tv2D83WsGdouMHppM9Ir2M440lSno4kYJUE6CWAo5pKY57xTt
Qx0ple0vjI8rX7Ij41ikU4mXxVzRvEUAJ0uOXDQGjeRSlpe7KYqhzsmoqfo0+BEDThZsizetOf2j
xM9HlBYJOKRcrSwKS0upZX+Qa4SC7XpWG28d6ubdqgrjW1olEPVzpY3/NNGUOzht2jH4j67sbx2y
Nz6yroMywbqO908D8vwjG7PSaGNkKIFjj3NzknG//LVoVtI9jUnMZANJrDoOsVpef0xouiLtBHF+
9lD7X5qga4V1KPsOYysoZfjAkJ9GHgbFdLauf6Q3zuAGnZUBlOOAAHbw/GdClK8ioW3Dgj5BLAD1
gXXTyLHt5ZHmrDkfYih0CXq+a5TeOIWXyRPH3jRQyOH9WLop73LjebEqovSgolpTSasnRGq/TNMg
/ozKJuecp/TAbZ3mPRAh64lmbt94xmTmXxFdXTzovumN03J5a/KLAGrSsEYhkR27Cwz4j9aZLbNj
NYaJH+pqEncrNwXKtVXmHCkc6xMeJ6a/Vk3+HkN31V97srwb3+QSngTwFXYLeMityWjsUcYKLFle
hpCDHJCvdGpkZBc9IFRT4zNJj342Fioknm4A1Z+qzsiPyQAC1ZUhHqKMHyXDMyENRQithTvudcyH
9Rs/8SK71KjtUN3UNMgN1kVjXx3N1C5rSw8UtDqfaig5HsdW+TC2a/VSFE3x4/o2fWM9JBY3ryuy
NBLM3WmCgD+C6pxw82z1qPIwc4ruM0nKv1rxhLyrVdHduvGIl5cEsF0aVtt30EBcqOcnY66NNImX
XA+6UYm8vnfS3JXLHHk7TUDWyDLBMDKL1tCG07D+15YRAZOvAhBkq+/N/RyhzcfGsFNDD5oRquQA
Cf57Tw2N+y9uFZO3pOqq3dj8lwELIvzmtgkvAw76RQK/OrOmt7ERLAy9TnCSxgql506678xUz28U
Tm98T1qcxqYMucEe9l7Sea0ymF9KFrNH+tJ9LSEqWMSPIi1/AQhpbsD298vhaMNNv7Ev+I5oSW3f
+p9E1LHiRRnTNg4zQ0NxEh1IbG5xefeVOTJOCai2W7tnH1f/roh0HZJ92xWPKu3ZipgpED0NWQoI
2eYD7PgBJYK2fi+j+AItXa293h5vQUbptPPP/nvlbsuaDPgZzCDlCOD8fNlJrSJrQfQ5QD1TfSKL
dZoQR4DlVRkBwbmYjWq/8CCU0K5qsJEIUPhTTg5j4AGvssjZyDCK/IzeB0S+yew1maF2nd9Vapa8
R5B3oYyvNKPxRC/iD22iVR9N8AHIcsr5+GtGA3EOozreKKRV0n8fUnn8Ui4DurCysZqWS+wcYw+J
DbkAwphCCKnpQj6tdt3+XsvCqtx4TKxwBmMin/psGU9q1VqIVExp8i1JARQwPG0m4cp9bTWeI2Z6
9LXUkTrYfZy5ttSsE4AQAwaGLfXT9xhAf7cNzOPJ37IN/ilg77/ZJWPklSvJNe6QjN5FDekME8+h
/p0nHaiVjCjaul0klixAZp8H7zop0n1wStIz1g95EkTCyh6EMcWrhzz/cOfIfOsgy3UH3SVJy35S
IKCVUbHRIndxzO4lIuurg6hVEStVDKGMLuNt+nbzqOWPkpxC7YD3m0DiLVTIuGlfgibsUeFHHLyX
+vUJ9Z9s9UY0zKkSdE3q3JhW5UPH372PyhglWUedpNhbMM4k2yvTVlBgtdr7dQacEE51M/02e5tk
bMn0/rVmHvt7mGqqF4peGzzbENevatkJJFBn0d7DqowKH6wKmt5mpiR/KCqUCkMus1G9cVwcAaQ8
QkxOlDq2K/jsoIaUAST4Yo2yEh+zSs6OkWrNaGMqoNgQ9E4aEKSdvEnPYRcAkKmuh8rjll+Ey3w2
OTEZiTFSzRgZusi6SMZnwUQcsMfEbAauL+5rrhM7zBYzdRxiLFkxb0J5S0LG3akmrFHQ2hW/VjmC
lz7DZ9fdqkyLxxGoNhJi4/oniyLjlw1IpPCgUNByg1C/+ETGKXmgi5t/y4yck6uUsym8keLYdFU0
Mn7WAvnQQKiT9dDWTvaDFwfv2JBS4vL16+6ixYuIH11Tm0kyfAguoV2rYNwGGNnslCFk/QWgjDB7
cKzJRLWSTiqa7DKEZmaChtn8QaptSbiKRPkTwkds+Xo/l88Yh8P6FU1tHxt8DlTsbewVSZGpUqUb
v/Yy1oFZoxbeiinq/f0Q2sj7MtWipgkZACpe3YLRTYGEfh+L9MuU6K88pPzp+gv6y+o6D3SEcfSe
UESg50SBcx7oahu5grHBO0M2RzRhtDqqj0veynXQZD1FepdsVg0qpV4Z6Fg2gUOTykX4lTr0htcL
td3cbK3iE1gTXMPNGSf5d2aLpdwcLYRHm8kueECrsF9SMMKlby5K21BnmEwQbaBozykI8eFRE9g0
SvNSd36P+Mn6YayxLX6nJpqA4aNboEWTFIpNKS0osMlRjvyJHv+Ox9j4YgDNSaHjOYs45WrRfF8Z
RyG7Gg906C17oLErTwnzGzuLq6dUWoYfODjGUkhjgUa/nCnDJ4DgOuZKvOIPZrH1KxwFp6u7qK+s
L1z283TC4l5Gk4Lx69dxnuigWdmcPjo6qEaOY1n96ZJEppGMjDMKuLGo/L6tavqGMH0OJcAhCXzY
mtDFs4qx9ooWcI/HKZ5eG9xMZj/R8rG7UzpzTMDDF0g6xK1TvAwrChkH3KAgOQ5KVN6q4S83HRZ7
5MnM/emrc4GebwBD6KKamdRuk0I5XBWkguqekbgxqLnXoa2EE47e/cccieuV17DNSrfxMlCD80X1
HlqaihZgKGt1c7B7Jgs4CwrIAPLy9foO3zbw+QZHo5IOLhNDMhdUcM+X6uI4L+JEBsbddpikNLox
PUiN2T5dX+byNeqMJVHZhWy3Net2ibXNsGg1iyEONVAMSiDFefQOxAPOKWYBdmYSbfquU8xbEJI3
8hQo/NQQFJ3A/fdlJ/o1ErObNAmHKa7wElyVIypT2hONmP5JjRLjVkS9ANny6ZDWt2wDiC1zyD3H
zNJaUcW6hpUS6IX+x7guw1e6bw1+cKmUOfd2GyfHUqs2ozlEH17RzIEWLisodnhDG0XFZ6s3ATSW
DG+e8gpq6dFA76T1kMJyDEzFe6nx+kFRXrCHUQevZ574MwVwUYdVswB7EkAQEK9KIe67UYr6ryuq
XLuXOBo4DFWreEd7WO9cJ1K1KrSFIT8keTNtsiiFPrgSXC0J3GNZheT+a+aWZTTVYBhBsHH9yorp
aVmhvYySSsUMtXz8YuZiQam8lSzJZ5bYMDCUp2FgDBjnalAgr956mWiaj6Mh1vGwIBW2htDuFTRz
RKP8aGqrS1A0UsmSMpFZQAwjLe19FDHx78uyyiIViNFs6XKwbG7eJ2iFN7VaPUVKvEy+TBhBv6PC
9jNg9DGLAxem86tzmIzg/MYUxFvxvf8p5KJ6LBpHHo/XN/cFsZBr9K9MBDcpvRhK1fNDZLXGguHO
lIerlqiGR8TAKMA2JXT5DWRJCgPDLmwFiagJhjD9OkqeM+bR7GHohhys2c3yygtMh99VpQm4xc2M
GD19h3JIxUct0q17x+4ErSi5Tv1FrJhmdrHmoTZVeZ2pL09IQFbCR3wetk49htef7y8i5DxIcAsy
UwBYw8iLOvH8+bpy1exhcrJQy1REBfNY1agwZL13I7MFPDktrYVSzlQciZcadouLabzUQGCrg5qY
i+a1gP6/DQUmDw+T1qnl07JdCaC2SPOpyKbaeIQTmnceG49cRxPIGm/GhFAn+V4T6bQcVfU7Z4qH
R+wRxOzbDU5uXrmgyc65lqzfQ1dIz6XTmb80s0Sb8voruAwkqIqirkOQpF2C5/L5G1igdVoYc+Wh
sdTVSaxIu2UxHeRKNjFL7cr4xg1wGZZZb2O4w1jYDEp38RK34m6amjYP1TJJFFSNlKp/dIpiPVx/
rn01zs4lLNKiZjE6QHu9akOJZzTqjSycUE96zKyuRlm069+JThX+f16K6bS2IUaYFEEWPX+FQFtp
zxlLEfaAOA+IK4J47037mT6MdINictES5rGgXWyNHHr+DMR3ry/CDMwq7TQNsfUcm/tqNHGkYvrv
PM3TwtzFJKZSWAzg7e1sNKniirRB5Ug2BPzM1cyODndg8RRl9goR0hi0ZycvRqLwCBTOZ6d0yWkY
WnzKOkmJ73RzMv5MKrZgrq2MaADRxxk/t4a+EVvLlcmOYCA9eLLRdy+i7jUTkheNz4eoN2+6Ylzu
VZOD83coC1qTAeD5i26lGrxtM5Qh6vpL5U2zMzofI0uS7qWiowKX7Gk2bnzcC8lrmnPbvPGvYg1o
kT3gKS0LRe7nuQozKXdwdh8M9dBnvXFfjpJ8ghptHEvcnl1kxcbfuhRjjthhP+U5WmUcHXTcXANV
z8euWrH4pPtKseeUBchoRR4rV+21+EbQvsxIILwioUp6Z5Ea7HOsBPMPc52wi+fbWYd50JCMGiq/
aQ1GwlZX3g9WMtwIpJenzUEcYjOPULb/9hVM1Nh5SYrbhfAwusxFrtB4qSy823Fjr24833bnnMds
CJWQjkCC2QTtvTihDmcQ2aC+/uuQHpBRBk5dhJD2DbKt0nmqY1l4UDHkr//xmDMH5smwVDAUcqu9
pIMwiVrNMrdhJ+wX+gsZXX0910Mxae2H60tdbHSWYtprWCZq5QTa3SmX7AWa2KJg/4Uk4G+t7PUD
zaTyB7N/ujNWvN7Cu+0nmsC6kJVjzqSiVuFQGJ6fLJ2QbHd93YQD6p8fk6jsNygyhMCmb+dDaSib
2k4y8PdcGCdGjlWIeJp9I7pdjA/4GQYpNA4aAM0o4HfDlLKYGpQJki5MslT6mSmTjZWbZAbCgOBF
j2zW7/U6kzQYhHbhjjJwKGFXzY0jf/n2mfRxboD+2UwR9vAwwbAHf8h1DOVCEY9j56w+L8++wwpx
lvkViDPfuIQvtjTbmaJgU27gRmRzn79+ZYIVE6VpH0bYNh0LlcYmZJnsUMbL+mg4Jf4qI9rWjOiK
G+IaFweXlRUGqUB96AGAPj5feRo1vVtRygpTc8wVGHLqeKoNimsSoCy68ZgXkWlbDHY2Z4cvTVv3
fDHOrCTgD/eh3Wvad+AFyrHv5dpvdXX2HRiZdwvU6BuLvvmEADmRugNgQ6Z3vmg3aYzI8cYKbRo4
vqzCxm8bRz0WTT7cXT+2by3F7eQwK6G9CE73fKkqR/sxVvES1uTEdMdx+o703vRF7634+fpKb2xR
tibqW8hMkrztNVGgoRRlM6skkYlkncS8DO/hvf9IssQeQOnR+Li+3uUGBZu0XYJEXA2V0l1Agh8s
weEcgDZg4/zTivLEs9bINl3bYPTrqkupdTDTOnTkhWF/vL745cNC5IX4JpP0bLp1u/wqwRlzAHFI
iqoU9iHh2H9Gj748SUSKZyiR/8NynHoFKu0G/NpjXyiEsNlSyiJc+1V/xIVbuEvL7MqIrfzrjLZA
cP3xLk8F7QA+IyC4vynrbtdsGR2OiyaP18OzMUdzOcnVGPntODau0ivSfbVot6BU2wc7u0QRxqPw
2cAjAAGgFp1v1ZLsYwF2yL05CjOMy6V0xSxBmu3axqMbZ1DHMSLt9bp4MJspvvHMlyeF5dlMTAc3
Fbm9n1pjCcdu9L4AHaTm76TGRhOEDeY7DFFuRPO3Xi+iJRR5JjU60LrzJ407S53p2xXhvCjTQ5VT
f0VFiZ5qUto/UEuaAVLeFFC+GM0D4AMMQPrFvJV5+B65BQjHWiVMhkMznuv38aaZfVhLpiCAodQ7
Y9XwU0C0lAEGimKPaZGNblM6xg8bmyMcwjP5+/VNdnmAwbLR7N3E4+AQbNaQ/w7wgHPF1Yj8Z+iU
cv1cCcino0ZJoOglYlR2nwRWr0m+U3f2f/7UWxMBlWw4C2xxZ7e9E6nCAh4rkFBu8vzz1NPRNdR6
vEtT+5Zj0AWvCkEyPjKgIGb5f/fV+VMaAx59FJQWllOWczQQ8HlidrQ+b0Ldx2IytM7N6tEO50yD
JGJE0Jxypfhc4Kz6cv19X8Qsfgl7wNkkUkhq9jc68j9WUxqTBVocLE6tLp+YcqfvRR/jX1Xqxo1r
/OLzOhDYNl4iEBTyxT3uosgqbY41c8Ejbmk/gNB4EJOiv+ZzXh5RJYie9XrsfoyWKh3/63OCL6aF
olKPMaU1th/2z2CYl41PUrbKYTvWBvA3CiEdOed3Vh5/zyv1Fkr28rVC7gHBQMpC+OKInS+XIveq
1lmjhAMqcu7mF3/AnoOx1MyQZxob6ef1x7vMSOlmQiDmJkAOHQzWLk6mTiULU1qVUKYB86w7c/Zu
jM30UCfkw64optaNHJM6OcvLV5GUi9fLOmp913/GBfdis4HSwTKA39gKkH24jhvJKPFllMMer8Hq
pUcB2nySm0x5hRYCBM2ZjWT2qbgGHSHmyg5xZhLNA4PAgTy50NbPqsWhD9pIU1ZXauXZ8HCNaQFc
Cwg3bl+15uBViPPisY5ORupWWAjXOC1kaL9ff5jLvUqDGPgDDMBtBLXXy0QDZiiMflbCGny5ALVk
WS8CiNe7XDKjoyYVWZAirOUX5nILFbJlCv/eejiLwDonx2YcADZlzzscQAyMuFWtXj5rqhfXtnnK
mqm+AZbY3zjbKpt4HF8MFNLFx8L4SdW7RF69SlHXn5mVfqsWs3gaUkd6pNnMsDbpbmn/XFw4/78o
0064UHB19/r1s61DQZj01YvJ41vmEKBy68hu/UWP1U9Kh2Ja0cCA9ACFpR/rAazy6ojqScdB+NCl
U3sjMLz5EkieyLy5c1GJOj+p+mLmuK2nMjiJijhr/fXD5X0JcBI2shLlpB1aQCw3Tsrf/uHuEzOl
Q+adbJVa9q+Uwz8BySijrq6iYfUkfCXdSCudg9TlzqdKr+NfWQtkI2sQN+gneTnA9K0YALbxXaFS
XyI6JJ6AfLWhE4Ec1q0KU/VoAplVDsXrEmOgERd2cuN+vPCd4suBluOEE5a5nvduYVndL6i8g9fr
9MF6MHGNd2PU+dBKk2JIJmZnwb8oHBlZhmQOOz03fexcrcBSM+kT4EkSmiG71Wi8oCNsv2rDFIKg
I+wQAM+/nyLVNI1idYMJDvM3tegnPFjE5Hye19o+1WkkyT7Sq0rsJ9JIK1FH2UVyy0Ye7xb6noxU
KNSxW5Il+Z2EwODnxky1Z1qD6eRWBnCP8HpU2WeU2+/laFPlUT6Tu+8C9QTUpxqmXACjS/tnFL/T
04g7ij+auJ9fX+riUvi7FowslAA2MsLeKWwuTLK0AmgIunvDJ1Wyqk+SBPgqLqbxRxvLugs0K2N7
N2kgJKsP19G8JYi7vwm330ChucGUthRjT5wx457ANaC+W2vrL0lJGfh1eCN7Hdjfr0aVy7ceeutB
7A7WllXR+truIDgB5xuio3KG8kzs1NaR8X4vEk+irXBk7olTFzZFmCfUuXXHkVMPJYBbN18W0bqN
Fs3vr3+AN5590znbSHGA7S6ygMlBarKO29UrGbzwxMPqx5lenWS5F4hartqNEuIvyWz/7ArTCgpt
uBDMQc+fXUJELGK91RsQObpTZzDVT0a99Mz7IYKOrt1HoAwLqSfBH6sxM70Y6Pr30YBG6Oq4GiF3
pWUdQiORJH5MmYQeSjUmiIta2iodFsKNdEAQpPuGAbb+Pi6Wkk0TN8OdYQ7GfCM0v/X6wA2yeWlk
Ept3SVQsesdACUiArKgkt5/N/EnYVu/OYOC9NY/0/zgiZ6uCNGBCDpeRDGqfI7YjVjwolAuvtfLv
ozPLIa6WBkCItkR8ryBIFO16d32LXIQD+i+koyZTS7JvtILOv1i7xuDCkOnBS1C376e1hAFo5zGK
MuotJ9aLm25bamsKG0xlqPd2KXAbr/MaSTZLqb30gG/HjBx5JSCuGSYia7UZrHU/3Hinbz4fxdSm
vrh5l21//881F2EerWu5U/kAWdrvjKYTv+9k5HE3qfPrr/IiaeL5EMrb0KZg3PmM50t1Gdt/QR3L
t2qzfs3QmfXMFFDcrZv7zXWA/KMLzdlmfHG+ToOzD+K5cDfLKFpPNEPouzi8WD9f0+iTFuWVhwpK
882cyuldogiQa9ijeZVZoo8SDZbxc2gnPcxRZrnxBi4ODCbs8KFAMtM/4Kre5TKd2s5qhK483UPN
+UjRtwRQXQRUT4HUGkpHN9rxb3xcgMS2iSGQzlxxz+uZMF8y0xogUVtbFopACjg0PHi8eHVufdy3
Ho1N+/fxOKL7qJ6nmQA0xTnBjxswegZms4+Txhvqvjg0QpFuvMq3Ho36fBP/gMoOuP38I6uRnBcG
vAV/ZCz5MSlxrauspr0fLftW43ff4uJqMBBZ4ZnA2DMD3jXVbQb0so6Eig8NCTHUGeF4VMcX7QeH
RXvocWF5QsVqksJWMrJAzofBv35w9oXO9gN4TEIeJELAfbvAUA9yZEUVtuim1S6P4Dqkd1VXtsfN
tPNpFUt6mpF1SxgHLmV4fenL9G1bmxR4a0NxnPbCQdSy9aCYcFbnbKjrwNTHbPo/zs6rN25kTcO/
iABzuCXZ3VJLsi3L+YYYj8fMOfPX71PaBdbNJpqQMZg5BzBmqqtY4QtvOMHXwCybyDu4q2VyrzOV
CBq7ETpP1inQ8xGbZeC3+u90KeqjpaC6/1Qvmf65ninNuu0iRT9CJBfRMYVys/MqbVyjF7949bnC
vJDChtzex1SmfbHMebiHW5bAetUBDCIx/TLohOa312lrUBpNHDRSBjalOB5/XKOmhd8VuXDpD04Q
/56bBu0tJUVvJ2/H9+B5+mMIYuFwe9AreorYGGxL2spcqtBkVvcJag6UAqW89KNacaLvsYMgqye3
XZA8GAWaoGBRAXP5VTPo91nUpj/axejiAyT3afowopePsGRX4+GnzQU4cxty2Mvtn7i1dVkPQh2y
f07p6mOUWQKqLSK+GcbcOuLcNx3sAb1Bhfb376EHGi/Xen60q2zPhnfrQgIYIVQchRSRsXoFlCSW
9WzOKpzBtA79QhmVGT6E8cWmEo4XbP3Pm2cqDNT5/jbKKlc4kRojrywCDO23aa36ra0n+AeWgYf9
pnzIp+hXKWvJN9QY9xwCNiZKRwOVH8oQQmdkdROisRMnBsVYPw/x2FP0Lr/vs7T3VUnST6Gi7wmn
bzyvJi+5CBfg4/DX5VYfLb0OyiBkYQn41GNvG0V0j97KrnaK+EIXwTKEScJzEnBaVABLVwNVyMME
9khXNtAE0nWZE/M09EH7ODbtiG7NJJ1qqUq9IKKh6o5F3z2ZUw/3vwhz06VSEbmjoibPt7/zxkkH
ECFSRP6HLb1KX5LZQVKvV5A1BPz/rle71JOAxt4VTdB+BOerPTZJ+fn2mFtLTjQAg0u0WXjuVku+
pJla4IWCp21b+FmYmU+WFNU79bSrjQSIm0wUoQJxoZABX46SVLoy5kiVen2YJO8UxU/QikoEJFkd
lH7nYtgYDPkZtP3AQ/KJXyvwf1yYcUJZUKKzw2ctYg9YOPayQQkVderlcw88aecN3RqPG0jI/UPo
oqp2OTmrUltVHizbKzFqB0c6OCf6ouaTbBe1V8fjLuLxavcCrBLMPDYwWHzwTpcDLjQoLHVSGVCV
oPNIWWT9uyzVFB5azGSxIh6bMvKNpUK9WQ2RB4tgYaieAs/AOVCPpr5Uqo12kDCmBQLMXXY04j4q
jri6Rr8nIJ0OXmRhfag1RK3dKq7SxzGOq+GEO2rruFJoVXsqG1d7nzmRCCEKAuZa0dfdAQ0R/qKo
ctuzDQnymwpkH7kemIaHYq7Uk4Ks5VEzdrX1rmI9hiX4oUJBy4kLcnXDZVpv2lIPhkOZtRYE5GRi
adYVGnAKdXR2Er6rsyYGQ1LPIP4AL7y+3vJZRkDcYDBdOJfd2YmFh0VbTOGesvbWQMiBUGDEUox3
fPV4VxLJey3ljjcU4Fz1zhw/lqWRf7l9dWztezo5whyae5RlvNyGo1lqcjbPAIlVq/uojPiwlX1W
eguCavddjfbV7fE2vhVkSRh+VI+5q9b5chP1A+yzHE5XkVJv7Iu2fOyQPlbcUi2bn7cH29iP3B+s
3euedNY6HiMMoDjBpgs9SaV9UrT596KNiatXaX/vFFn+mLFld8LLjQUVSuiKkLajsLnuOswIpJHc
GI5X2gOEuQnD+BSwqyfh1PlzGdQ9aPF1QZ5+J4gF+r+0OwQr9PILTkaKIQdFX29BQQpSTJ5je0Fy
Xvc5AV6KBH6Y4djSNTQEpsaqYeYuzskcm+EOKcQ9UfTN6RPMiZ/Dxb1GwSBgFJS9GgUCttGf8qGE
NCcKu3lkfSOWj4+3v/BV/MjkRQxH4Yfkg0LT5eQtHD+yJeIWlYrAUM/E2da71BmHxwQ5jZ+Lvsh3
davZuJQovbYz9tbugmCpYy4rwp117KojmNINFhj8JMAi2UB/+bGOYeEVedO+9HkyfsRIeNojdL+2
4C7CHqYMY5QdBoiaTvvqtmvpIOCMlgVe0YTG/IAkTdp/hzqEwHZfSlNbenBnZ3QCbCd7tltg5944
KN2/0tLivNvqkjVBKoSiebIthLc8dQrsj0Ggjo0Xk/0Upziive06XdjVHiYsTu6ztnD86mCK1J9L
LkefkqErKK8DIRk8fTCR29VRBTpUZokSMIAOp3hIpanJ3GSBWHjsVLuNnxE9G+6KWC5Ht2nz/LMZ
GKh/z5odZDuNsc0zQYgtVPzIKXiNLrfFLAdxWyYTqlXNbKKZgVrjbzMo83MNlNdv1SX/gb4Nml69
U90rS9K6SeWML5lEa8bNwrnaMwvZOBZgBuBrE16gKHKF9entOenbSfXioOi/LvVoiicxGR4ShI2F
xHIY7tR2rqoSVLf+D8RMKAqz+XIJ6qKqy9FJVK+bWt3rF3PyAIwrpzkHaukOUkeVOalqOJoEIQ31
vRhe7e3DuTFpUg6iYKJzrJ/XRukp0tLNENaql7Mqd5UWzgzZZrJzQJK6f9fnM7Sa20NePy9A4zFj
4djRnQQacTnrEv8VmsuV5pVJuTyOep27+F9kcEb7vcrv9ewAxlNqZhC83q7cENRI7clsaHRmyUhe
JRfz0eqTn4mdxAdVSd4qgMWFCv2euw7TT50YdXXNm9IoazF/e8BGUVeYhuhU2Vn5ZVYoeL99EUVs
+r/gWLwJLxdxHtQmLCtT9TDRcVJ3KuP+Z98XpnWkTQWJ8fZo1xuVJBFhExqAPBd0tFejWXNMXhFp
BI0pFfQyyX6avYOFQ5oo8mmJI6f1u1SCI6ykVflTzUZp79G6DrUEPxHFdBoI2H+u8yen0a0+1Efg
vlUjPyzZor2wafqdiW5tGGEGCOwYAoehij//I6UZDdxMqwzSUTKV6FKZc6D5qQZ/uaDq9HlxuHRv
r+wVTEnsGSGooIk+JRyY1YhyU6OXFeewhyrHLo/KpPaHrm+xpEL8/QPwBSijmZnmXp0P9deARgdp
RxF8D7Na/XD7t2wdTBjSiKTQqyOdW23fdu6GehohnXZmhBVjmUd3cWfKJ2G5sLPOG0MpaDZREIAE
yoKvUrlp1jTJgpLiBYmSvdcT+4VMPHhsw+nT7Tm9+o9cPsXkOaL2Sd4IzXQt/oGbG+ZKSaN71tQU
Hym1VZ8C4p+KiGCOkS8CCv0BcII+H9I6bCd3ihsLe/IW2pIbmS0WTZFV9Iewr0vTNUy4fZ5Sw9J/
+3kWxqpEiRTEVZqLlxvPViW5zQbQ7DRWa/zIgSgc0Z7IR5Qj1NLfWRTxtq4XhT1HF4NquIBeXo6W
GGiidG2veTmOJBo6EJXSLxg8KUv00U5nHc5EEjbfp8yhB4CGz/hfbtOQXHT+PU/WxzLcOwbig69/
ERsBKT8g75SMVr+I/lUj500i45gXZQcEFLRfPSYbR6yRpH87uJctBIscWwjQEDFeF4V8nJeu3VkY
8fSsfgWAfq5uwnUgD2vZlqhYhAZliC/HOEBEnEgj75EnSmo3dKQ4IuwYsu90ZfOdDt7WLhWREKg9
AKJQV1eRQIyypxRYuewFRTaeZb1LHrJEbj4bXTifqYLipZVPpRfVCyFgJoXqj0GWy7tsiodT0bTZ
C0if8sdYytnZKI3kv9v7ZePuRRef3Um5g7RwDWC0dQRQ8zKVPbPCREpDhhwNksaMdvRdr7EUQvUT
lAq5LgRMTt7ltpztoKznEGexqlZNVPxGkBJNB6vDDaeqhj+vT58qMjdV6EvI75MFSh8SsOFOaLrx
CNCQwgVMaJGKevDlzxhNfbCsuJEJxvLok5rG9VddjeMviDWYDxN41Z3Nv7XreG8QfuLZ4Zldva6K
8FOubKxHDMjS7wvbCg/9mOVn1Rmr+05rwG3R57y//U03txwMNg4dWE2Ug8Sv+vOpYzbVQsbkmTx5
/4g+2Lkas/kTUOziVNhLFiNVEAS/TXNuvuX0BXRA/cK8hfxcfqeHkzm7XSjnoATs7nnMSwyWbv/E
re8Agg2OCL17MApiW/7xC8uFdhNvByZHkhwe+7lyPsCQQ3MPgYn62dKXZmefbw3I5qPzBUKcu3GV
ksSp0484mSreoJYhfrL1HD+nMPY0JCvNuPbUYUCD5vYkt84WCERBFTHJO16bd39MUmotudLrWfHk
WV9esJr7gmfm+P32IBvPLSHw/w+yul7SIrKrib6XNzdQqHwIbQtaek5Y5ChjdtPfLCMAWaze6LRS
bbz8bsHS8OoXmFOhPKvlB5LAfjyw/2c0CWvaa220p7t/XWIQdRxoa7AH4GqtyUTSoitSUcVEw7Ga
31c9nopT2hrHHi+ee8yNflHyqM4F+O67ty8sfA3oSxQ4wESIhf/j6zldsqRWi1ALiGAIoBpOqF3a
DO8g0LU7G2VzjpwDniVhJrnW2UwASUgmN7/XOuHUfFdyJRgfpwRDaRrLhYYOFjJSx1DDkMpTlSl8
q5s0gSrxAuwFIGbAvNdVyKSMszGySVZV1K6O4Yz+SyMvxYcaWYfD7VW9booyFowULNyQ9cIHfXUj
VvTKSiyaVG8xzWl6MIdknN6j2DaGHiowLDIe5YCZCzltpKd00tE+b9qCJDabVQmEvyb9DPRZ6U5W
F/VfIrnR9/QWt64KBIHp2NJPJ3NfXRWAmGLMkwM8nkLoZJUS4xWyRO0jhkW/oLstOwHC1hMhqF3I
i8giPlodqa4HcmJMlLAQvYbnmGtfBlzc7oI+y072WFs+FPBuZ29vpSbUCGl78CHIM53VHAvLiLVB
4WoqlqYvvtrpFJ31xqmnA8DUCtxngnL6PCxS7/ZxIWnnsU3HwpUiYIoumXJU/sW+IBEFZElGT/a7
Zn8BPFBKdp/sRdJUSic5NJTuCLy5Tr8BaLacY1NbbXboKm0ZT1EYQ4Ajqk9YniHTvyVKrg7k5uCj
XXnC4wfYuxLubd6NC517gFcEfxboPmveaqdKOdlyK1PGq3GLiAMVY2x7Pt4+IuJiWUWq/NeRGEXV
AHf3tbMtbdV+wMYdI0+SifupXIwved8/y0ktnd46EhcrO0B0/7GAWr/CjhM0TRdWJroBY36KQxsJ
Igrl/yT1ULzcHup6lzMUPSk+oxhx/RZGABi0VmtNL7d48O1Yko9sJqwYJOgHs6SMx8mYp52V3BwU
ZKDo8wGgW6so1ItuQZLEZY5nqaOAYVKIpwZgHx0UrB/jXJ/unVrekyW9vj8IXKhjgCTjleSKu3w4
MuxpNLW28LaL4Z/yBiMGNcnGCaWx/GSVOOLdXtqN2BoiKp1+ARBURGfnckA0ccY+pb7jNfO8fI7y
iiY7YK/sBb5xewBBHDwpKPsdkkbVnoLJmj+15bz3XF5xVwR2kHq4sOQRRcB1nhPhHTmiRWcSYVWK
laLgI/RwwmQaECWA2V27itpp57C3ph9dGanvs0VoBhkBPCJXTcz6t1ya9g+jSKruycjH+ivKCQhq
RsY0l247SNOvurZr5+hkun2OdaPRzlBMpM+3V1Ms1uXpYxpUTFlOQLNXnWglmvVOQ9HHs5R6lE9m
rsQ2/n9qSU0+wm8PpPc0HXuusPSQ9lpceiU1Cv3+9q+4vmkoF9B7pLSBMDKiLZeftFHNVg40OIJq
0kCcNJL4uUXuYyfuuL5pRD4Mp12A5yhPrEZZsJispMXWPXkalfJjPVSZ5OvCvLlaSKN3Hp3N0aiC
kXUJVRhjtU1xL+3T0HR0z8GrtDnTORqTp0VFh82zzBY9wttLuDUcRSjEDpBrFXJWl0uI0pggdeEc
snSx/cO0k+LQB1H8rVR3PSQ2vhbK3cKFGao29+iq5NXhJCcMLSyS6Cb6V0Eg7EsVxjtxwsa1IuTB
CbrZGPTZV9cK4GMbVCWDLHIlabgvlOmRol4EwWdqFvM+R03ix+0l3LpZLsYUgeufMbAKEMQeCgtH
DjhUoBqiA+JE07GDbP+Rymb4ssyKneA4OU6nZIrkh6Gdxq+3f8XGh7z4Eat9YwTNog8zJ3JGlPKQ
4jKLtXrVINsX7kmxbw2F4D39U+AMZKarocAOtjk1RduDv9KoKM8swVlaai4oaVr2agPiP7a6acA/
A78j4hE54mpxK5qGlZNV4CakIdNOVZRpH3SjXbSTo+R16juxioKs2aXLeKeaI4RaYLVB/uaWDZU5
BRgyeTF4Cn21reQg1Bv60uzdtDV/QfTM/yFpnwY30dRxLyPe2sMcENJvMLvURVaDDbTtC6gUDJYh
PDgsWvFOGYl6o1RuPdWe+x2+7Nb3xGGPsUhLeZZWS6yHcZwMSmIBTbEkxUfVwB5dJZbjAAjgUP5z
e6O+FrHWX9Siy0iBi3wV9MjlcUEsDXB+zxElXeef+jj2nVd3cQ9GK8vUl3iJZ93lvsJqBzZNcRoa
jdJLAQAz64boWQrGwb/9m7ZWAMdH4kiIC/C8xBf54wQvqLCFETq/kHj0/nMeNoNX0UyHlm0op9tD
bd2CyBGx1Oxm3VnTpWzE+eOMGqgXJ2PzI6Gqfq5QUIt27nWxiKtFpuwv2qtkkeBqV4scWDO+lQXI
mMgw8NzGMln+haIvYpadpGluI+XyjwS/7523cuO0AsADtkCKJmpqq+dEL7U5JwywvbHS7QLRiKg+
RsSV+hE3vCV059nERUaVq/BT10wZJt5jZyk7P2IryOK6cGDswcUWROzLz1kvU9kju+V4VZBYiHMP
krL4jQVs2K36RfoYSXkee5Nphdg2g0wJkbk3ltE34i7+JI/L8t+cZeV3MLYsYG8qeEHrvWWFLo68
WuvZcgvBzJqT6l6qoxHYilZhx5s0QDzffjQNAlYhwSOsMNddESmOtXaohfLPpDk+7X+8HjJ5+WUm
tbJTfL4+A3iHMBKQDVqcxFOXi9aO2lQOQRf5dAa6RytGhQbp1oynJCp2Nuf1BcdQNjcbZHkLguJq
cyqdlVZz2IAcHPr6lJpCrNnWilM6414MUmMPBHN95qiiimCbaimw0DUARyKnwh8pkbzCQa0xxKze
tftkD+R0vYDCa1MY2JImIuMhfsUfl0i9xEXWdpBEJFRdKRWnvPiUqN5pVee8eVswFFUAePgihVoD
1JxpsLFBm2iMliBamqrvAbEIhRJbK4+376vNWYmBWD6wGmt4fjBoGIg7MzSnwAyOWV7WHmJ58kGt
kDa7PdT1tkDR7jXvhfVEH0S7XMCkh1aZRKnkqWqGol7iGPMhloIZxJL1Ppf137eHu5LFJu2UAQoT
LFJfh1q0uiZkhFRRLwPmt6RcJy5tFZSSuwA/VjwEEKhE413uRFswgv4Lea1xerfrDPm7jRA07iaW
Nneu0zZGDfkp6cd3I57X6gkdNNxw3KWssZzZ+cnXXUK6ACReNOZFr3BdoA8IJHsaIpI3BaX5YjbT
9JKW8eTWPYaE/LTBDx2rvDMT7awixvoUxggm3/4N11e8oAigQcT7RRq7RpRFszHqVJdQPR1NjClL
gVCPavWYNHlJGaxS7y2u3QMyv8lj1kKmuj38RtuG8SktMX/iI5DJl7vEijCzBwaKSH9qCwgY7Bwv
QRb/l6pJWD6gGd26eZiU36NZaT5G+hIfKesOv/AUaEC5a/3JQJP2WGbDEBwSByO92z/w+uXl9wG2
QUGOvPGqk/lakktkS6KH59gHPQ1S8gIlwhwo6k+ITcy+0ubNzqAiRLt87umdKUgS81k4QuuOXRa3
DWbhSLSTZRlfg6oseZ+awVcrq/Nn2Vzu+zievUQaoh3A/db9ILQrUFekUUXIevk5asjA4DUz5GIV
BWWDRLV8Jw/ss2YUe8WTjaFEY5pAFd0tsfsuh5IiNS5mnZWF5EysZo0pUK2pHCd/LJt8b59tHDUG
I0KDhYmnjbPaZzg0x/zNoxGq1mx/j6uy82lT9r7cz3JyyNQs/I1qjhMcRx1tKhjhhuNGU7En2bQ1
ayFECJuB2XPbX87aUZYUZzN4ptjQxaHnKJOCG2QUWA+tbeSn25t3azA2L60kRGzI0leDla2lBH2f
h76T9RZWfjI+Oe6AvypoPISt91APW8OJq4yzLPCp65bKUKpyXTawNWpnBAojZeW3XAaSi0hF9/Xt
M+POILin7EaMs0pyKOH2oQPwxZN0ctZMt/K7pI2x4JhQff+LoWj/Ca0rgTBWL79Y0I4VClda4IVT
4mA1sWih1yZD/p+UmHtv5tYK0n/Bqx6hIxZR/PkfQQek9i7HFDbwdD0cer+AUN6ckFXGFjG38+7t
iRKVWpDMCLQBQmOfXA6XajUfbJQCT8U47Skyx9QrMzwPiIy1cGcZt95nFSCqwOtRooI1dDlYrCLK
07dx4CU6lYwH3sPuS2CY0otWKcXvJUjrFsWeWn9HqmpRKUdjFgM3xa5QtFmmf3v00gNuwHDCwIFg
ApMYU0vf9xhf/Lr9wTd/qeAm2whtcevrq2ODndocoUAijk1eoWOQ2XCxpaDqDklt6R+J4HrFDZeo
el/VcjT7MyqMB6lXBjcO2v6dEaNsGWP6zA2NbeEB78flzqKMsQco2Hi7Odb8BWwO2Z81YSlsUTkr
ZoNgLrSkQ+uk1iP8BwexjFE7UP7UfbQE8Xeuh9ZwsxbSyO2F2ojw4N8ivMaBZ6XWNIAwzkdHTwD0
FW3eH5teGkC+8ywG0/QO2shb9bgI8ECj8izB9YNbuM4zGmOmbutwdWJRfFbRivIwBSdEarPxpExv
FwURw4mB8AVg3PUjnC+y2o4yzoNJ18XHhvrZAc5DdO9MGKbUWloVWK8Y/adlyKqvoeUU91E7mPfN
sFg7+YE4hqtwAFAlosCUx0H8XeGq0Q7o0Z+WPG1Ql7Pwu0WhVm/vbn/Njd1Eks+9TejMQV1rFBD7
SE4YqJHfY5t4ly5R+EFKRgcpyrzycoCCx44f7c4dimGx0r/VKIaviwwnEY94q2iRr66HQpN6W5sB
3WA4qBxzxP+xlFZQlGsi3TdqQ3ZtJEd2woKN+xbuFv3uV5ga0768kzplEqo+pK61ElgH0KGpjz+d
dQjG/ftvIwJBjIDKJxhFTsu6VNRwiTucxMhXlmaJPbAf5he9Hqdzo8vRQXXS6VGf4sVFppiywJhC
a+jCeE/vYWPGZPwmqbNNYEkJ9HLGcevUKPaZoR8vo3LqSgJKCifZz55Abe/GFxneat/qQlUDCAu9
fnmtZh1jAWXR0Y/gxGXlfUUf+VNjSt2piNPsbsjb+luWdo54WAusySHw3utNBVMkM4J/+hpK9NRB
N9lJeDYuLbgsAucgfhLFtMsFaAA56FoCgEJy4t9aC7pECyP7YOZDciqddtq5I7fWm/yGzJSSLKyQ
VUC91DoIyErFAGIqaP2OWCFxP9eQYCJao38xN0qeIK+o+9KcWQ1GTbVFPL5nsLKVyVwn59HJEvu+
LODXeo3WLTsDbqVvVEdAmBv0uLibVtsJWI2UGyh6+KMWKaeh06yTBavVD4zghMnJezCwpjAVyu5D
AhC3wujzfdsMit8iy3ZONLQqh7BCvG/Uv9++zrYWnjwG0hI9TULS1SOeYFw626kW+6Vc2sdkMb82
aLL5bR+EO59YzHG9zdErJlrD6QoAuzgGfwRtVBXlxTK4RKhJvzejLv/ZYaxLQaHsHp1CMZ8NC7a/
Y0nZhzdPkQYGFTBoPnz19VkOJFMPgqAIfalAFm+aFpT62xjWvTb8RaQIih6QCs1ZQY5erSawI6fv
qjr0y6FYTgbm7A9mBHEpbYs98YCN1476lMbRfG37rav3c4Aafy5mZYdK8KRFofZUlkv09tQIvW4h
mUj5BWDsakKwg6KsNubQL+IhxPym6Z36kIzYz7exvNcl2LhzOJZ8flaQLsE69NWGDpROTORC5dp4
dPKBF20uptiNa2do/EDSu53dvzUiMYMwiBXM+TVlOC2mXC00rvm5LoOTVS21D53xd2Rq4QO4oT3a
x9ZwJH2oaginGdyCL49AE8rLUFtG6Ld1LfldregH7qHOjZbI/py2dvwXX09kEageQIeC9HA53oKY
T9CWeuibI1FuGlCBMWcc67EW+oukFhQmpqcygSAp+2qjFDUehoMubIHqavHjoGw8K4+N54DH6e3R
CHvk1cqWKwtK7+WsrKWDclVoGfLF6uKGQS/dySH+DxHWPW+v81BeYjDhIgPWYjVUHceOVSx65s9j
3b7X1Nw8Y/g+PiaLNO68ERsXMW0Bk6QWOgBv0+qJyGs7B1sfp74aVegGpB0STHrdFLWbDsO0s4Ti
d6/uYsG4EPa48A+ukJba0NuLRWPMTw25/gKqpX5ow119E/GOXo2CfhVVbYRVrnh4gJpoSMVN6rcQ
PE9zYmOXUSNnNS42hnywyl2rUVBiTaf8JWqstxqkESpD/hMUNrH3lbUvW83nrJxkTP3ZjMYTqNXn
PojzTwiAdvfllAQ7e+VaxRP1AarqusVwJHxrAPRELyLTlDrx07whuDC7QKc2bAajPwVO/tRRT7yT
usI69HpcvwdDWLy0APAew0LXY6/Ma+0f3Rjjf2+/fhufmmoevk4AJSjorV8/pVCdRsvLxF/iQQaT
KEEvidI9KsvG4842orsNjB6RiXXLLpgJonosS/jUM/BQoPvY7qkkJehbLKl5mkbLfDBHIhp7suq9
QvDG2aGOxmVAakQ1eB1awAiZgUikmZ9lc/JfYUnhYzjW5jm2i52C2tY8aZmDuqKQgCTJ6ppTe2so
+NAgMIrGPJOXpPfEAvKBmr12GNHrfwyMLjkRBOh3t7/jxtvB+0vfRqHcAgBNrMEf4VPfRnJlJMyR
Pmb8uzOM9jDO2oDHsFG3d30+7iHAtqZKxZnyDjOATC/+/I8Bu2gx4R2BcE57eTjS9x3cNomhx0UZ
jopJbT8Hw1K5KlrXz38xVThqClEpcKY15p1kJ0aJh0XWEYlwkbEeP7f2/GOWp+lkF451f3u4rd1D
2YAuMLm14BKsJjoD+dGTCXmAwSi+TY0RepSbscaKOvX37aG2PqJw6ybUEBHOWkW0KpALLBY589Wx
MOGYFco/RZflHwaFDqpmZs4OSuv68FNlozwDsYqCPg/Y5dTiZmnaIZWwXo2X1MNZp3zXDsueuuf1
Al6OsgozcLJLizJDjaBRM+XzUBTU1pSi+zCNtAzeuoBcMaDceFH4UKTLlxNSpGZuo2wRsNHIekGp
9Ye0lOadA2r9ISuGPbzu9QsmuvU0XsjeAAmvS4f6aCh1KoeFbwujjJIktXVTSGrv5GlpUH7Bt9g1
RpG7TdjR8pylcbMTF1xvGX6CQ22APj7Aylcc3h/HsAqw/JERBPJBuNmtrxZ69cmY2v4caI50ylCo
ebNAIxY5QjRD9F6gfKyj1KHQ6bPYjCjTTTukVaycFjtyaEDpe1IIWzuHwTBnpfENBENM/o/JtXrV
UN+pCx/xmY4+M/2KJ5h3Te9mgeHsYD22DgNqByKZQWibxOlyMJBgnR06I4KIOoRX+kGFi+1zvBcG
iCfgMuoRMxJxHLcXbbvVaUiRUkS7B7WvuG51alPm4GbmYNKeXlQ/0SbnOM9qdqjUbj7ZUUC3P1CD
/24fk+u7m1eAPh4ABgqVV7pLspVGdmmruT+Ug+NqI5lUARTkHlP6xAv0ab5n08++POfDThF2a7sK
RWyCK5IOIDyXi4xv/GIFFXdBl9rzOyOZf2eGOuQuMqOmh/HJeLg9U5EyrVcbHQQhscPjD7jucrwk
A6McyownW8uvUVn03i2LsXicos7yEGKu3D7qoh2q6NbyCgzKq9kdtOXVoCXiJHXWxYXv6HSF2oBw
CkkEBFdyI33qeyU9pbETf1GkPnx7/ddCNEDoDKMKJcqxl/Mt4qqjRYQwrFT1kadJRftujvAG6lCK
8rPCKD3TTOadNHmDE8RjTKedbghbinro5ahSYVfm4CCSSXEWxaTCkTLdizNT+8EVEXaHEABJcS+h
HNq5jRVgJYQjbwMeeRBiq+2o7oGbxDZafXbgIBilCYYygL/1MhAE9omMlt9iNIpbp9ZyRlYf7Sq1
C37f3mGbk3d0en8INcC8WUO4jSpsDR1fEz9LzdGvkjyt3AjhgsolkuVBNeLhsRyj5SuIc6IwEsbh
eTbC/lTriePt/JiN20X0dnj5HLoPeI5efok57XLKaGhZ51aEgGK35N8H8SsmJYjvbAztibrt/N5A
gcQvHTU9Nqa+xyrZuEhFhgM8mSKXiJsuf4PSBUiWS/wG0AIjhggDbsxteff2meKfxECvHq5I112O
wm2ZS0FKmh8S/MlPdWSMT7o9O+gWNCnrTJwcla5BINo8SmYcfQmypBmRXtHJM2//lo0wgFaz8PNg
4eFCrBZ9SqQZo+gw9Relrc79qNp3qZKP56IEIiZpgXYuuyHzUHroP09wlXeum+vNDjKRhjANEUIA
yjmXKzHHulJXA3JWy5yDhcYS0Js0KXKHXmr82zO9vk5fSSV0XnCIQnlO/PmfD3LWV1OMw60Hks+B
yatUX4Yqnf2gnvJ7CdeWr/pkytnbdzX1HBQwIEKTsvN/L4ftykaZMG1w8Evp1LsWbo+fQkh/grw1
+nircrUtpvoCv+JuHu3yQZnafOc3XH1jFtYUbTVeTsAgr+Jef8xcyto26zRl9GYlBlaWxoBC0QMo
M/hSg2S5ir0YH6NyjjsK9c1UHCi/ZvdvXH1+A21qWpekISS0qw89SsArVLA9SBAY4Tmdu/Jk6XVy
iBLJeh77zHGdeddM9erFfh2UviziB0JmcJX+tErbhUNVIWQolRVaJ1F/F1R6f2jn/KsUBsPp9hyv
yyRiPKG0A60QVMU6hIehPWhIO48Ia+bOlzIzq3PjRO25WpbZ11CDuuscczwTMFgfmj4JnvFBNe76
zukfy0nWftRhNxs7H//qQRf1RIB1tOhF3LIGRXKdpKgtNsK0XLKPRVmpbhQWnac32eQaTjp6qYUo
mTpgw3p7Oa7OthgZ+YfX+gzB+mrnG7h+Oj0IAa/LnPBQN3XjQ59PvNlq9jCMm5MUBVrhySPGvDxk
OR1iHXO9wbPMRnqH/KLsQuZV7po8qY6j40jHRq0bV6bbuxMTb47MkCKfJ8pfC8845lJITsUkbWOA
ttdMtfJUgBr7OatLeSoVu3nGxLIJ8FmXtZ2of2uBxbcFo0A/l7fkctZqW3WNWTI28cvQeGWsaf/2
c0L3utSddK/Td3V/kpTyQOAUBmkHcOLqBCOtMBXtBJPCzqv8tAwRQMwYY92XcWzHU6nl9bM195hk
3t5Fm8MSm5B50Ka/ktNEQ15zmikdoNDmyynQRvNOLSbMXJMlPjivRi153Oxs3Y2virAjOsCgEYBh
rW9M8NckkiYihm3aJNgtN72Pi7zm1tCyYBUMwS/NGsP7bkmG4+3pbnxTaCTo2b4qtcALv/ymtMiV
AQYBOraFXNzD+E/f29qY/adUirqzdTduR2q5vIewV0SHaHVo0rnWOqLdwSMERJtmwHYJm42qfcx6
TX8qyrD5fHtuW58SuVwKv8S3Ath6OTdVDdHDaesBN8xIP4TJnN1nmoOehlw0h7gJUAyc4uKtTC+2
7SvagRIYN8T6TuY+thVg/ANIrGg6BsjMnceqDR9gfEd/8e3oxMLSQWOW5s2qgiOznCYHcfAaZFBP
cdLIT/bY5F5s98H320v5ulYXWYKYFnQyk0otrdJ1VbprDcwdrHDwpETp3/dSmoCa5U0xPEitTuQi
rBg3x1lXetOtJSf47oRD+jHTnWB0kzDpYaDVKTSUQFNnH5HN7IMmqZLhFaMcWecuay3Hl7JA/+YQ
kj8lRRb+qNH8xwGwo8vgzpSB3wwmox5LEMqJg+/JQ7W6zpS0reRocLhK+0R/7LWuPbXOkB5axWkf
gIXvde1fLSpWaygklcWmECd9jbU0lTlctJqQswFNYWMNgnf8fxTNMsNNsmAMz0s3pt8tVnK5G4o8
z5+Tes5Gn+Ipopq9FcQf7CHIHddQC6Q9KMF289cpmyZ0LAykjN2lX4aXbFDGnah54+SCIxEcSs4v
N/FqpWjDZmYUSJNHwgbn/H84O48muZFkCf+iNIMWV6BUs5vdlENxgQ2Hs9Ba49e/L/kuXShYwXp2
dm0PtGFWJlJEeHi440QX/m56s8aZMnaj0EPLI7Z3EoWbzIivw74GoydXJGaXv+lVEKniN9aMrYpl
WjVXH0PX/dVppbazrbcGwcoVRF4qCIC1XA+St0usdq1GyBBlvRcVhkUzTJEe7x+ejXsI1BN+G0wG
SE1rotlSVU6sdIJYVB2WC590eDCWTqoHhPNlydEwTyPX3XlSNi52nQIOcKB06yUduJ5aYsydmy/E
YWnTFP8b5iVaToGwdeoNKMDtBH1bM4REh7YN+4Tod4XiKMPS6klIxF9VMbZp+WxUHzuE5741SD+i
e5E0J6cJrY/313Xj1QRPhtNOQRnF0DXbK2lHdSxpJ/GnUuk6Pyys+GMyI/84YM6LxFlmpk+Kkcbv
s24UO990a3lh8UFfpKEXhG+1PWHrxWrhcnnIquCxb2YlPFPzaBfZECjGnUdla5+yQWWXPTz+m/aM
QnEnOEvR5NtFYf3gm2uapyTWHuK4NSnpPEtnDPReurOv98ziunVjUo/3ccObMVuu2sdhqvR3iG0g
6Xj/422NJWXfbWq8YJvrIv3E66zMPTTnHozrYEYT4U6rKs1TkjbtfzgLUl2eh4tYx15LdxRIRsJr
xICgUVEPD9ge/kyl992sqMnOSdj4UqRjXNpUbyX3cnXs+nEZ0SHlJOgKAuRtZQSPadFUO/th40IG
QMQRhH46SbuTv+LV5agbRafn88juqyMqGWOl2lQPzS73zCEq63dzZlk7wf8tdodTH3xgIlQUDMHC
V48A0EnNk+QM6KxVsThyupV/aZky3qPjNP8PLz/4FWrSVrAs3ClXDmkc5melFq1GN1yJ2NSb94/M
fmk0kTcrgeX1EkR5CNGqSLi6gVG8ZJptuAF9eR7RQ9mZ+sZWhbnFy0fSBTC+bkpOxklLwDkGLH1L
62y2nfW1rxOdVrk02xlq40ozQekMKpscdigX17OygN36pseSCAq/cXL7/HenmuOzsLXpxVxS5eLU
+Bagsat/ePNyUqGWgiFYCko5j+uB445lDHTmaJpz9BxmlU44EY9V5im5Pu+IbGwtKPmMVJTn0UCZ
8Hqw3qYtuZ+RWijsNv2aJjQ/K0I3n6DpJg/357VxUqSuHUErsAz8tNVQRm1alYIhAT2aYnyeW1U7
/WGPtuzwg96Me7y0jZeQ8WxZsEIYFjbo9dRSV2vdSjXRuC364RSCkHliqL9aaqRf7MydHgpl13dL
nrxVXMm1xrcjXMI0cU08tYSCgGk89P5sGmnuhdQIW8+YXes5RNOj8kp9yL9l/LuWF1Z1+UVz0nLP
t3Hjk4K2QR3hpNDUacuN/epG6t1ApXWPdQ7NNP8nMkT6aVbc+b3ldPFe4L61xoBe1DiprSL/tFpj
qzGdODQi8joMzB96fTKPtEgN7xNcuQ9SbA5Cd7anF761yK8HXW2kTk3UJbRIgCqrwDFsseeHbAnp
Mo5SG9fyJH4UVvE7J/mVam//4QWjEEq9lco1wjQ3qWyqmG0kR0fcxziUo1qdaLcXOMUW7en+idn6
knR9UJUga+ZpWX3JxghDsCRWd4qG+aIW5F0ZXSiHLrHUnaH+NNCsd65U06JmTY/ATcCB50/RdKgP
+vZgtcelqZLHRWjJY6NG6c/SRrvAc5O6/lT3mm8m/aWvcqv2cqOJ6WHIzLMM3omgF+s3TghLQs7d
m39HPZqq99dEftz176QVT3YcyX5Oa/X2OdOiWdC40b6bC/HbnqJJ83AFrj+1Fe3faI+on+8PuPER
6JbgyuJDsDTrMALOeNGlCceJzjSsKp2sfZ+DKZ/sJly+/Yeh6G2S1CRKMmsDA30E72sGpUexuhGf
9CKFB5XOOfdWPeg7ieTG88bjAnOfVSRAWqfclAvqvDDn3q8d9KeFTsGx5Zx/6YtEoIhZVJcKMqXX
TBj03Z/lRlzGyERlUoUH/HIVl2lzC+BtTr2f6Za4YH9q+S4NBDv75FbKCVIEmIKke7iy61deXa+u
wboi01gMNrTItfyd1aQfbLsej6MTiqMRiuDTOLiJNyn0O4WVgdSjXex5N21uHelRJdU1JYJ6/RPc
WTdaFoLXQOHUGqFjHIRDigtvcD7cX9TNoSTGj6QGDdxrK6w2VGiTShx2qTs7F9wEUjQ8U/XErfJm
coJcWMr0dBFJAe01k8ZRwixaKAr6bmUHx3gALuoiLTyHUdf7Hfkz0uLlXivNbV/mn1EhRiNuKB0m
V7tmiSwljwq99we01E9LbqdHZAeXZwc1ugvFY3s+VaVRn1In0bFXLLMSMm4wPAVKNp50LRnPgxhR
5rPDPjpm8DgOBeyCPWHZjfdQBuay4sT/cbCuv3jdOGESZiqnqg2Hlz6eE56J0n1HX2DyGSFG92BR
abzc//Yb7yFVPhIqIjjO05otYqCTAJWKbdb00/BAv0nzI02W+b2yLMl56PPU9LSgD56SBhkBEfXa
no/41qw5ZZK1roNzrt+pKemAdSKiHl1MzjlrnemxCcnxQiPuD7XAa2PRRLbDydm6RuQ+QKkATIq9
eL3Ucae1Wgk87w9m6bwP8Svx+nDccwvZOlfU3EGL5E0CPnk9ymRoFcLhXFZGXbdHtSqKf+q8/TdI
6m4nkbwV05IsLrINKh5SoWVNQOgD9gyNeb1ftYHjIS4pXqqi+25ZXfGsibCgdmloByUUM1qvBZx9
pWxxha+NpyLNox/399TmvCVHUAJl1F9WoUc5jNGQavJ5MIPupHfiF6qzwxcKIOVOLWJj8/AEmSht
gLRCQl4dmaJNNWLzoPNTt1RCry168VBoSWt4aJgvL3FT6h8xudgjk21MULLowQDxuEEMZzXBJXH7
oVzq3p+A536qQe14k9lZL1M+7Xa/b00RTXkYq+DNiBasYpYIWf+Ae5jMp1eMU1VF01fETAAmtNHq
ZZOrfbDrog28sWs7jK9QPjylsV0/wD8vzq5RzpPnFEliHAejdx/cmArUIRSlOI5mPf2HLQ+9jrY5
ya0nc5ezefVwVpnaVPHoYoYcAcJmbhQfsiRInqyh2euN2voIBvcFKNefIr3881dDTWIue1FXLExN
01w8VcGvqK/iR8su7Z1ttnFdyBxXRgRs6hv5rSaORR4yHFUTVsxtrfyoBp325f6x2YhOoTpIhWHI
7ND35J+/mlA9jzhj9hhJd4o2I/Y75u5TBm3+RzV1znMi0uZ/9wfcWkGSL9lhRtBEZ/H1gMZsNuNc
6pwedOEuhtF9UYXA6yZu96TYNqcGQkg/D/bOgCyrkaKsquuRkdBXIzikec2PwwC9okyZHvqkiHZe
tS2US0aHMg4GMcDZ4XrAOTJCza5ZSyosAYRHJfo2oWD5TjcGnBsaqDVHnB2U70pv6k9pH4hnwet7
GdK6V96OcBH7E6zK9iLSsdVnbeuxGfB0RNtwbOqXLMj1Q42TfeRZfbLnZ7z1RR242cTm9GQgyH89
bUjzOikt61zlYZT7aA+Y79oS4URPF+n06f722bqZwAjA7CGtwHdfgVyTaDKxULzyS4SgfsRpn36v
IaV8LOnZ6g6jtcyFp1GF23ldtg6jq6IAL2EDOjBXn9awW/5m0+j8fArwke3S4CT6Ujndn9xGXCRN
2aC+MD2qA6uzoce9bcUNoyRuNx6CMVE82vloRJ5z06fBNH0Kuix+GkvcqQNz2MNhtoenMEH2Tplx
Hf2LcBIB0l7cBTmd0cVkVjS9zfpRX7ruYbG75V1n6t3ZnVxBndYIds7P7aeF1MmpIVCHZHcjZNKM
U510BnSCVF2WH9OQOccAtb7kUE4uyHAe2KPwhtJWdq7A2/1LtsN/gYOJyuDzXu/fwrHKsoii0cdk
B4hmzpUPrdW8NCZH9f73/RMRXWMBFAw5lSRYMAlB+q6HmkU26UkLPoJlbWMeR1QsPqgxdqteNDfp
D6WxtHOg2eLntCTFC2VM7Z0bJ9GjxMC/V+ognpC+dT4XSrAntbe1+JQekB8lHZP42PUvg0NS6Kkd
9EAlAd0+rYLhUoPdc4kDVRthEOmYXtwue4yv2y3HYQZalVQ7bpC1AW2HubVt4Pnlu26a1165ODMk
9dZqf8A5VC0fmYXkrA/V8DNa0Mo8pfqCGdX9r3L7TvAbkJsCIOO2vCmQLXlb2XTDDX5UDvW5VbLh
OQ676i+NwvUX6jRvlvGQICf/Hu158O5owb9e6sWOSs2JgXnHHNgJg6P0EDU4m8FssXaO1MbWZkbw
O2B9sdvWDJ0etWS7yfi7M55jv46GED6LYyHVVOw1yGwOhTgafffkdiD017MSSVdYtQEUpLjRc+lI
R6XcVYtHS+t37Qg3x+Kagg+EHjGhy/VY2mBnYVGRWoOUqM3jZI6VeylTTO0Vt5j/evP2oDNXdpRC
gqZeuzoZUeTGyuAyWFXjgRBExnOiL0F8iEY7P6jzmO61IN++NajpAWcRZOLTyWNwPTtegVjHjBhg
EwLHM12OMLwrboL709o48HLDSz0BqpqQM65HMZpUmN1EOjEjCjwdIgfdC6+K6vQyT7b7JbYa7ZhU
QblX7t+cnQWngfiEmP0G7A81a8bImosmEM7ou3EZn+FwKHs0y609whULZMelBt9R/o5Xga3S044D
cgzAozewaFtIvDmyH34M9Ha4v5SbQ8m/DU1PGf+thkqrLEhGqlK+XimhT5SkvsuH4R+jL5wdDHQD
I0SrjioJCTcnjYD9elYCfQgJInJZOG3tN0Zb/i6LxTlktZE+lIuwnozO+BQOo/oriePlG85Ie814
Wx+QIIUzgeoF9/Nqtqhim52LUp8f0UXlh9aynFDqTnbWdONhoMRHBcFGe43C1OqI44iWl02Ww+Cc
o4VnYAweBnPOj3rp9O+72m0x6+vAYVHtPte6u+cwtPVJYY5SGoaDDry9ivf0qtEjc6BY0y9xcppE
Wh/QBaC0ak3d8e27B+ImpHkZe/AEXX/SNpqEkxclJtRFYvptPSeHwcTubzLqN7cU8rcTfVAHog2d
+2z16cKOynOtQPpDdb39pQxt9dWNkvwhghq2s1M3FpDdQdObga0L7Uqr6yWfO6MQS0WdjSzkYORR
fRSTPXr52Lpvf79RWbMIzlEf5U5bbZVRCQbkUUATlYUXINa6AX1tqX/rgLeFfpViInP/k20gX7Lt
B7USBNcgNq75DE1uZoMi39UiwdbMy7OlND/0YhzVY9lO9T9WZ8Qd5PG+MGn7S+yPdW6rtFe2gf0y
pdiGHEOrUPu/d37WxtGErEoHniv74ilWXG+lZDJDYTncDlkx1ScxWml96rsRVzYujepfy4RO4tOA
GGl/tdFovU+xZOr9JIuKZyPB4eBpMiOb4mCWK587fUqrnXBk41BL3ARReGocxCOrU4VQzmQqcQJ6
Ahn6YAEQ+ejCG0e3Tl/iGpdFnin1Msx1DwCuGzsFlq0tqWkGlk0gvzoU2+vVKW2TjNxiwlWE9yw8
dPEYh+ovpbfUHaR3ayRdMl2gW9FS4K7OWeJmoahJ0th72MWXJbAnrJvIN5dp3LknN55xmSyyrLJ3
F0LE9aR0oq0IoSeCyaieH6smnAljGwfqRayH51qbcd6uQdHv7zT5t67yGNx3DB5XHjxyhlVMZAOq
tjS4DaiRxaM/alP2wzLLYofQsrFdGMWWnEAuRho0rueGPZGaDAaEFhWD3EO+dNpj1Kb6326S2CfR
GdEJ0SrrELuh5pVKa3y6P8k/HMD1LFWXmwU2hsThVhsmHlwjo6l+8LsBB+yLFtCQ4+tzEMw02qlR
4Ac1jTFHu6+EcQyisps8XCfafxM6e+m37ZWfdRHV5xIPotMQBNHDiPLr11aksXUM09FoT/oYacKL
s6gFHxq5Ro9x2VrVaQYNo4/QzMbsnW2K4pjpoVvuzO82GyWEkBx3CTcAp6zhhhS3r84iMsLGzP0r
roazG1iygCvTUVe4VKZyTKLmmXakHCaWKq869PK/57H1sejQvzO7j/eX/GY3yx2FqtqfPn+CqdWr
kZhDGlMyBEoKZ/OxQw0q9ZTaUR5DcKeT3Tm0UhPw7WlsyA959aH/DEsJjGgGcH0tDVrZ+JBlPBx+
OLsuubnbnowWousSzDaE0LTdeT9u7oc/BwcyCWNBk1gf2hzYqkLLHMC6tt1zVQ/jJQv63O8cbdoJ
87eGol1NCog4xNxr8gfJbQIxnWKFtG4+dKbRkEz0M97T6h7rWt7e61WECkBdjwRQkkCvj2tfaGYb
5wPtWk4TlLRqdcbfeaoG32jKbA94ZaKqmCTTcz8vxk60sTk06qeS4gIVYV06182xTBRj5AMuVoTu
rWZ4TpUMZ2caw6dJSlfndZN57VS92Y+IT0mDPf8D9WXeqzsqFS0mJy0M4oTGOa/LtAVtcGs8Blmz
J+28tUs1mKH0Z6IgRO/59fqmemMmpjt3uF62mQeQOB8mFwnO3DSzwzJY2k59b3M8IF2L0QjC1xU1
kEg+MmUAX1GEcswTuO21YWCE42C1SZFvr51/czwyQtaSHhHuo+v5EXEl07jE0uI9HT91fe0e6Ios
HxorhGDSzHtOILcVer6dbsPKgZlDPrNeUE2UNXB4TgTUoa5xUgSmNKdI0NPk671tvuSJlTsH3bV7
3h1XhC+lYnTjByXqF9Y/icbRK1q9cDwn7R0sEApaNflD7TP99+abMxL5YxG7/2PqSz68Wh1yz0lF
p4K6Cc/90Z2c5DmIyZpJbLPv92/h2yyTsSAOkaCj7k2iuTrJ4RgX+VIJKidCEd85s9X31FiMi93P
6q+uKeiAVfOGqheXwCdDOMu/qtL0zk68trUfSKrZDcAviOasct1gpg8hQTbdV7JgOaRRPL83Os36
pgRx/L1ylOyv+9PeGg9/FtjJ0kMIFa3r/Yd0Y0YzWwP83ev9yxSkHVr3y9DiehMk6aGLqz0awk0Y
xTpzYdEsqIO4AnVej1iHaaXaTc2N2ZbiC22Q6scoCnaiqK1poWwKx5MvKovW14Pg17Iso111/ujO
1ru2zj8nLRQ0MxUkANOgXe6v4taD83o4+XNe4S6qCp9UccrOR7k/P0Sx5voRsq6Htk2s4/2hNmcG
4CHZSjrVy1W04PT5YOcUoH3hNPMTmKTysSQc/14Rz5WemLmCvbePCBogFSi4EKHLXE9OCVwrII/v
fMepx4vrdK0HRmF5RWhaRw1a4c4RuG2dY4cgrkjkB2eEDHc1RfrZTHPSeVOjYdKjo9m1+kcNTMc6
UeVuPoux6hKs0+opPmLKPMdHIpzQ9sym6L5iWjfbHroTauZHFODNB64POuYLTRsir8wqS/diJVM/
JFELEcrMtPQhwevN8AY9T36PBh7C3oB0pbbz3ba2CDgZdxh6/lKM/XoVWz6MVZqsomsv2EYD5546
PVXOLuXmnURla4uA2QLlKKgsgkZcD2U7RWUXJiWtYkrnYzPk5i8AstQfLVOgAqztZbhbU5ONPVS2
uUfIAK/Hi5RFj9VgYTwNcLMQve53yIScDSPY24tbQyG8AnkOBTx6nFdDqWFmADpS4rWzIEafeayf
knmmEaYt4p18diO8AlQgl6SpGVLpupI+mMIajDnq/R6D838D1OxLrzLmwbcUUb+De5kfx0opD6PZ
1+HOkduYJjk7hHidaglnb3VHNq2TxmVVgBloeeVZtdldUmiSnq2O6en+6d4cSrIE4YVTjFp7vNjq
3Oh1QbARx+H/hq7UT1rVD5SjxmRnJPltVqEyXcy41lD5QhZzDS9WaUQ7tsIDGxaiPCay898wqz1T
gK35mNwbwKi8ZjdpBvevS2c28+lMtEu9qG7G73WnjQO5ZpX9evvi8YxRt4V1Bjlq9Z1mt1VMLON6
H4272Bf92L7L8Ed4Rtxb/Xp/KPlX3aye7E7kDqEfYd0mPWGZaCUZ8IrqYhOpaaV71pehP6XpaPro
T6tA0+ObUUYpTQzESDwCIkEqdX2ykfBtlqpnULgtwVPPM4Dw7aid5oA+0wHi2U7itjVJUjZyGfa+
zGuux9MimlxsZKb83urq42j04yfcwI0L28ku6KNqyocY/d2dRGrjvpTq3NwpPHCyOHk96jIZrQkQ
x3tTN/YxK0bnwUV4BotnFPUgog7H+59ya4tSOaEIxfMNLLjaNWkShyWy0q1f9ktxTO1euZRi/Aci
915BYWM96dim4IqLERjguuFdVhm61hYt7xys5iiotG+pkSH+XioKrQK20ggsPzvN+Hl/hht3p9S+
lf1DjE6p7XpFuUyDupEx3tTo08FJhOmpU1a+L3NjkeYBupeUZkQBJ6938rdbiRfUTklL5TMExHPj
aNBgjuM2PQanVtOVn1JaoGsQh2F86QYQaFxQdN9OlPyU9F150Jam+9i6I2L36Ef/U81KcwxFUv4H
rIUriZ+FJoB8TlbrUemT3pslCTP0l/EozFp7CHU98Aq3mx+s0FTO99f/lpUlV8HlH4IomhTWUaLe
OBGYM9iAKoDp/VaUBEiplsfORQz98kmdi9Y49YkbvgOfLdXDKNIh8Y1qbv43OAOxw/0ftLHl+T2c
atRrZYgg//x1gFzHTqgp/J5o6gkfq8LE+VX7AVTxH+JjqRlAiVyay8I5uB5Jh80N1pIAGCBaEZ2X
muzSm229g9Jp5tFz4urZHu194wKhKgloQGM88fG6eG2ruVnRJNf6NMrWp6HHe2iW2ss5D9WnJUMY
7f5qbo7HGyoLMTzb66ZHhDetcHa01ren0vrZdVPldyLTKHiE1BSm/M1K/OwmKXIIHI04yA0L1+mi
us86s0XixQg8Y2wVXwfrOWud+C9DcZm7+LDIzoX1MycWO4vMWm3pTNIpgSZ1/H6a3d+GO4af3r6I
hMcIxvPIgXPLRX61JbVgycYGe3REBqzoYrYIN+JG/V1YLa5SHbnA/eG2TgAXoexJh5gJj+N6uBjd
xrklr/Cn0Ow9umtc3yjjzrPGXXhuI9DiU0mGAwEQckCrI9A3rkk/cwSg7Bgtds+xekHdvdm5abc2
oSRbwuiCPcULcz2haonxxFOp+GmFpr/UAvsSDUKZZ1el4lHVLXbi8c07jfgRLjgcf9mbej2gG5tt
kjmcMppZCu4QQMG47NyjaNT4sKRjf5o7RxxoeSukxorl9VrensPGNnZ+ydbMZUsWkm0UleHtXf+Q
zmnoltB4v1WnSP16wZtcq+zGm6hKHeoadez7W2fre2J/wdFjoXE9W33PmEJvF8d8zzoL1VMa2qbf
uK714f4oWxtU0tEwBUSTgqDvelYxuYXqdGnnN/ifH4HDfldOWH+qYHnsrN9WdCCLoViJSsvDNa8U
WLEZdZ14y0J/2o8xt/8RjE35BNyRAz7Fy6ObIiZD7BB+vj/HzZXk0HN1StbWuhZrTSniwh04TTTk
6reijCu4HPTB3B9Ffo9VqE4qLFt8yD+Q2ljFk90Ay8mqgGjoJhAXav/xj1gvKuQhx+mojy2KAAg+
XZR8UHx16uOd4GvzQ0qu3f8Pv9aJb6oxtnKXSeZ6ZVH5nswPiDc0Pm1u8eX+TDe/pEWphVAdoao/
Aj6v7lBVi4SmCnZmQ+5wKNVQObNH0ap0EoKbYNF9qm3NqXOWvT6czTPIHImjpZ3wOm0VSdwvzB9v
cBEmENRm5WBEiulHRHj+XNOG/x9mKkeDTyjv71Vmkpi17MtivDKPsmc3yoPzPMjWTyfPpvQYtIb4
lCx992lRnXLn6fhDYVhvKAI5CJsA9tCg5Bd/tcxW10FacELgRUot88NY64OKXt2S/gXzQdEeyEBt
BNc0EX0Ykz6yeKez9JgNUYCUBJ5Alt8lteLS6AAZ0gtSty29aZqU0WtrWxPH2WiVb04yjA2+7INu
7Kzd1oa0wCAlbxER8XUTj5g1vU0wGPVR7++PRORq5E3KgrBZhS7+m7tVCFZej7a6LecyUYtEk3sS
+a3TlKUKZeY4j9/Fi23s4VFb25D0H+UJLBaxllo9giO8t3Z0QRu0rl58srD8oqCP6jvZXJ7ctop2
Lumtq4UvSmcMjzuP4WonhEue5LOgaAtBWjzqaEQqnmHNs0I35zxUfo0K3njo1T76K8lM559pNuhp
vX8Uti5RWuwk+gxlni77692YxlEkrLQBGMsi5XGpGvOzZeV7/au3RAS+I2mcJPDSjEXP+/UwGl8v
CVqHpocyWtJzjP/p77AZUcEX7Hxkf63gS17gk4T2cpYfYjWL/rUDp44pFmF0CUIYUkYZpyl/Lwo9
6A7o5w6zNwp96T2nyZefVV91ue/oeWV7SSsCVMUsc4o8Tah59Ry3mkoneVYX2WF0uvrNzBz2BjVU
sA6gI3TSVwGhXVdpk8vOyKnPrZfBCSpadZX01HXKznu7cf541mWfGEVbWp7kB311fdRLjd9OBaqS
1qbhIWhhXgixAk9LYEXf3xu3AgWS6Yn7J98MTOymmRo1UQIZh8zfDZKk8O2qont3QR7lZ5xo4iPF
1cT2wgT51Qf6hXrzc1eVFnvYDMfci00LU4NlTtT3DiBY4yVK1cdPTduMH9uZpTxVIY7QO7npBkgi
IwJIzrLsRp/C9fIssILnNgHoNeAMnOLZrI6O0ArfWrT291xGVexVeWmZO7fiVjyLMgJonqzhS/rH
9biVnVl1HJFqN3pmPIt2NA/UN6LcK4FFaBNGFJrO/nFIfSelJX6YhetZjVMeOeJ75iAbW4RkUgOq
AXiT9tDXvwV+e7fYi1v7yELov+Jo0I5q7cB3bYc53XtLNxac7nAIe7zdNC6uKUaOAHJQnYG3NKiL
JyftdH9oh/BEyofMZablP/Ey73e+8sYMGRSMm/uECHBdWMXiCW2XZoFCO9bIk/e99mD0ioK9d/cf
Sj3SQRkkgOca8F4+Gq/PG+puWus0rd8aQ350KkqoQzZpR7RR93CVraWUpxpKMgSUG3Lr4jiTmWdk
eYOGIAS8l8xvaVo6WxUU4QqtwUfbiPZir62llEtItkD+TEvj9fyW0bFCDVMydCBr1TeSpDsZnQ0X
IG67nQBzcygCPP7Da3DTD5qNSmwOcdH6Ua5F59At9HPnVuOh6Is9et8WAYCqKv0ptMPQiLCmmcex
UlL5B3ooYk5aSpuwT/0nOk7ajIlNhq6k2ZcYTMfVdHBdKuTKmLY7qcMfSctVqAfqAf3uj1gZfNHr
tTXsSqkGRFh9qbden0o+6xeAivDr0lQ2Av+pwz1ZpSILL0470Ns4KVVVeXnXZQ43lh0+2upErQ+o
z3oYi4awvEHr6+v9a34j7MGRnED0Ty0flPX6Vw5RXSILojW+g5Iy9ZxoOeq9/rVt1Oxd4JrhDkC/
sQvoksPQBGSPmGBNLS2VGdKKBf4EOyfD0Tso6bIMwqeqWpS9B0wu8OoDyLY4hEBkGziW8tdTI9gb
An0CZajqKbCO+mz3B4rcOkJfQ11cpgI7dk8NAgyt9VmcE/yQc88Spji9eYlpm5MxAl0PmG6sNkIF
fmPHE/CKMswYEuNwf4i0eD6abt88lkUd/nV/vM01hi8nW3AUyhKrS6tSSBCmhaRcd3sLShkWgMAc
3bsBSODN8Qi5jKtzb6HYwP2xCprLaVa1ztIxMQoz94KpCD5faqSc8rrbMzi+nZUcikGkviBYzWqj
tpjDY91sNX6vFNPJpDvYU4agP2XBbi/Y7ZkAaocEQtWRlxSq2vXGmWs7NYIylHjigpK5MUQPFMGj
42JptUdZoH64/8H+QKHXO5UFlCKiBE2yyCPn/uqZQXzVLqmQMTfAfN0vBscsT4MgFfcGzshLUhjQ
r7G3TQlgzM54LFPDxTvAcMIWifmR1EEfcdDwArvI0yNKUfq7JA+G34mTa6cgiLv00EyT+sTa4WRY
ocf8IUTBIzren8jGxQtKyeMFr5rSPvn19USCUsyWkorGTw1j/BcAP38o0bl7KHJ6zjxbdN0xnYR7
rrHxfXCdQPkG3N6EOyd/6/tJVxHZ68xWWXePx2g6pXWUcskISzuK0BYnpe3N8xBoGn72u4YLG/Ef
MhPgepAaafgh6LqetttEui7krYaPuPm+mEbQBL1LxKXKMKvMklNkGeNTys3nd+FkHzr2rWruyh/d
hhD8DIT3NOjmzH3dP2HMuKf2HU+sHhoj5jJ2f56yaECsuiVyB3m8pEayB/NvLDbRJlRsAEDqJmtZ
mIrEaMpas/HdxqHrxy7np0CP2+fRTdOe1u8BdeH7u+wWqkKsEX4lLbQcmZugZbSVogykc1qdCbgA
tTL72agha15T94qFMPGpG5WDPWj1l/sjy9h5dU6lNg2mJtROVMLC6+8MHDhVYwUAN0eT4VdFmbx3
ln0hhs1h6KniH9IKRGGuh6n7Nl2CyW18xaiRlQisuXxw2nn2ukBLW69DGC06CqQNj+EM7JrEIvky
5rF6UNw0+tg5Q1aemiCKTkukOzt31dbnph9XwuWQTinvXP820aJTqcWcrSUptS+6QftLM9rpyQ5h
uRzUAIzvcH/Rt3a1VHiiOQTFJbwVr0esA0sBJWNEoXTFMY8Mw486x37p3BT9OcHzbYKO7Qy6Nc3X
g65SerMul9xSIsrtfWpRnEjqgyuIHAwr0F6GYHqzOhwrKsMwSp3SfHSd2CvKmIxhirOENbvzA+Sy
xquDRhwxKVq83p7GI6Clccb6ec8B/Gam1CFovwEFAgslNl/NtIrt2aLATy+MiO32YhhNiAiGtMBA
3C9T0nOxTOGefYvcwVcHibyUgIgkji5J6F8rXD1YoiSbqZ75Pd3V+Vnr9fbJbAL1sbDUYE8V7uY4
ycFogZHqHmCvfwL1V6/r3KZdpZUlGXC4aC95P2knty7sL/e36c2txCg0wyPgIxH029KOQgcTAR0E
m3GIPsYVBQKolhUItr14xBE0SIJgHtpy3mtJviVKMDT3IAgeKaqJGN31CZFCkmUpgMjmxlH/7rUy
+peo1poRQoUaQCimS8NpPf6NdffyF5pHoeuFU+U+B0ljzscqwywTKnjQfLq/JDcnV/4uXgTARWhL
rP3177KdXJ1Eh6ZVk3Su7tdVoJ7scYgP4UDM1rSVCRSi4pJwf9iN7402MrVMeghIA9fRlC2Zz66k
mlt5kH4rCidSwQqNXfrzxvTAPWTRGeQUkpo8Wa/2FdFn3bAZGGdSknNmRE7qqc4U6/5Yz85XcGOS
OiH64df9+W3sNFkR1ui/wc+MlsLrcVMEB2lTYdwlpEhbtE13cuLS8MpIXY7uorp4XTmGBya5RzG/
XVlEe0nbQClkBL4uFNcTFCjeHpRuE7t/rwZi/lzHXbuD79zeSASPRPrwawgobqLhPkpmJk723iah
6yftYFxwx/t7WbrhEk3gvPeX8/YzwhZjs0DiQucatv71cuIQ6va6QTk/po858zHWaU+p1oWXRDeD
T4E5au8akVRvTYQlRw005I8VIPt09Y7m1UBmasLnWtBjO4VlPh3KXI/9OJ2qnfNwe9kyFDeS5CyR
B6+pjZ0xmEnswKPpkfn+FZVT8HtKMvUlAf799h/WUnZf/IEgiZWu11Ko0chSU7A0EdG2v+ZaGEZH
K4xJVgolHW2If1l8xo+n2LM03JwkAaispaA+v67qzUKvG+BfDqNSB+fKMtJHJ8/tsw44u7Nhbs8f
iSF8P848DEMC/utJoppmCqEB7NDV75wrg6a/s9ssw1nXa+dfO1RKx5tn035vFJG1UxG+zbDYNzSp
yY2qUAJYk6KIRPC4F5y5sGn+j7DrWJIbSZZfBDNoJK4ASrVkC3Y3eYFRNKESKYFUX/+85vRmd2z2
utvDqoKIjPBwkS7NSuJtwd5ol3D4H0R4n/LSrschGPVaEBb+1CCrwECY7i55+fd7/Q/FAKDoFTZE
73AttX+/DFE/Ltb12KMuq14RiwNhaZtQRrL/cbn/6XPgJwL533XK+K9Y9iEBkxS8bDxT+apuhzSS
R59O/8v6+Z+Kzv//lOu3+H/FHAj+bAR8c0DE2hcodpFwS3QPOjjfxHaEx7f5/PfL998i/CvzHcyF
v4BlbHWyv38iBwAYMZhqtlhBp6/IwMzHrqdp9cCwZP9mUINvANgksMwlNrvAdmS7o3U2Pa89W2+q
MYOI7t+/0T9eArgdILkBow0q4n98IRg5TMuVzMEXqt/KiNMbv1TJN0nWqiOIjP5fkPc/vbPoga5Q
FfhNcB75+wcW+7aqLQAY65doOltss7te+OVwtVX6H2PLP37UFXQESQXV6b82Q1sVbElAEZPQhR1D
xegFRIOtmxNbnP/9Mv5TecCyE7JD4GLAoP/jvSjXaJ+3gWgAVRWtuoLM++c29vsGV+n8aheLtORY
TfERYov59O+f/Q8/8y8lJ2oEhjRwdv9+RcNVQcHg8dEauFXe717GT4OtoByFcOb47x8Fb91/eDOB
W6EVQPOJ8ew/gc1cIxNDKnDmK0Q2qdvILQRByRI7WyTBZPxZjRF+5lCOaTipZN9fIYF3QLGJirYm
H6tlOiag0r5ESxn98N71L1z1fdnAm2BNOh/30naayKRukKbp/cknxWC6iVZTfBJ7IX5LleXiqNS+
/SoZc65RQZVjo82kn3wMcVo7lSL/TaRbfiebm/kZWUA5baQW7gtiZXbeAEm7NulzRn+hp0/eGFGq
xI5AkA+rK6NPPvD545qjy8E2znUJ5Wq/PE95hr5VpcilQsy8HucGcuH4Xs+mFmdArhBVoeUEC2OO
g/ptjCrpAy0BRIFNiukcXSuSvWqEXPedo5MqT8jlhHtKhqTa41gHMp37uq8x2xNWmQ7elmxsPfea
HrBHYaGLeDK5IwxC6LkW1AJWExHJmnX1cnhSZuAfoMsOP5hi+weyOAsOssYqNGSfcN/rchOKe0TR
Ij4Tal/zAGwoibqo33fXRnXqktt+XkXeoEjMv1ixjdE9qcbkGXwyifCtqepfEiXQaO6wWIIj5UhB
Ptcxq+ZngxCY+UAM6HwNLZh/hwxgnJo03XaPP5HzW3DBZJiI4MxawHcESJkZ9T0LEdI9QsLwnfYi
6d1VXTV91qwaEJ0G7f7Q5m5x+lFskAPCAQwOWscBxlnAGqMpfYiQ/TLdwOGNPUxV1eOXjvVyMxTR
WhxXgse/xQGVf3Azjz8shLAfICDWSDGHs3+MfcDsTysO1OwwJQV2A9TNcJHr8wFTMGUz9gQMcYT3
eZx7exh4JWEOOSWONcOokLEKUq1fT5vIkNbFhv7drCEpQDWAOU6nbDLnx2rnNYUwh4nlHrYECUgP
qxlvZBKDuIZfkRyHrRjzmyh3gLhBEMqXRmfrKBpiYMNyLkwVR9226xS5qsCCbqKxJ5+wSELKlRiB
FuGCbrW9QFYyIxRniKsfua1lcSx7yH8aitQk0qQJrLGfd8cWf5pq6siF+SKZO7hV8uKU9T3+sShy
/sbmUxHBMGLmTySV/BGZyGJraKz03dyP2bO1Uwx/9X2138sSq/42tWACn5DGRRcQ8rayuElI32eg
JmHERDQ9aPzHoElIENJTaLDYJoKfSSvj6CUuYad6i16bZU2FBJHnIhoi+EXGw8aP1CsJs5Nd9r/2
svLLOZf99ov3KXt3BaIawHa3OYAx5A3zox988mecy/nOx25CKSpHaZrcVQp6+mrIq4ZJVb/oIcLj
yr0EloZrvJwdnkUILsudPvWDgKW1w0hw4+AYXJ2QGIxJkvGU/dEz9hugg5sN/gMInF2aaJf6UlU0
KxqFxpsdKeAo4DUjXfezpVXf1aDn54dlJH16ATeBL9eXwvwCTJztjQVe91wjWoN0Rq32MhTEflUm
AuvW50v/rXR4VDqGJFd1MYMbPzFu+29FLkvZmTWzOCl94WDpjzsdd4LU0dpSstfPW2ksO6TDuAyX
aAzWwRIzgo9RyoQcDhmxcdJlxR6HBnyMPD4vGZbch00tvWw4hyy6tR7W2weVsAhJnCEOSA/uxUA6
HXMWN4qNM9jxMd/nh3Hc4fWup92bzi9sNeepn11/WzNu1c0UQ+3fjBVyEdthc8ZcOIko0qE2DUTP
OzhWnCPvhGyqMY7c93EaHH3FhJv/TogdETIiRsXvwWBIAaUvgavwpPF17IFkHoAYfOfdepfIrHIn
pJgP5BYXHwb1pQfzPGprSeft0ROXTbd9iEx/kDCK47/LzJTrxzBShprovYwG5GCXBJ4Pp7JQdfWz
nAZNfg6J39IJsKtRHm6esMet3tOlgLVmY4uwRy8yL+b606NdFB1ZPFPRKR57l0RN4XssQBuXpBoq
q0iQRXjobJX1ccvjpVxOsNDX4w9YJMe02bJAwu8oMUYWCDYphTz3QwGf7tue1KhZbTLVW/y6uT1x
b6Al9rAOS3hiH+CbOG2/lz0d0/conzW9jXCqZC28GIf+j8qQKL8fBbkyeE6Yj/z8BOZsau+dG30u
MRfUIFo3ek0iPncKiCP/nOqQMgY/9I3vL3A6n/jt4qyssNojAfndat2GD7i2FbHA4xPvw8NspcgR
7jc4fjcAsQfBZl8Lnb2SFH63AOLz3YBEajMxP0e01Mtw4OmSzTiv5NYTAV8G0E9fcN3irAMdKdWP
BPvLIWqChrsl7GpCPuS+xXhZcPNOMwifDnPMiBetAyDtpsYPxPbnrVy28WFbayM+1ylcXSJthkf/
IZfWF8cE7waIODH8b+F4EwOxmT+xMtGD6kyGSO7LiAl66NK+XB9M6rbtrBCvx7Gqz424JRwOs0NT
r/DrydpSCt4/wgpQwGIwqYLPScOErWHlM4/5jj1dzul2nwcv6vuRVtXQ+HXXPYg/mYdhVIO00rp8
XfWEmwJuWmSXpdlcvYuTW+rZnZd1z9MzJ4XOLwt3BRTiMa/noyhBj2tyem1meZRR1oZ13+MBQQP1
MP4mVTDDgwDHMW1CscKBbpDG502873CN0tGI/WKaef+orzYcXegpGlNBM45wqNQKpFjAoXY97o5n
eSstHK8kQky3qe4QJ7hiP75MSQyFNUO+B0Oy0/WUDP3YIXoMZvJFstNHMMBh0hz2ZH4bNzC/W262
IjplYDQ+1qwcsiblUb13xqTbexySzTQUWkBkdcSDvWBHBztppiqHndWE5JluWsrs0VOnP7DNt6Hd
8yhRDWah3t0wUZe+g6RlB89jkul0gOcFrI3KaqPgn/Up/j62dPi5FrBYaUVtBnb2RaB3iBpd5y5z
gt9uURKP9z00AP4QTD8+GtQ9XDhQar8WV2rd2IR0KQkOLOz/2o1Jim1Ehf+2XecdzUE1V2CZmRGY
ajsrGPLBAAgxFA2LtY6/i0WvWMdttRINWkUim7qvRHZEkp6pTwQGGEVjNROkqzaOyqyEhA+1THaN
4IF499urWDcrT9O0BvsTrWOaN9jw0flzjOwMxgiiEuyp15CDuYfBjtlyDEOwIWpszaz8IIxucXUM
iM9O4fXWF+ogdWnpQSZDHf1MjIq/CQX9fgrTe+kvsVWWNCX413ivpnmqDjGS6qPGQ86zYu9D0u2W
6WI+x30xsRuD3DbSJHBH25+S2MYx+u/Ci26IexYOJSY6des3593JOZluaGyrfcWjPm95h5w8BOgm
aw1wtlxdgIgmMRZmyQUJF+Q7jaGrOSuSg5kU+rIG07QaHlCMk+UhteW4PE0bS9ij5/AHOswZVxz6
KeJeYNjX0zOYetVlknQUregnEU75BJDtrsZ9POU0FHg2cnS9B5iJuuWJlz7LDqOQ5EbPUfisBGiO
Tl77UkYn9rAUq3qniObSTSVjtCjSYeEAoq5dy4ZkE8ioVcjoT7w1288CGoy4SWUQ5Z0Im9gPPF7L
PyXZB33ISivXm2zh1R9jcj12A4rnHVeweOuGcgFte0WDu7ZJwenUOVmvLxZl4jnXcoPAEdRBnNPr
xPoH5BVkqtH7AqcXeACnYwd3k/TZiWnmDdpj/iWsON0uekxx0go2h/4G57CCk+HI0MVuari6j1Ue
X4IUo3T3NQLG7hdxNZFSKjJLg5IqeTtGkiH8Ylr1dyLW5Qm1nAQsudn65pYFoB7ehPGlFwX+0b2E
JLN1YPSiMzORVwc7T7AIMwNiBg/l5vHxGo7JZ0gObNVgtQyt3bLUjHVKRxjH4M1Wt1oWFFJo18dP
4zQXM9qqBJl1G9H8dnAmXt8Bz+kffS85WIcmEeoG72R1inZQj76VIx1G7LvXeW6QHdK/GTMb2YBk
F3RXD1TFDRq86ftWyu0YyZqJJjVgvL+GkqzhTucimlqgwNt2Q90ufpqsDvjCEA2C9JqNxJ63HFVg
nXm9H2WlDL0ppypcFoW79cx7Mt4lBpXx4FUakhu8mj27AO3ga5NLZIrc2T1IfSI5VgjHRTJEPUT1
VEo0DpvJDluFpPsPndqFfSQ2LlkDKzY2v9k1Kus2Cjyfm2VmEhYlLKt7UJzk9mOIKPgdmHzmKW9X
u4uqdTX6O+DXKRpcmEmk4WhmasnNqLJlaVcxxuoDppqeNEM19R8pais8N+hgvubzNn6Ll2DfScjl
m/QVe/CrCD+w3prphaB0uGYyeJK7dC3Meur5yL5W49YDAp1w8Rj8frYf0V5ltskUKN62lORNjmVt
zsOm65+k34I+FUNv8udazXlxkD7Nf/VR4squnllBLijjKKnFhE5VhYUmd0XF+d1YoqlqcFAQsFyl
iJ/NioH9DPubJHsYrdr02SL+HEWm6jm7pzrsy9nmYk6+rmEX6suSoN+9E2Zyp3l1swBhwEQ3uJPu
Vx6kEac84pZ9WdGYZnf5nu9/RlAzVacoJMFNTq5eZAvhmrc7n5GBtxUgvtyPE4XoPIFdYvLYpyRa
4DBXkN9x7OpXily57QIwY0obO1MW3+8IjrrYaSF9V0Q5MSejsx6t2FbQ05oxO5wnHk9fIrNad1uy
dLNnTZL+OAKS2e6YnYtLaRJetINNQ3y74uogbvzqtgfr+4RdsHwt58vAsuw1GyRFc5FtCxj1imTv
SRwQqLZxALdNtAFJvKp+KDACnaULPh1E1AaqbAwVHIGmH7vt5YxgGjyjs4j79CDTRDyDN5qxFmdm
dCuVVHNnqwyhCbnEBzew81Cf6Rr16Nr6bcrBh6bTjtZ2y78Vzi3rJVUCXkV9qbIbSDzmqjWYfbMv
Tu/kqNKK9KcirCltlArzdjAIWbSNWfEwdaigKG7o/9yvJB8n1nFporghA5k++az8cNjL0t1MFj5u
rqHJkAE7RmSru6O856rJ9w1QUTZNBQ4UPjN+jD0oFScMeRucJ0kURsubhCFxCPE7hD+kRbS4M3JT
gKTFsHtHMYEsS12zleltGubi1s9rFTcxsOrkaeZahiNAr7Q4GqzW3zNXp76VM2w7jzGQguEmndkW
OnBvYUTSp9P8yXpY4jcwDIySE17rNDkZ9Cjr2eVwgr3kQ/DT7ezdNbEGeqy8oRvMkjEDRiNpCe6R
PMtsrE67zyCgRNVJIK2Ac1JxHPp9lC1Y/Em4h7mm2Q6s5un+tkXoEw8BX+eAnhX69QEcCt4akS0j
8DcMOnhH66GAmVkM7ETjo2UzRVX1MiQ9q5ppHNaxGfgOpIWMg4TcaGF91KawwX+cImTYNwvk2uox
H311XmI6qw64VfIFRZx+gOQw5k3qcvZzjPL1huwpSLjROsXLRVj0iTBrLGzZzUvIn2dopr7j217T
JBbk059mYBTfYAGSva54+8yJplLSA3xxindW+0k2WWbV/ZbjcPpjtzj/CoPrRB/AxJ8f9sGQgImk
BPYDCM1/h9AnR2KocenY2jmNp7tI4WI1o+H2InimOawx0+Rpn5c4Oo8KEWx3BbYBeweH5/KWQX2y
dJxNtTiCz5Y9kzVSNXjH6ayasox6haHvr3sbbB39BkonxEsgidCPVY5ky4Pc88Ee8lwT2u0q0S8F
isRnMOhUW5iKrcUlo9p8jRVczg8CzPf6QHDcJKj+xNw5aBPx5OM9OS2uptFXzpb9Z0gry7uNjpk8
JrmlV7lWHh43KTS9GCgdtwbnZ/a2JkUYOrLuY3/OfN4/hZQ7vE5xhB7ZRrHsuBlhogSXUKh0Rj1C
VZBtbnDNHjaZ4bYOuG17H6pHMJqBHeLx2dKGShBZOg965dkamNU0qQBd/uBYHKsuXyBaQTe2M7g3
LNz/MCDcinbuqV2aqeITYMN1G59hTN8vMOFCA32GAzFwnKXQy9MmIGo7Aq1Vr6pYQC0DGXFTLXRM
2G9OoyK/Mdu4SxVhfmyAJYjTOqXAHuqN8v3nVqdSH7mOM3HLikFFPwIyA//Uatr6VtMxv+sVFb8J
gOHlMHubf933frqEtB/oAS1DMTWFHZEzSwAh/skWgGeHcVcwv1ZSW7hTsB7b+AZ3f9mfFU9dOG4Q
MJkuoFJccjTT9ABlYf5a99xhYTdG+q3OmHt2JY4e6oETtXJQySv3o8lvVifok/O2j59LNAX7MYot
lpseWgF1wsZTP1KoE2iD0soeo4Dh8ZBLxS4ES8C0dQE95H3h1nCyMAHEnBASuh7Scd7eU3Cf9QX2
rPRBUN2zphqKzZySSNMzcTydbtYrgQRDTrFygF2Uo3XCGQFldG/X3x5gugfkrNa0NVuGdt72FnKr
tQxb3/mUuHeCsFbaLKTKvkTlNGIedCS+l4ih3A5VWrsf6E3p3MYbRreuQo9PW1gauQ9R98UXOBvO
62lYqvyrIjnAOlOWc0D2g68BA3My/9jNdL3VaSgOZeTYt+vaY2xFYHMOteAenli+YoSDhwWsd0Pc
j6bRYZBfIHFFaulqqx0vglirI7F5bx9MKesBVIqwHcK8l/phJxE6poHI5R5tjZ86PU2p6VxV2qSp
AZ2/8gFhZm+LXFZcJsQi6ZcYA9g3GL+S0IoM6csPwk/7XQ5DmAJvA8TlM0qeyLNmQV7GH8qxZjt5
r8QDFGNlwDYAsRqP2VTigQPYLJo5na/N9GAlPw1M6wNaOdDt0mxF8G0K5+6XDYwydlsMU3/WOFFe
eGDpHU+v8WUp2TkYwmvdh6eoHlNIchDr1DjgmTAeiiOR3g97VPwEOFiIC+b44j5IXg5nGyRkllB/
Zd9Bk19+9qhYQLGhcbvzCZ14g4ZLv9FsohF2OJG9Ly2P8OojmANOw17mWZuvZNId6Yd4hrJixfuJ
V7W2hyrCbwHw6qo7T4YqPyQwGwe5GbnJj0lRAJ/w9U4leAqaxA0Qpzxq0pGEV6EKdBbSe/AI+ijD
PkZHtoe5fR6SdkiEGBqgHnh5MGkBA0XPCdPfKkMcC9oHLDIuxexFDAw1pPMZILV5wRkdJd3iQVc9
lGMw012ZaJw7Dn2bfABC6ec7w2uMP/AdTsVlTYYx64o59Y/9HNbvs6wglTEFYlQzgijEh1zPuGzw
ppuidhEbDfduzdZ3U6ADe6Nruf2gZiqKZ5plGqGCW7EndwSJsDfe5ZM5WCTF4I3qsykHlsrK33Sp
h6TB0oyP96OI7f2mNfYoWtX7RzpM1QwEEmZ6SIEPVaMgMLkVJeDabl1H98D72ewvymwTOcBAQrEm
zwaBzQ3iaG4Gt4z0a+3rdL/e1hJ+/dbyb1kl1/FiMAlHhwwO/q/SOYMnFvE+9c9MAYxDvlI8vFlL
yTvEqPjS0wrfwAaegq7vdu523pUu68VZrq5yt5Qs7MnjAfU3mRD9V4Kcu/yV8bWS7YgVtPtWilnd
wHUQBJgQZ2vUrip1wOeMqpEtiZq/oV/CT0FFobDih3Ikqs89YOLozHSURfd0Agfh/gol/ijnrHSw
iCjRlhih09B5FivbWVMYf4iiOfue7ZuOmiSqmW56Z+R0lBbbtC7kmXoDpFNH523x6mfCsM54ENmq
fpdbPD9u1GRQ7oHamrZb6iHsXBJnRVtNtXzCIh5KrWoY64uHc1j6uhQTlklJBkutDvYWVf3usEVb
zkCUnbkjU6lf6Iqt2U+d7/vcimTjKPTl6juKKcBj/sMA3pjgyuI2rfE+nQeDyO+7KYhCAHaEsPDi
4dBNX/U4qqlBEyNHLHgC4FSNAa9ul9FkE65i5QFml8uDLWzOnmq78T9ID8+RigWCF6rpOkTqvGFP
KM5IK8UPwrmvcWlAIyvOoJ9UvuWqmM4+6nPe1XC3uq6Q+v4WK58C88DE6ntY6JQT+Gb1DCuEWso/
WY6Jo8uYRuprGfYyXFUo/AlCHPcoZ6pcK2B42OMEFUi9KLGiAvqNorp3A+Hp+cr8gv+/qPbpC1au
8CvD0rz/FWNih0nHWkXY7m6lCi0pE/UwIapTNWMyhR9Y/2JFiODQom/gRopOBXxS9KxXA8pbXhqe
nbVY5veS1Kgc6xyGX3rl/XrAzI0/tiD2wggX2rzQiB3o+XFeSf87lKv6zCeJZtsuyYQ+nRVPOdwe
5YOEacp+1CKLDmgno/EoJ8m2p8JYcU7Q3wWgj7TgzThiYjoCey/ECb+lSgF9rf4lM2BKP0vM3/Jk
nI3earp5mA0ZWScneHlLcVngEa+bJR7dF4Kty3zY0sDBtJ56b+FVEjCyAE3aYgScJaiDQevEf2Te
SSwTa+YwnBIKMYBDtLhrQ+Xi53101Y9djsnchr+eDwYRCO0ciNXYgQebLPAnT+uPWIUxwSZD018s
6WEHzSMOaee4xuXJED1PHf7J+WWQkUxeaoagkcammupjrWSmYSZUeSA8e4Y1woIctvKIdVk+A+aP
IYywoGmFpuC9YDdYP8EVEVliTh2JmPK4WwY++PsetpuPIfOg4qA4xX+YrugdBdl7P9F4RnrcUrry
MKOkXKHIVVJwVvCajzXEVq1QNp3hTZYBwhL7Ru6WgojokomEzwdEAjFxj9Fz2BvM+xjks7VcOmzz
nLipF4L1c4rRFLtqkhp+MDgEACAPEYA5+Mr9UFm2YOtL2CYOI0slJpU9FWvDjHDf4Lqgce65jJ5A
+xwCyuuaT+d6GmZ9k2O/ieuQXB9YKtzQlQNar0sB9u3UZpUFPqZ5D8ci4ChwIYCnGMvhrZaWHJ4Y
Y+2ahY818tRwQIFJkgW89BGD8udA5S4e5DJhHwluyUgaDCbiG/rn2TcY1GnZJBVaso6Bj/rMJmTd
3s62whQU6QJ5DrDgzo4Q4ayqC6yy811RSLEe6qEnAFAKN9zWdbT4uwghkHdcWyii1JZihZe7EQp+
Pcidn3FMxV95usafReoRUTFeGapAcviKJHCaLHjeot4t7V/+Wgc9ZPrYm4Wxb45RNPFmKeIHvQ0r
+O+OQW6bpyoBvhp5rRoC3bZvKsTJXOAUgs1CbguaN+Bsji/LlNPkuO09dllob/ZbrLLteNJJjrVd
SAb89aDBw7k4kHgjkOvzTTQBDtAKG05vngcso3RL12HH/9Ab7OKzACtEv1bzdETPbOGNGyPrrsGc
ZS+1X4qqxZptkVfPjvBsFpD6uwGKIHKmIxQYlwmeUG8S+8kbGzbPW45d/YCWabf06AWLooZimLiG
WiTi6wpc5Y0FH2ChZq8UBUNKunX9pGFBBBX5LG8iLKhfJNqm/CumQS2+5JmT1Sdw9xE0gWrC8mYF
IOQ6ascEGA+4iOh6B8t/LrvSAjpbDc0a9Cz9pV9nOMdpv+TTJUuc9h14nKjV2Jr3/k8ZBfyhwRD0
AqYGRb+e6ZA1IP/EGI1kXR8nMhYV6unq0zOlYnmZBzl9H3bskeHVwgcQFpLaBCg72fyJnUaCBUPA
Lm5COXdEH30QW9oBKwARAv04aIvYVZXw9ay3+pZ5hWC8CiEgYEitBThFhgvxE5MCWoFAKvqLY29m
GjcBhToka2LCrV+W7OCR724gdEllV4D0Li6YNXZ9oAOUBR2yCMubNL+yD8yIWt6CfuFxwhWjw6Zc
FCxuKc+DeuQe5hDAxpAz13CB0iYpOAdns3PUa6JK9gVsHpk/xSnu0/dSBBrOO2o5aXRsxvJlJiKt
oDSbscJ2cGsZH7D3QK3DZhkgXKrztIbUF0ZrzQCYC29rSRlgljWxQN5o9obNEY7+dZsH9VZalP13
mk8UI+j1zMf5nvl2rzf9Cqp/vxyullhjh8ss3qXdq/1+YnE6X4CyYOu//vVTQkxojhuMXudpmDKQ
DZwI87sXfpTNsjpo7moxzPDcnaY5gwg7iItzaHmuVOuFtKnsYe2iYbzykQPKwJMFcsjaOsR+sGOy
5jiqKvyfP6QtCgtUncSvJXfT79iP89CAdBL/5Loqx9teSeTMYXlXbsfEC/FqlV8/iaAqHODqNNs7
sa97jVwzIuETmo2w5Q07nIFvkkQPf9ZIk7GFdzSMHCFmjJ8xA4F/vgHvHnDtMWSZlICJNRfJhvNb
o6S3DEEn9gBLuOHXDmrU6wYmvcUPmJOyI7kEDKnyPEo7VbPBfheV5i+Iqq9BUgp6oEfkU6fgFYxT
2a0c9vRwEZESpkRxosAfCLLeEJ6Xh3G607RKXTMv8NrqskEDvJeAJu8CiABgFnlX/JGVgc0vrNfl
V+S4KZiTKOJf1lIkSYOzJ8PmeoGd4l0QKIldFbYSIaWAh/t7qTQgfi1dVB0EHC3t992wOG/NrPb4
Huv3RB5yBuu2Qxr19JFoljogVRSnWK/3YJ5KG5Vlp5S38mZ2EVoGtaj8vuyz3R9gdbWNXXBzHR9Q
3kTcjKRAFo3EuubAiVCh20ZQ3K74rL9jRCfl0XiT5JBCSeEPLJrLEns+T98iA3ogIIId13yxYAA+
9VNVo2Dvorzt0Se89FkOwldWg7ZqgNNAcNLL0h7rWlWPaEP4Nyy8MvVA9DKftzh19swl/mmYY9Dl
Icm5gYeZFOIxYkv1pwwUXQIWroQdsYfPHxVa329YFvCigT4GBBsYgcMoVApXkaYYQYC49DkQpmiA
pfXnko3BNzPYIdiOWuGWDl0mqC86YAUiVp1PBymZieEYCzevIh5mgoVHjJGpAe8GPWgsQP0+IOgW
5zWSdDZ0ohTLmgMr1gEMMKzznyXERkW72Uz/7j3K2O28gZ7R9QlNTCeukyRG2XlHY90P0+P+fxyd
yXKkOhaGn4gI5mELOTnTdnos27UhyuW6gBjEJCF4+v6yt32jy3YmSOf842Ta8a2q0fvdWzTwvd1E
pVsa++t2CkGVpy/W2ekbqrb1HucmN+0O1Uwe7C0m1/tNwqNmzmJt99VkjJ+ih0iCtATfV/cEQ42v
ZRDQJcaTzBG0zgHHH5W8/aPcQqpK0V+sTaqXtf0dtiqoz9xnwfeSq+pxJUDnLZmGkLTxNUDtjlyi
fiffX+eZb4O4omSy4ycwfn9+KEMunrQfy4SsPhXqn63ygeRJ6Cm2U+OW9cNqiwqVFFw+wMY4IYeI
hyY+M6R75a50YEB2a1i0b4umEPuAInq0r6LUnDzskuNPtxpxbcfc4pHsOO2zOW/qgzPTyAKBCBL7
sXbtPKXaossZPXy+PsplW8a/gdzMVbmejo8M97mzn/NZJ2gYreT31tcBCyF5/6BKqIqcv5GHVnBf
a08eb10Z+NNar2T0W5KkzDiKlukivMLMsAfE3GU6rLxrbwXqD9fustIZ40mzd2dHfhRiq9EfTeR7
nrrENsW5r9UE4zm0yaPTq9DP1jyGWiYIrHFPRTJ37+zeLZS0qYorh8AQ7Uo0vt/9GokvTxeA8Tdw
7MNvh/JN5NKLsgLMiL+Z7B4exrqOD3lMz8Q+2uzivbFLSVrkjOQI9VCTF4jkJAdqYabhBeojSfOF
4mCUpJMH+DShamV8iMvPRlXNtK/jpH/Lq5xDAcVA8IQ4FiGXw9/33E5BEnBUFKJN1Tj404NqreIL
gJXSXbuqJMGiSc8xGxb1dPb8zayZkRWpjgTmmX+gehg3iezfmkwJCO49kWiExzpDmIy3XSSyX2rV
SBe5mnFKgtOt9nFLau9T4a9wzzp2ljNLm8udxq2ij66/edtzDfj1R8SrsbJeRWwVrJlFeKiUjn5t
JEaLR1NtbsEG23RfwWpFam9CPhLO2GpjK6kmae+jNZoBfspGqJNQicRCW3jFHVi06A6dE4pL6KE8
hhNvuFKbdQXl37bG/WMZP7GORdMU/DnJ4D4IQGaLp3QZ+91Wxh4/Z3Xdz3XymvCIrn85uSwBt3V/
HJ7ixXLL/RQEPJkxIqwvUuKARZfC65CON+VLNUZFkQ1KBX/bMEJx1FLN9+60nfNa1Za2UMmFhPss
CdWy2RAxehysdg6+Ij03f6vK0b/IyMB9Hko+XuY0awPBEolOVRBt/2mkJurohoPF1tYp775BM/hZ
oeIbDgs0ToS640Y7Q8opvIx0Z/cIvJnaqs7v1wxxVsFY3PXNZc6jpcvGyRXvfu45a7aQJmMdt/ZG
+dP9o59btFFwJ3nU/ELB40vUCA4flFuFAZQxe8RTFcwFVa5VsvzRtuC0IcEpvs9tFJaHZV3iJQWr
Lb7yWtmoaK3AIW3Ka9o1tQTMO8MjsVJ9UfViD0bafrYIGZFmzU5D35AvSZyZbrk6JwDSiVPemVxQ
Q1E85zzWiMsrC6BiGrsYSYsfdmRcK889lcqxu9PgBOYaQmmIbEbsE6VkpxiREjQzjrc4kUinRbBC
utg+wOtTVOfWC3IpRBnFNIt3reHoulSztZ5JSqg79FVLhegZQzcrE6MixJHV+0eirP11N49RMvAP
Fsjp0D/ILZWIiOe0HPP+APg/Qhgma+mzS+hC/07IoPor/Dz6hx4ounhjAJDsLMz16HSqMNnFiSrn
feEZ1z1GfAZvUVK5/h4RnLpTpOXMjzRt1X+XwSrtR8QYgT5P0jTqWjp9/AzfKbus16P7JBYyyM5a
Ou3vDtE3kivfpjuutRb1SIFhuKS18qp7RCbzQAF8a/2CISzRHSNUz9w+5KZwl7Z5lr0VfS8k5yZ/
ERt680GgOvfhMxfxgGAe8LFXfvIjdQys5KEs249YSqn+cGtZZbGefetUr1ps6FfXrTsHc27MsZ2c
tt2NqAv9e8iQ/EnF8P8HM3Y9MLxX5PbBTAJy3xqGmtoCrwIOYmt9tdG/NgcWi/AwrqVtDrcuEhwi
Wx9rFGsKYrGGdOv2JkYK8qIHZb6KSeqrCuOiP6hcDRAE4TjkOAlt2PQ68H2QAG15IwGCbnApFqR/
qT0lkrD/htPn19L59fhNrDv33NoOwtptyNrqBy9eu+ElaKvFpHbPsIBwX9dOqmqjduHAknsrwKmc
NJxhtEn/RndxwF4bwcT0QfNYxLd2T0Rx9oG2FBcfhJrXS9FpjnoSIZCGjbItfiqM0SFDN/DMhefC
23dLx1kIAdu76I4HrnDC35uV1O1g+F7cGM9RLpfRz0IM64A+sVYlt8ZQD+/O7ALrsKjCLi43rwFS
8mFuj1TWyfqU03j9UtC9W9+PfqU6ZmqxXNC49L9WQtQva1N4DoBVxbFmD1gioaTWxTg731tiZ2/1
SeQ/xGqxu+PsqKU79bKy1103MwmDNAEEpw6tSFzYuOdOQ4CMG4OxVyPMkk79zVLkYy4anWXaOxXa
F6T4JT2rKC3LS9BYcEJlVAqehNgzD21HjtseIVq3t6tQStbduOdXacz45U8rep9et/IucXtYZZ4I
+PCFb2N6nvoCIebY+P1D0nNbpIW1lmGKcHTMr7F2KgRD+eonT2VCzc2+VvQSPESaXSijvCPx7uam
aDvGjbDRu9KEbKM14qV76GYpj2yw6jlQPvq0wsdwnTp57I53HFvTzKom5b84AthCdD/PHORbEndZ
gJopPwQUGqE7aWzp3CnQCVofYk4STRPY21g19U8UwZPtKUvj5Y2GSX1awOwepyELX4oKs1gPEqkZ
jXS9IMuqdnTz7lblUh7a2rMdcha5XPdW2QcQ04NeuGm6gnb4UPTxrw3lBAN5EpagH8Ig7V/QDbBP
SIS5FfJcILNcwf+XsV3vVp23QbYEq76S8tCbPe70asy2Ta0QBHrumocO8qhPq8QVcldv1MKmG5+7
4b2uV7ODfEWLMVuhddScavowUZRTHsrNv2kMzJI/+kb3oNNWX+bpYC/6g4jr8XmR48zaSNFplfVI
7wMoS4wyadDWlcm8WrXb3cLTDJjbrvlnwI988rxofm0nuqL2HR8EjGGkERqPTTT2Zw+k5AEkS5Ep
6t8SFlyujuu4bLU4xGUfEeO/VgYLDurHMSuMbYvdzccPbcqp+R1hGvD2YT8vNUHOrmAdV4a+nFhS
OptWvkQ8m/gcCogMh5wVWyOKGtDgKOJmWvFq6Soa71Qe2Pedq2KgNQcn44TuEewgkF54sSNMWHgb
FvFCZ/sEwxZ108XUOuKlBqX6rnNbhgcAaP5bXnOpZoAT8+vM3JGn3pxUVwCFIN5XJvDqaxT06nXp
PNt8CK8s3LuZ6snku9OhuWsmb7Qg6/PS/llhysbHbiQSa4f63Sfy3qmb+Zi7pj66iPXFP4d+qvA/
u7eNTBEGEJAq3MmhMTwe7CcqEQDq+m0KXrfRa9tfIWvyCBxbjbdHfbs9Mv3aAr1bY3zkt/TWE04I
dW68tghPode4iGyjrd07IGJmj0u3beCeyGe8K7A5Gf6eEbY9B7T7LIqOs8VCWf9fV/j2D5mDiI/I
5w2vOR4moPa1wMEogJqSo1qAtTNFBs0MTdsoZOS28D9Az5xx3xOnbqBhdfCTzD12EmSTqKcdBNFf
c9/bv/NxTMKHsdGb+li46D65RrZk54fE1mWoOYoeUqcNv3HGANOOSzBWj5qNtdgLZ2jWjMpvK+Zr
qZeT30MXoYgq63DXDQO4Rzf19utYwnEe+WVQQrKw9B8NkuBpB5rrTnuXNiaxZxFo/k3YFcV/Vph3
P3WHguMopsibd5LC4Jeggm0T48b+7wGbBDNUc7n+snmsKQyuqHDOkmTbrgKZ73rm7R76X5WJEHGl
i5b6NzDJMB99CHLDgurPVBFi7JnfG1W44mXuAzL1VRCirfe3pP2Tt75z740LEFEdMbju2phk+LxY
QJOd1XbWCxLEZsvE1qiXOeowenB3LufO1x3h/FaLRBLGkHd1THxOZE81nD2jmsOnMmwMUnariB8m
T87x7YGZYXrscBN1VnhjUn62Yi1EyghJGwPsjUO+UMW3QRZUcamQFI53s44GtOxTyEKQxx1zKGVZ
I2Ny367LzvJxqKSxcsaVicVjtuCXcJ8M7NJ81JVt3ni5Rn0SYhb2seDiO8GUIaSah9l9IObUWb81
9EG+50NGKOqTTo3WSan+PqkJNtk5EfvQncFq6KP4odY2NdK4qMWEs21/Zp8SwqtLxVV+1LB0/n1v
2vjQCO06B5eo1J8Ft/oDUBNibAMCtA/Ejenh47UhjaPl/0ex0CVYs1T/zXa8vdcjUtbUGVX16pN3
tezsZhqv1uqv8tiFDfBfZy0tabxBAUbnbbzotHijF9jRRS9NVjt+0H130TSAQTpD/h8gS425xB10
fRgmHCNZXfGQMeHUxWfZ2JBozKxLkrXdBt4iInDnrJAIVs7LCk6k2gmU1jjChmboweXZC0XbnARc
lvc0Wst2xWSBu2yZw/XSsKNzJdtzya092eWcbrismdb8FjNlBZoYPhqNyQO3HQdCPLj2C8II0+wc
bufoQfdjN9ytNFhiLfN5JPfsV+bKTCrqVFTgxizWuBHBfsk5RsOVeGqH/tb2dyS3Re6ungv9FgtG
5rNTlyxK3mLll5778s72QvXRTzmcnEfrCD5+0SJAm2NOikNuufbHMjKipa0Y1GuAK+8JJzz4Safz
5suadf5mAyGDw61zLbNhGIsfsD22qXomhuTdZib4a3ugq0B3TPJQrs36NGyr5qGvMcccY7uzw13N
3fQM7BIAbyvsu8c4zoP31ROd9Z4IL2ccbqP4Q8p++5TMjagstoqpSweG0A67I2DZ0jbSwtFpp8eG
B7XZRwUWSPayJazui2Ja4Yz4nQAlKCw9g5IE9sFXsa3em6CNiju7mYvb99OWWEZK4zHAMtlBigQe
Jc5DVL0CRubViVSJ8gt7jG3A4boR/jDAsnTgjOi6a9fawSPdORX6UaIK39q6sz75aro1QybXvssb
p5tJr4j+aWqS/5OjzXivvN4LdvMWj82P6mYR3E5Qd5GQxr39PrqU8J3RNm/dK/x7UHDyzDHYjSCe
6mfkzYSpy8OB8VeUDoNabbsZcWQaQdZq0Riv47q+5JH2zAvSW++sRtIaCY5DWXDqut4aTu4EEM/0
Giv/AIpQoRhfUAxBpYoERnr0v2fba7hnSMsi0q1c5icCkHB5Cmzpb1Nl23+9qVjPU+HUgJoN3DkS
wc08Yf3tn5GrFRJYg3yZZ7/0h/dKutYv1Tajlynmjqsz2VZ+6ifLekDjmc/vbofvbkdQqT7Rew+I
bbVavDAlegNfX6HdFIO3fYkHGSHLTXiCUhf0iciAwNinqFWRPHpVsQ5Hfx202RdCIQ+N+zkQTwk9
pdWXJ5MxuQIMGP0wjgyXu96Ex8QizWNW7m9/E+4rtI49MXNPa3Asc9utThPGBnkju9z/KNXIwVB7
MT8Dj9XlCVFjda3XTZdPgA9xmVZbuPwj35/jqcStbqyUmL5KHfzKiSQ4XVdt2ZRH3NBdhzss6/3K
j46rAWg6BW0Q9ftm9fxjO1OWfigL+jS+XKIjS0KyxAjnLNCOgW8BBezUGuPyRuHAirhbF1nWd02v
hn8c3cXb5s2W3juNgKrqvQmfjKCd+T+LKfyCbH5dLjJi6838aiHkTTmbt1/cPqh3QxuL+LARAYmb
woDYNzWfK40p3MBBsLYamrd1MLo6uePd4VSvPtCQxDUmyxiukAEoH96s1eq+8WxA//QAowQDrKr3
MIqM+DwrKeWlKQaHlKaZQsPjMuHV/kVa9zJDhYFhw93LKmSID3wG5WZFHtT6tKcguJv/FqDnhpW9
q9GXY1oGHnctxIl4DJDkDo7LrzKauDpQTNAHKK91UoCV2fi0GEfVJ8Ri89vjEnB4wFioESGL4hAM
xOLeFALRGzRE+Wgw5ZRp1wy+PMZBj/hWh5sH9R33/r3DZP6f20Wrc9hi+IV0ICjm78R6X95BztX/
3CpAlVhorb85RHqDxp4x9IBNTv6pnCqK8blw6KR43NwxXTcMsbuGvRAnT9DlEMt+Ev3GJtuSC1K1
sQOT1MrvKMIzPYK3Rplg4LvkxRxTiTb6419GATRkcvGDhJSLTnZ3HkqJl46Sel7KxpgAnLKW/2ll
x1++wvJAMBKkrlsY3vvE8rkZ+2nq4+O42khai7Az39DaYjghngsf8Z9X63WbkZ6cWOYhGAmd3xQu
ytn+wXcGOIZPoTi3Nl4ShJBO02Sm9Iyzx8CKKTOaw/jigL41h2ZLsBqSQIDGz3di91+/OdGHGnv1
CE8LRN7FnX6feY9b3vKwvWCGQezWKVxSovXgLOy1rq7L5Pn2YZ0Kn6OkGFHal4i7z1bAjbOjLWy8
khDef8eV4/+39kN92Vb8ANBlvoTRw/T4H8Vu3pvHXgpbSu2RdaiimfKtWoMyul63tTutyP9Gr1gg
vuEXZLdFMrE98VaPf1E8Ev8/dTBRp9rpwxMDAEEKnbRwI1lThw6RtEixKwfPDb4S1ii1E0XQuZnf
JeV68ubN1XdLU3fnLrCrMiusLvJPcN+yzQqiBomPkPY2fQa0YTh3yMnh3Uk3aBEvIZibkILw4KdL
1Jl7trwqOTusSNODRoL8LI3fhiQRtBX3ecxsu49tIvlSIfT64C03CMYRSxLtlsn3+UesqKt/Vxs+
liPAOI95XDvW+EImkS8zPxfJpbSsG+CWh+Ia0Kf4z0ZEYvN/r6KLXcbFbzaBZEujJW/CO6LauubS
N6DZL041WNVdt43VtstR9CNw7ToHiAibSyREXz+N9SKcFJhG/m6TBNrJ7zpYxMWhgXA/F44udzVu
80dMoNgVWSt9zNrhYu7xWMK9Rwwebtq7rUKSqiKCKae69c3OdUwdcGlSVpr1k9L3bj5VP248+/Ir
Ko3zx8ALdWJnt0Pe7fEelY8x8FZzXOSaoOqjACHJZg7qK2IMz/3L+9Tml7aU7iPnZMnhLINlvpcc
CBgaG/4+574BWvPONUFU4i6AE7wu5az/RKiRfmx2yZeZbEV/bzYxfcZTVeh96c/d8tIh+N6V2G5x
7Q+0LnaxipIzZZnFyZbtAutZjOW+cskK3kUoqouDl/txewfm2g20biecvvz+o2HcWup3lUz2fG3q
Slwinp0V3moAa8g1tRdHBQhMYFRTN5mDoh5PHoHwv5zlJnxEiZ68dzE+3jRcouF3oUv/xkELSsdk
SA1elsAiV6kf1MUf2UHJoJ4A+6RPA7pix6ViXqUIeb8qgR0ztTjXxrtc5PozYF59KpxGMj347vIT
OOPyZgTlGwyZyjskWLR+i7Ga2h3iMetkd1P9Jx5nFvLa6+YUNsslQx3psrcrIbH1IferUu4ob7Y/
UTzJP1YgpgtPxMCNWIrope0rO7+4FB9ciDUx3l0Rk8Z9QDmLJZKYIPVCGnK/7TDuYUjpyRPJL2xP
SG6iFsI/XSEepnR0Q+WxB8ngC1IuKU8Ojz1XYB21v4CRJn1fIM9rDiFFo5q4R7v7j8E98CgqSFyb
W8oldR63Q+yfRjYgbHTTILGEuKZwMyFuajVZCae9J31OL4c6mT0Y3K6Rzy0sJNCQI2Jk/SYPtodO
MEIzz6jQu+sGN5FMLW6dH9YAoGK/RI57ILMrZi+Gg0Acl7dDVmP3pbWznldcnqtr3S0LA8p+maGn
Uht8BEUBhRUETehFsm2RlDReZn0ThLsutw1J0lOEnCrHBoY+U1wplYXL8oQZiaJZNE1pLQ2dB3K5
N+7ahtyXlMi58feyTM1bPnVre27Wbr1Oda4emYMhKz3fXZFNTv5wn6MbxWJt5RNDuGepq4vT38VX
FejL1Mlk+4X7f3uM7LkvWf1dlNMMsyOA2xZjJOeVeDERQUgHK9zIAuZTiSMiXjiFziLmtj8Gc9ss
BwuqkcsWIZ3Yk2PQXun85aXl6vNf2JX97pT3pJqQwTV0n2OTR5fN4bhPGWzbX4Mn2gdN7LLcFU0+
H9jCYoxsgDx3DLoomGopSdKnvSw+BIzhIQuuDKGto2jYfnrpo5rot2DYzVWePxJoMhf3QIVBKbKx
tRP+rEH/suoiOPeYvPlUodCOpll9vZ8QEapUApcCzFeR2/64CwUDFyUwvOnUqnwjPxoiVv62g4d6
zJod4+JpJ/J+0X5g0k56Mjow0jH8CEIE6pRswgG6rF7RJULQO8W+1bl9kU54swph9BMI6i0PGcJN
9ZjVBtk5HjjXB6WdSRpMx96swS66wTAAM36Ofw6f+pYOKJHmR2tFK3Lt6yj87ufeQ6PPgDDuN98k
9gc3XB+fDcV7G9Q5h29aGjliDzOhhR4iENs5rOFjutRa9Gwd+oGJcDfbAyd4h6Yzs/H2F1mCfBH7
MHdjZqpYP4KXJ7xYA3PdYazxqd4SzI13QU5FuTjgwIDksBLjTx6quXhHOVpOh4DnKM9mOZAuFMNu
Ye6v1YjzFgNh+aRyt39BRqTxw7ILxhlZHclff1FxfRfJUv+0Zi0fVKxDQn36NrhaXhC4f2pykFBH
lyhV0h52Q+1uQztLQVljPBz1Gi4kBiw3F9lahM+hTRUAl7rVA4S6apqe2xr3PD+swzYWh6aa9nE1
+C/5zQrLxG377Z4d1sedPCHNwMFUSvsZcQXSOG0X8vHmO7ozLVIPoJUWhKMdS+xNQ1INE6t3F1VH
xiZ8DV64voY9+ai/1wIHmNZJ3D6t0i+7uzIvx+7fYoH6p1goIPclPPV0Qp8bPaBnn2HGBhdvQwKs
BgyUJ7z5LdLBZ9h/BpvRVeT+hATyfIwR7pHUW4P1DSzcfx7VaL4rWNCvMN9679GrxUaYDRsw4Ezf
tUwBUfOfUxTrPxsOJ0/nTU2vNb/QDRWB/d3VJe5EdrHK/pxklLteSkVLzKsp+Gs1lFnfJhClswwQ
7TMnQd8Sd5wJIjNgJEAy9k5BeVCJaHc+4Byyz8UWOpU8cmaM5Zmj5NYIh4g53LvoCLk1bW/7RlOk
tx0FzHF8rmsgyMz3R3MZWu6vfe3WxUA4lSu917AZyvEcd7n6I2E+8EIRqPLr5mitiFKozCMnIvNW
VHE5H8ayBXYeJ7Z10jbQWexRW5Xt79LqOXOVLcbkTkyL81yuxC6eHN6bIi3WWj9aKllVlhC9wJIR
TEz+0zAqnbHXYx2FE1iwbjqED6P1l90/pyRyMG2TOpj3XkdXFVHeBb4w/pIc+MsNi/sZ0ddXBKEB
KVCVJI/7c1Qmu4KslCoTtTBPksaAD6tdt+lt9nhCeEp541GF9q16Z4EX6iMKkaZjgd3md4uYng+g
npt3fyjlU17U/DXQpOqeZI6BEh2qyvo06ebglVxCMgiWSmzcCiz36CExHsRZIuz4mjjziAHcoPbV
8AaVnO79yItRajjF/OTlUTgeHDIqPiijDP/wcXvByc83m4V9wrd6sMfahCcktuLs0D4qM28KHEAz
wAGCoWbUvtlGzTwEOGtv/JA0hnVYy5h/dg3DNb4Mcl3uZVEM03mp8ggGLSYmJgNEioFGQB6wwPK/
ABHB0csDPgBcQpruqSrDAqJwcdX2tuyYYInuKFeXt23VRe7v6qlEoKvGAgkAUCoja09sMloB8tKc
vcEPdERtMYR7CysfQwEon73DYOm26db5mMk96drPw5TjxOaIlHu8r6WVKYVGIaumbXPxEcViPC1L
yPkiGlmIvy271UzmDpWzqV6X/qtct0Se0Pb5YWrPQ/FWhbp415jg4S6DZA72RdWNf4Cq+Lzisp6+
psa2YYcwlUQpPqLxHloeVmAeV4K4XM+U8RFv4fC3VsRUE+YRr3mqqg7fR45TdD0oqZfnjY7ZPLU7
FLtknrT1K6kym3Mknh1DWh7yNZybXLtLw7lm3+KNSZ9r0CVZwTnGHdyfqyYigqBjmp+ObO3idZ04
3rMCDdvMPwCUvI+w8i+HpiN0JY0rwuB2Xpnkr6q1hXN1ZBveoQZQVUbOTnEggbluTmtXztUF0R0X
2oSS1T4nhNrKFOZsxp+RkB+IKCk8wkaO471DwJqTxaOWb9PiJ28OJmr/MPLi3Ezv0jqqvhqKI4/n
7ZRX1sgprfr6AKurUA8ZN/qYwhaZ4WQsBEza551MlOsfl0Gh12gqt42PWk4q3C1YSg83uhafC/bT
G0LpA4VicLT7g5mX+MUaJaKPyu/mZpeg1f9aSe6Kdg1a4ReU6LBNOY5jpOhUN46p6t2gJRClRMNs
xhFPjwVTkiAyxZbF+FWxqJkABSH2IkMu201MWA7OINKZOLYfzZ36buRG1gACJHe4LvysR2fDP7En
PMMq+LnNdFqxTFkXIFovzAwu9AVpbh3c5RhU1a7pSgBTTo4lSXGv/f8MHuLqqRUuwOcAO5U6cI35
ZVlVZx9U45KJQD6O5/+bIj9+jId5XKDjSc9BMyem3klxL0d2VuWJeubL0w1kRie/E3qAP3sEPdE5
8nJhn5zEXhPGZtft7j2jtpC3LXB/Y++KfnHD185eofhk262c5NsZLeeVcAC230ku4Bwtyt4R4+JP
Mkybm7XEyajzlhdOcQTETv71Yd+Xd45nFwSfA8Jb2eKpftsPFBCZe0InvGrHQMUc3Eo9fmxj7pfp
aMUSA7NVOghY4oCZvUaDoe+csJ15fZKmNQdPYiLY9QXo/j4MSPUgb4/iXdj/3IpeSWrAfBEWqG8P
G9AioF5g/DsHCLiHiPEJXgvIUjwrGr+DjLwxcg6MmQylfrYfc4QgWHwWgxE+fLQC5y6RCV+8GGM7
ebC8ojsBY0Rwn2uZPySs5O9eaHXVCTeZ+w1ZRDAn49lCDKdy3f0K9uZkYTxNEp4rwDxc65q8uRKf
DHe5rSmcCvQtgxrhMANfhN67S4kA7v7zsXfJcxQwm2Wi5erf0/YV3VL8SnyavFcJSz/5I+qdYYtv
SVLYuO38NXLElz2Ek0G01hOIUpRb++QlVEIeDVMwTzi4QPtCRqcEq9x8sISaY+HTatCcn5DHTuRJ
thGAIu0jHTrszg1zvMaRzZe+OHzU12aEmrhjMKE5nW3K1GdEO/atMVrXRI8GTRnj640JTsCUDf23
tQM3OYfFtl2iRnV4RdqtiR+xzs7dIwB0+BUNUHJvFikw8X4Ft+MHWsi6CLbYeqxRXiO2Y4hDFaxM
VcXwnSB7PLeYt9Z7ZG72dvQWfMNHHY+jvsKn5lclw/rb7uapekEEjm6RZ3AFosRpzBYxeNSY2EoH
0W8PyF+cccxVYje1BRNFzRcoMXi6SMGGSc7WuXRz+1e9Ut95qpURb7aciTjQUi7YCOoCn1AcV82F
D0Y/JZOU1Z7rR7bfYmLm2U9WtQ1HFVTrA3pyosdXZww/yxp5oeH95rUtxqlEAhsV5trd1JUgUPGL
TTwVdl/XE4cBtH+BcoFAeOmKEPEFPoJa3deJZ6KDbbXdcbPZgPDo2gORFHwbF8fp9ZCRh5aEey18
HR80Waro9QPS+rFdCNXdLV48fpH+2UNRePBXp86QDLlfJhabkyAUYr+KZJbXJJi7z6Da6o+YyEB2
ICdf39ZNCHnvGuR0e8aa2N0XLvrlXWG2It/N8YoKsySQiXejQKsFsuzAFLEIwu+b2EVG2FJWXRIf
tF0MAULqKJOi9jM+v1rj7S0MD6scu5fGEov1jryY9t1E0NV2H9GJme9RH5cJnJnNkuQsS9ec2OHq
8WGyhunJNl6v93pedIVKQZTB3iH+8rNGmVUdoimZ1RFypaTcNmHhMr2LygOSpOUi3Cyh9yoZ+nvP
k71Pjky0NccpNy5vcYCKl73DatWfOTGor/qADEAs6El83JAzlin7hMs+uTmtR/hjPcsPw52E3MOx
5jbFINTBnoHJG1xWvmiJvYhUnyJp9cwT86DbZ2RCAuTGtQzOrkDgfadHuVR3Pd8FMAHS1/4eJeiy
7DdUTA91rIvgusx1Uj8s5n+cncmS47iypl/l2l0fWoMESZDXunshUUMMGRlZOeeGllNwnmc+fX/M
3qQomWRRZWdVdSwgEIDD4f4P0UgzOmnGA/DR6NegaUpg2hWzaLoxG3dUzxB7Mux8OeCNZr3kYV+N
T/R+Vb1v0qxx70cNJiDNgwESOK21NtjpyH0ihNWY4pNWWB2VkNluuf7VRLEH3ZwY2qgdObAVrGzh
qGlYEzltLtALnOlGUnkzAv1tU7rBgE6Zraxdic43IaEl69rrJTUjFIsQ5pulNvwCrWG9JEUN/9rJ
YmjHsiimN/Dewl9kIWW20N5bzx1G8H9LLPd4+ox0ZcMx+KeoY+q7gDeoCIpayJgmW17/Rq8s+sEj
iwaST753UNQAwkfYYg3m26DPOlw52rR7Hw0F77o2lP67pNKLX0ML/xglB4iFu0RvsH4Ns5mihu7o
aMIrqp0uWg4GMlsOQYOLCHrDpzCrCufeD4ru05zP83tENNBfIBv/DVmqIPgo/I0RYWjco2xAbyHW
M08fRFJZC5hhAhFos7veNTKMj1hqBc88m2hA2S3E+fvUangnLapjxRZ5MGQUzFrX4o3T9rq6K9uk
/tVVAxRJo4ZWjx5tBXfJofowHQVshPJTmSJCu18Mwr5bydh29zln9wBb2W8fxjZPXqgoNgJwGb5n
FjCNFvlROCgvbg9bikoeSF/Ob0Di3TuZrHaI0hXuppZ+dnBjN8AmKqMQcj/GcarT9JsN6rYWTAVQ
M2XyhFZZkD4hUkMoLvqELNeWlHy9KuXJuDxie//eETQWd8KYVbETtYtmrZXDo9uYyMmCz4Td3j4V
nLRvZu22vypV+I8I/whQzUMLHqQpK33RkedlQ25vJ/NudkL9HTrQQJ9qNy3fgY6gxd2wzMcGKTAa
+LwRvwnw74kHjBdhZ5RjkV+f/VJPdloi7RcWq9a3ORrc4Z0ZjQbVmhIZxK1vpYn1wFXXBQf0iMzw
AIuSJeD/2R+dOE+5mSypmkcfSHRDW37y2YJN7nwOyVHqYyCQsdbzXPttCT+Zj3PeRcZ+jLu5WNg0
2TsQr9RizUFrvwsUgiQwjXZ+yTJk9t4g31LLfdiL9idC9uFv3jPjUwS08Z05FND+8lQvPyWOLj8S
9NynqMvaLy48yW4XaK4DRT4zYWsNxueARPKTNc/DsAnQQWh5ps0x7uboYN8loJpAxEXC5DoXU9t4
Ce8MWO2OA+q/LTtkmX3Tt96mwOw1Qmjc/eS9TPcyHSL9ewRG81vfSfVVlD1+EXqM2BGP7cB6nxod
wKgCD1+uqcQeHtDHsuU2pTBRiK+0xDL/rigCZ9hllL3MbQx5ud5T5dLez340fzNEXdceBtXWV8rk
bHNMiXgpITxbP0/oGCBhgGALrW/gSG/NgEL4hiTGIFXK9ehJq8Bjbtw2KIadq9kplTN6QV5TR05H
Q50OBHBVY/htTnH6jLmvD8qZKwylKt9sAM75OC5vLTWM8SNanOJj25MXaH3qYyTbj5QuhUOfbbBU
rm19V7r2kzO7OqqbjSW+2vAc3oHeCcNtAhwVA9IcF3m0sPzuSEcEGn9eac5nnFSV7mnkgHuKmWgR
dWmP2AgmT2O4z7nxwA2AxdvCjqrjHZww6phWhhTbP8DtBVw51ERgn5UdnetxaUXkNHmhWqTwi4bZ
0NtDCKxgUQRoUt5cET3gTWPRG0Q5DPDYPfKFxkFi4Fq9bVSM4APwHM04pPqIv5JPAVKCDi/t7FNn
I50Fppmx39V2s0jnZvyiqarbX0GEgA6Nu0Ev78mlisd4aHUENsah/D3Zmng0qNFQyqdB/kYmRtnt
nckFWZ1wYOUjZcI59ixZukRdyY39pE9AJnZzFmnZvkw75zNvA2zZRI3c4obGEndpNM1I+FVx3SIW
QwY47DNnJu32pVPUS285iDxrgNHgmbGxtHk1y/842VP60uZk6S+WTr63R4lU7x6yCoGbDSJ/aOT3
FV3EjRnPhb3LsY0c6DFQOtmEkWl9HMKyoN/gGNT24yqCQk4/qPw12XM2os6YNIMXQXbtN6iRVRY+
9Ib9OwPj91BPjXhZgEXBRu95ExB9qD5sOtQFF84RkH0kYSf3vZ4FffI8aE4XPkRNaUPkg8TPcawh
vVZFEUOLqoP2kGH7iqCo6aa8P7V5/hFR0kH8rqj1fRHYrUlJxzHBB7YIKb/xK3R0Nri3N+lxUBYV
Lfhoot74rWa9j5AL/tXaaCIj4eIObxO39oOtJRsirB9xfvdWCFRhn9bWZG0mWRZPqO3Sv9fQZ0E/
dhSf7UY2P1pkyEHUGKShB8fuxe8YN6P0idu2eILMhHV34wu922m1LwBKpxAUmUAQU/9EpfveGdr4
A/In9KOQzKs/lmaFQSd0oP4nCl1VsekxaPxdm4XwPWQnaGSgeOY8t6kdkh0QbdGyq8z4xeUIov5r
9DFdJ3OwHwcSYDhKYad+ZkjY9uhNoZ2zSXkKqg0qTASBPBXDAOO+hk/n0na9nyvSDZ5eI5kB2jz2
L7sB4t3Ede1vjdTn9ihkrd6APofgAhLJ/QymPDwadYQaT50NUJFjC0HuHesBJATB8hbAzuiopc0W
grbQZZXkb0VWGj8LMAHlnYtgZIZGeSN+4eyhye0U5BLKaG638UGAVn8ynTFrD67hz/02relt7iac
dMQB1N30ZDtjB21lDPTRyxKr/J4GQfTVB8j40bTdEaG3seYw/cLNUGQHtJ+6ZmNnIhCAbbruXYRf
hH+M6ySJ7sA6kFMDsmvvHLPQEZECPv55zCPns4O0PvlL34/AXrIelWl97r9HmSRbn9sG9F5q8uQE
EGl9mB1TUcxElgsaooXVCj2YNgnfappufdTcFC6wlpjp4uZJjbtDwcAGK5HVNnhiSk5LGoC/c/He
ameCYlnCtKPb2fTN3u5z62sXlDb0cmOWH+wZQCGOCYHYxfSpQWqgrWHQezZ5nXKGQgu9UYgWHnBk
BemyhB+4ETREo50+KcpMZo/k7SbICK1eSA1sN6DP1BFt6NRvewXo+wkcSIteGU0glK0FJAgj2jKW
W+1ENyTphwClER+Z65HmI9hJt9+htwvvwLeTkXac70zZkQs5CjzKIWZ6lBI03a40evkD7d86OpYi
BIwdqlY+ombfJ14Hgp/obuIHwWbT5Be9DuwPPm9bZyczfU6BKEFv86QCy+GB2iFNhcFYPI7YpXzK
wEP86Ipay2n9OebHrJl6VDLgXlOeCEr9C9rz6T9OX09MH5TXGxcpihof5Yckne4rYS8mOhThX3Ji
6wTirQgdxBT7kpo7Etj4aihn/Jj13filmgG7a06cAEFu5v6hjkZqzNIUEVq44Ls/puDwjIcRDwJ4
YeRYi6wANKsDnkz1s94bbJABSN2HqZQFdoUFXwnMEPRlRBoH8FRoi0PBsEFyansARuhKtZggvkd+
LjC+WXZDzXzA+uspJIr/NPXAmPZ2jDj1Gw12CbXiyXViwisK7xQDM+k8m2kI/aCDwFHtZiOEVhmH
k5y8AAjmHTdKlyJIWoCcbjTT+qfLrI6bLOVyKuGQdpvIqLSEfNKu7+0+cl0vzkNFkoJCjNypse2/
zWqSn/Rwyg2voSuLR1dfOWzrAEM7jy89UT3OIdVIYEfZw2QJKSiyuH77NRygbz+Sr0z38JeNdl9L
avoBIQGKPe179MCh8xbPYD95otK6DT/2eIWC+O4CGXu0gxwK8z41D48nVfJFQ++j2iJZOal9SY/3
Sx429oj4jDbe/6fiYcJriC6TSi1uGVEg1NHXFSLm/6lCdxiqPMWJxpGZeKzxEfkh9TCmCpwJeie9
DzcBae5K/gxaSKfQ0ICvoVMwBP+UFh0dXF1iyn15hkYDZRjRAnTp0AX8Rmm8c56rOsy7N7SyDXL4
og78D3o3itkzotm8g2sUZTBtqjDf/McdpJxycjsPbE38QF/BRTecrZ7s/6OXVCxKCoReqHz7F726
9mMu42hJoIBhCZjJn/8zz5AZRS9h/9qN4ZPWCsCKGuhWaiFlZu//A3mydYXy011hG6HcCi7Pe5Fg
wnOMwTBPN2yhLvgZGYuvGn9FCYQqFs+hv5yxdBEg7iLLdgsmaUJpygLksh+HdpTHsQvSxxmM3bfJ
T6Y7h8KB99//9b/+7//+Of5P8Lt4/v+WoP+Vd9lzEVH5+j//fcliyKT3TTJvmsLVV16HAzmNItbx
9IHdAXQJSVrKee7D9VEu2SYhlWcCagRh4jorC8Agnmosg3g9aQbNVVQYX7SurZ94Z4z310daPLRO
jE+JE6DOTSF5+1h80NOPOcRhUKCphaVsrUUPw9wZBy7TYWtq+EJYmfxe2wMC5xhsPDRW9/P64Ms0
VoMva6grE6tXm6706eBV2AcJPHy8I/I6vitFhF8lUh37JmhhCJp9iAZPku6uD3r2ben60fljOAGg
znBXKzhP5dCGFqi3uenKT0IijJ2XlfYWOfzotZ6KTMy1TOlI9H3wL1stI82yscXfAIJZWTb7XLm5
B1W19UYfV6XXzsrUqanoljJRJrTFyuTL9I2+RAMfsUllv6/dOH0zyurFzPrs6fUD8ZY0caHX+Yxi
ZcqW6rYFsAm1AHRym81IReCtQVTd0wOHnXl9rDMDOCZjOphAuvjsOVB1T/cHDFsMVzLX3CrURtGS
noxNIgsaFqCENxhi9K893Mt47rJcxBUDrtzpeHHZBgidMV4NGv+A5qO2M7s5e/fqWeHrabg0KQSl
DXO1VFkVzNzmDgkndmRbv4jdPYRRlHFbgfiJHOwbvojnGx5pbQW31zUUHaH1Edc1eLCZAIOXiq7Z
GpZNM7dCnsgcnPnTq6cGu9Kw2O+Kb2iuFqxfSgNZhN3EnKf2x7jsaDio0nxpESg8gFcNXxsnlYnz
OVg+ygMcMGOZ+l9XgYYfABckKDoNMd7jHBRk5ECottzet/wYL3xFtgUWdkg0mbBjVquGxkG7EBcQ
nEEH9IihCyeA6swW7lp3w2Dy8lAo0S7/c9n5p7MyfJgpcIiWs2xWG82IxJ0PgLDWYvNGgLpwwCQx
g1gI1Jbov1qv0gBkOIZMpQbHAEOXB/YQjPEhtAYU1+Yqfn2UYjxXmLZtuXzKVezF62NIe5etmOOC
fBgHGXgmnmGHtolfru/Ei9/QcCVSI45QXNin3xCSP945CmJ4UtOWn7vA39UFBvXxGNT/ZlISOqXg
E9qWXA0VkNKbejQSpQYDnTyUAu4sH9oFwg/qhmvk+W2NvzOynvTVACjiaXs6K6DkgG58JIXRwskB
Mw+o5uwD8nEa8tiFvgx1DVyvNTS6IDO45PvJlTx4/8WndYTjmrrjSGdt0F7weM/rEZ0Hw9cqPJBg
m1OsrI/CGeIbAfnP3zrNEOAvC0wsbEH319BX6YkIsragISa3+ZyHX7SaDs6mHbE2KkGZvRVhmjxH
dW0+0BxrHjHDE2+5cucdrXbnDiiO+j0lZf8bWHbu8L4Hm0V3PznGkU5xV4P+cuPCWk7mtZ+7Wh9N
A6aa2I7cJvQrgjykA+uPWB9gdLFDrl1ss6mN0BpGKOT6mvzJO6+NbJzuDJRRoLgMjNwg3gjgAWW5
zHlrUzjbVrrdP7gLJIAiwYtfy/pRRFl4rDr/xq+4dOgI/qyXvQQuZ/nvf4VjyENmLEH3wPRDW9KP
0BhvgPvfIRJe3RhqOVRn80VAgRMODNi2V4eOkkvcQd0zt377zQKjeaApk9PWRUe2RETo+te9NJhc
jEVBekB/MFY5j1smrbno39J2zAN9W+hm+aipuD5Yw5hSizdhnd2Yn37pWzpUCshIDFsZazdjF441
WQQenAi4NGj74kUAAtsv7xTp+t2E2xdgFMPeIxc4PJfcFHS48ATYURqJP2qGaz9MoL4rD/6M2FcU
yw/Xv8lyNawWAFKxjnyKQ62PK+R0rfPl8xdIaIGKg1jpVODtTVpvu+ujXPgKXEsuCS0XlCHEalv7
80j3FdmDbTMJJHVNBFKUZWzg3k/76yNdCK2Eb52L3eCLS3u1d9NB9qDtyP3oDtV3c5j7dyXdnS1l
lKUFYeeHvtFDtCBd7RHnkPr1QZWEmlhnU/Mmqq62WDbC/IyG0Nq6WqG9a20Bt0JMZfEI5Tr9cn2q
F7azhcWxyUuBjaWvH9AgJOEAV4wFUHhxAZD41FKnA009VxDLsD678W0vrKLNzcgSYtBt0c073SuY
6CDmaVHSB7TW3FdDgvZf2TqPteG4N4Za/tRqWzKUqxukNbyc1xbOuPQ0GAP5XMapogWUNlGHRGkU
IgKOqdpuMIXxBmcs7UaEuDhDx3BsC8yNZenLafkr8gHirGPUmVBEg3Sxp84JiqREEx1WR3F89erR
mUCPnDPsKORGT4eyNbTkoZeS5M6+eG9WZUzfANzxEVZl4oLD6yvjRjC6ODvX5lXJna8rZzU7S7Y6
MZANI4KgrXYaomJvUDaxYi+CWv765wpfkSW0HduQZMCn82t5OKEGx6dEWcUGaUSeo/Dr3tUl8M7r
n/LSvIhcjmuY2MEquZpXgox2Af7Y2kI4szAYQn1YS/Go7QAf3tggly7o5QTweKCkA9dzNS24+sLu
OqaFyZMKtqVT9BYwAVUcEdbX0DAOkRxOBzcfeKdNw++6rvo7vHzq+7nTSc5fP3Obu4zmOUHVslbh
pklxhVIDOpmY7qpjBwNqP7rNx26AFPsvRnJd9LDA93BbLMHor5PB6w2DUn4B2aKBoQD0MKSODHCv
OOLd+MaXzr5a3me4qtH3dVaXRTPWQLQa4BQlcN879BjpsuFe5dX0cO4RjtbuoCY6/+I48r6Af0vk
pkYhT+cXKHQeJ4SzQRSnAUxbYBhZaOtfJzM7lrPr33jxXpwj7SNlkmKhZ7lauAKOg2NM6Db5UdG9
U5EZb/HgmY8oaiSPsASxnECr8PXPRGK3XKBVOmmdvZrjjAQd+Dqk21OwqvpuIY2CE2yV8eQy9g8r
CqOv13fNpWk6ymFvskNtot3pV0UJzfRHdDy29mQ1H8cZofG6AM4a40j6aQid9LEbtOnX9UEvhQPq
yiiKujznTGsVDkSdq8ocUEqACjN6xaRNWzvVIAjQLT68eijqntRkqAouRaDVF8Vle2Ga0TuA/qt7
IdXKR8rKyT6t/P7GjXhhVpTJoTkJxZuRHOf0U3bQlyBlNSjFukLsE5CV9EJSG/lr5+X6pJa/tLp7
ofmxKcmfqMaI1aKNwvebpNSbrQRW8lRjWj3C9czx6Lw+zrLHz8aRPIKhygmmtAqljqryJEbaFrxL
7R45K8XBHhsb33GJ4NRsq4+yB7NQch1igqCSH9eHXyLWenglbIAlNMpsikKnH9Sp884KlOTEC2t4
r3wx/wOqG8lSp8/31ZRrNyquF86CwuuUCjk1LumsI2gHNlGFCS1FZw5gHmWF+l2IJthGtPcRMFns
KYFA/vPqSRKzkX+RUgrBQ+J0kkgfI9oPVnvbu4jTFahEvLXpTu/Rg0TThBfljTX989VWX5VLkf3p
SIszqFbB202HiTZpg7BalyQ/rDBTP5cQ/0MoKJ1wp2r02fVwDKEwzZA+QHMFHzIqkLZ3feLnX9tS
tktGIcmycBZfHRfIHMg3RRRKha0Z7zBNTF9oSeCACgHhAakES20mCDbm5vqw55vKUhxT5g8tBNGG
5RT/dU3a6AtHDqZK+BfiOJbki5QJNpN38Fl+swmjG7O8OJzuLD0mV3e5NE+HQ7JQh7oEyGnRAPwA
jse8q1N48aM2QsoOC2TmXj2/5Yvi8wUJXmeOpwM69qJKXAwN9B+NtmQss/b93Jn2XWz5AwaaRXtj
hhfWEUM3xlTcI6Stq4tSVn2U4bIE9dPNmmMkS9TrsXbwNN9PjmGo+Xezphlvr89yiTynm5iaPvGc
Jw6vOJ5Xp7OkQFvQRuKo4ukBuqkeMRlMyHiUXpa/7LCqfsVtg38AJKMb5+c8yi8j22QGvMdt4Fen
I5soC011ZXFhol+6o/Ws7mrpGI/o/BQ3WoYX9g4VXF1SlaOUSxA8HUrzjbgMTROIQ4lmYz1O8w5u
NWDnuXxf+Dh5X/+mF2fGClJXAl1nWqtbJclUqM0R0BMozvm+IIME5u9re6Rz0hsf8dLy6RR4XNul
7STUapPGxgjHI1v0Y2YIgH2tBTsT3R0UvuUnGr/GAUGjxSZh1G5kdUtQOd035FcM6bikkXzR1WZN
hglnoqxuoYBQX9JwKdpHFD5uHInzheP9QfmYfUmoOTuDvY4mCcTvdts0MZI6kAI8RGjKPUqdKA7h
DHPjc+rLTlhPSy2PMzpPBtnx6jjUokQkuZUtTafKfIpTXpBhnGNqZsoqwrXFrw+ibCAL2CI7VlWG
VGnktru2DySyHkP1RiCq9vH6djpfYxv9PoNSHp1nbpDVdgJ5HUDBY42bLEUdoifIfgmSdjygE2R/
bluYmMd4hF3ogeMGZHl99AtL4PLOJOvjH3gbqzDvKnuEl1vR2G/mbwHyxzReMJmeoDQRAvfXBzvP
k4hCOm1azo0ljXX7eTHFRRARdwoBtPuIIRciO2oejn6GZS6FNXVXBBlikl3bxjsLKMLr68GKQ8T4
/AobQfbVeUopkQoEnrqtk8S/eBA1b3Bo9xGSTcx316d6foAYiYQMCil3N/M9jUldhTVfYoG3McYc
xnEVtoeIdueNDX1hFDIwHphLakBPYrV6leYioy18PujsQvvF/OdeM5BKvT6X84CnlhLkMhvoLWyX
07kUaNaiJD0iz7rIeU2h7O9sPf4ih3k+/IuRbDI8ycuOqtkqk+0RLYO9MmDsChgZP9NA3WeID6P3
IdO760Nd2IvUznmE6KhU01lfL1DoYEtjL9ox+D42sCQ6a2+OxvBGN6jXbzLZJB+yCd5eo/rqczPY
r68koz4HZMgAoGDT6VydewR6qe9kwKgwL8wfaYfPu2JAlzIRo7m7PtdLC/gHtOD+Wb51QxANmL5T
nTEgx1NBk0ogk8F9j59RO7zVmVg+22mExR2XGS1AFoGg9GpHOj4mVfoE27KSs3yP3l35udRs47Oh
ge/d9K3jelmRF6++rhgV5BoPSp3a2XoxkesZxzQw++0IlPIBY6XS0wfX+hfnAIM76oALnoBG7uk5
GCaMoYWJRDuMQ3RBZ4lWq5zrLV5+ry9SMRXek8QPGqtUBE+H0g0Yy4CsgT0pLEsUIq07nPCsTSCR
Y3n95lhqKQuIgA64tTpzRt1gCtTLflv5zXSYXZSxQxrF+7Qff1wf6VK0ohHHNbPAq2hOn07KbmXm
ziluG1VddndtzQs5d0D6Xx/l0mbnQpUW3FpUMa1VtCqlT+kvhntZOdiGoMqPFHRtVce5Lfobl+fZ
UEyCrJqXMCZfIExWWdKMzlJjd3i7CqtXB+xRpmM1dNQYYCHtrs/q7FwtQ/HlbIqkZLrm6ubSMPKG
V4TcUZJnwRH4c4AEURs+48nWfHV7E0pqjGNHcWOGF4a1yXKxF6KLwDWzjpK0stkHJV6YXAFk1e0X
bBP1Q5olxm8kV50CESireu0548Hw96CrzW8hhZMF4TijZVdATjMw2EGVo91P0dAfr3/WCytIJ89l
hhIIjTiDIkU8gQw0E7Ylwpv3IJZR5lT4uQEAN2+cs7M8b5kV0EnatXxLABOnu98HXBLJMVmMOdMR
azakXU2JAA/wBe1Q9ob9jTwseT+q5saxO7vpVgOvtg6aLsDqzXDetq0+7HkHol4UWVA19Tku71Fb
Dz2UvGDgYz78SGM5u3EgL+4hLgMOPh0UKtOnE0dkb25rF6sTEWJCtYkEspZeEKb5o49EQAxFo0IZ
ZELi4sYVf3lgaaE7RReNjPN04FrpSLDitEWXL+k/ofpRfTewITpAhVFeJdR8SDCBfP1BXXrkVAO5
/gCCrb72UGqunvvFMltA/FtKVk322LV5Pvyc+1x77sMm1qjgFvXP61v5LLoCK+IVTPWWAooEXnc6
W7uYzWpCAWeL/II2wybpQMXjWKw+vH4ckk5JuukCJl333rgujMqp4U/blKEWR52p9h/CEN7KjeW7
NCFCK5ULjhwGjKsJRe2szNRPxKKJjHlrgf/C3PS3+rMXIoD6e5TVsQwTNNoR/hBb5EDag7J9VNxD
d1EhUq8uibBCJOv0SCBn0qBZXRfoSFVZHxqAbuzC+Bpqk/7O6BTdLvBE3vVFurD1FUktrvX20nte
4+gwynHcPPXFFsU31PbQrEQVfJju6l44xwBn3U2POPuNBbsQ4chXbJv2gY74pr3KJIQKlYbJlo7E
XFb/pPLyHUXE+WkgJjxAwc89a1685VyFqPz16V5aRHupcFFNoN6/3iqY3QVtlrBLusyeDtDSMWKM
YfkZaO3cuJwu7UqydmBvVEbsM7CsS6+nDiwkQiiAF4dCFJWnKCrciJlLlDhJo9kqFAuB8CnYi866
c6hMJD+rGRc34NUT6pGqulv8bvfVYnc5VJNxo6F26QMuFZEF3Kl4Ha9itDtiGYfNl7GtrTzbFWE3
7XH+mg7wGm/VQS8OpQgggnTd4jl5GqdEBROKZpOxrSAl7oiWCBNiUIbupLoFkb34Fbn9qCtSGqRV
cTpUEoHWz1RqbBs8Me8gMZh3Je4p9yPMxbeDJYPD9W146dSxZERGg0yN9tbpeDgnxG1rMzUp698J
dMVj1MKaS3DI9VoMIzCvnosbY16aI0+eP2VzaipryEAJ4D3IR8L+5LZiO+tVEntTNWQ5HHp8GBGh
zh+vz/K8M8LmdLnaQM8QXODLnk7TKmwMASaXwBy7XbRJoz+S16Or7xPkkxGuQzWMOOfso9BCjQ6+
ob73CwHN7PoPuRRvmDdPeGBfNGlW8TRROj5RYQT+LXaMZw1DFgFGwx4OlNOGn3nRWlCXkKXvm1re
gsOdj835J8Bi5Ec5n1rS6TcotcAe+8nHrquIK68zzTFBJ29juHu4SY1XmeGwa7NG212f8nn0YVhL
Zy+bCyZr/dCFsE9da7nY8VY3d2qK/TcJ2nfH66OcH9FlANDevKS5KcR6cokzTxjJjWBpfYvAE2Cm
hdzLfiyrz68eSZlEgeVNTY62TibwRadINyoDdqI0dm4yh4fBcauDPg/2jUmdH04a6Qtw17EBY5yB
zAI7srS8iYDmu8iqy7xAPVxoyFLljr8HEKshNdDcAiqdn076zoBCee/yGKUNcrpNOgWZu7MA8cHd
jI5mhbdtjc3ccWxh3jYROOLXfs+lnMRznncivab198z7JGnwn0ImK5w7uL5jTWQoeHg8ZuBrbmzG
8zNwOtiyjf5qEZadHw7DgiBSdYsQtdOgFRF00hOzNWDVC29fFYT4DFfvG/WeCyHIAPaFmALY8yXR
WUXaQlitFdD7pOMeqzfYGPZbLTS/5JqFW1GJ7CnCpNjHjkiYVjWOx1Zm9DfC4PnS2lyYEKoWdgkB
YNlvf82+iFwnbIU+eVOtuffaMAWHKVX+McmqGYWh6VZKd34oGY8+NDQWBqQCczpeioQjEkDuhJOO
4b6h4jxihhZKLzC7W8WG84VVgiBj6IbNsxgixulQqMmMM1oZg2eVdY+qYd+0HyMXzXa9a5MOyvBo
fcN4pX4IcGO/sanOPytjs6ggm00qK2uKVTrp6KmOxeA5WIW/GWDQHHMKsuheGc0hFHp3I1M+/6xL
3kgjmPTHAcMoT+eKY86o2ZEaMESsCN5uPG6Q08DoVNRfrp/NPy3P06ROLQBXrk5aa0vP63SoNKxd
KvbB5GEdi0zjkIEn2tQmVqlA/WT3qUcz69lGaectqNwJrf+Y5shmEYjGowCD3c2QZvaN3un5haIM
ArAgaV6usjUKEPGoTgAjRkXFF5gOIucTbuWQTy/X575cxaupw+OylkSFEsBZHIQnjuuWbqKuEDQo
CEF1F1tAP1V00PEdBZsmATjAlHI85DpbuckmdPOu/4QLC03RZRmdYh1iEMum/+u8mq6PdmzisKkt
kTySIrRHUVviHsC8vPEQujgU/TQoOMR8kL+nQzWxJAtp9MEzZq3FCy0PdXMbNg2Kz0oO3Y3Hz4Vg
SLGYB5cECbe891YzC3tWQiBZghLSoOXbztDhS6Opcy+hrG77Voe3LqfoAEvYeWrmOngOZv0W3/PS
CkNjpUPkAOOGEbSeMxqChl6M+Avp+uNkSHxiIip3eTajV4gbLEqXhualKfx+spjuw/XVvTg854rg
YbGf1w9eM238MCFweLqeWGhQ6jSUkx5atBNbI3qJ4OMBWXeoPJTYxGrq1XhrhzWgsbyQgpbX4WoN
WhtoRzfWoxf0WfmjxLHwIP3O2gxd1d04shciJBcPexlOKFWRNakl0DunNeZhRCYlQUoDB+XjMALy
RuomQvXGaA/XP+2l3QzwiM4tnUyd5Ol0ZWNMMRNTsb2q3h0/2AzgwXBsH+IyuoXkuBSNluLIki6B
9Vrv5LYTGEdGYB0TWRrFXZg7yC1hhIbxwPU5LaF2FY+oUXBvw3mFYbumvKp06sug4IYrKuk8YI5q
7fwCGaKia+f3rYXoNXJb7u76oBc+JBf3Uo9ZkBXGH3TCXxEInVM1BAmCenZQDpiI4RXklXIxCaob
xL9uhIU/iLj1HOmxAzeCRbLwD07XbQJ4nOViwrIZ9PGgo3eeuxj+zblQ+7nq9Xk3+FFboLucTT8Q
ZbDQlkduFcHfapGjGaiQDptWxMiBJrhaPIHPbqcDPVE92A8dUvIzWhvfOqEwmEW6jTXCNsae32l6
oPkbqw56Z4dS+9jex0ZUvGHiQYoys/Fqzih7RZLvkB65MB2MVdkpD4s6VVaHKB+qmO9FMdwHA3KL
eGip+9TESuHVqwgdjtcmIFmLgsmyyn+tIsJ+fZOmqckTt3O/OK0KHgsECr5Ko59vpLkXNgwMegfG
KGAC6COroZqhQmcp7EyvkpnzHpmY7KEVVn60R4QOr8/qwoFYGllUZWySk7NstmtC+GQdQ9EIHx9I
rh1Pb+fwPk5p0MG7NB4NzI9uzO9CJCO5pM/Jl6SFZq5WTs5GrXwkybwst/N3kYrusLEgCasHkPFt
ewtjeGmOfw+3OhB5ujypqWt4M35X7rF1AgTXxIxZ4sZtuKp6OqQ40Zil2F3/uJfWEYlMNAN4fVIi
XeWYEdKpyA1S5B2mUXxNqNZ8qURQfUyTbH6+PtRyz6wOPR0WXggmsCpQPas5NjqqJwEtOq+aZrGj
iIiZdydfMNnBxGvUjG2BAcxL1dCguD7whY/LwAroJoupQ8o5PRZWjI5W7ze6l7QKHZ7B0D6Amnop
OtE/jS24SnvS8xvf9cL+cSn8UPGl706MW012cEqkkxVj9n7tcFEgUPImAwQYbxoDl6Z8ctT++iwv
rCQ0cbEARui2UKA9nWWDLJjbzQiYDmghfdVF2zxNZoyFL628G+/LSx90IXGzmgRxylynQ2kp9LAM
yQdkR1uBOmhbD077TrW5og/SGsbWqB3neShhC71+jlAbpUSDiUzKWr76XwEuqij9SJJIr/Z9LIRa
VFI/VKlWI6/mZvWNZObSB2WzUlBcsmUiwelgtTLaJKK57uW573yWxVRgLBFhGmE70XQjR7x0Nqzl
OgShD1hkjbhJsO9rsYDRPeX6dYMPnN4/9KljodbFQ5RyzBIJaHoZO1QBuhug+QsJqgvgh1yD6jCj
rxJEYuscV7WJtYFVav3dpNLgqHy05rfVFIATa1PD/Cfzpf0h663uJW+oT11f10vTp1K5oOjpTPJD
Tj81vqDKGppKenaSIdOeNlY8Hswitb6nSS3uLEzHdyHIP6+ZeKTdGPzS9KnXgHZaGKVn+AVpjN1Y
2INELCzM092kZFAhdmlU7xMXKK1Z+MkDhgG2x3O130GFv4X3urTReN6iwLCoCnGZns4+oetea6gO
geiUOUK4rdhEpWseNeQ5/kWQgCG8oOfJD84S9FBP4lChV+5lQ4ieY+h0hwyP17usxOnk+ppeioAM
AeiJBzyZ5er4GEGuI3MWSw+/ehlsB8onv/MBSPIGb5fhoceu+fVDIrXA+aHGCC4ZbZrTDxlYRYlW
WD0Tl4b+uYMzucO3E/Ma/u34vfTRLbs+x/NA6KBrhbrEopO0SPycDojAeG0jFDh7qW7EX8BroHLl
a/omEdg5ZfglbpBhHm9E3z93x+lFCtlY0sVZxB4ojaxOy2gIPKCTfkIBNBCFN/aj/jCYlv99gFX+
PvWn8LENGhSxpzK3j20WD28SHI8PU++KX9c/wPnWJQskbaCnD93trK/ao3KKSIRG5Q8zgA8CGvGP
HLzg/2PuzJrbSLIs/VfK8j2qY1/MuvohNgAkuG8iX8IoJRX7vsevny+U2dMFEEOM5mmylFmSSNDD
Pdyv3+Xcc66qoi5evh7q8zHFC1zBTFypREXH7oOsUBtOmmRxe9i2vSmXLS9Cr9ar8lZ7tII+98Qx
bmxuV2Pb5lPgfT385+28OqFYCCqs+ErHsPOQTmmddBisGJAoFrA2pFDkJaAacM7kpt4Pg9WcedEn
dpekrMgJ0mCg0M2j286kS3pAsHB2pbUtY8j0xlN6wfKQaVm+o4FUb1LZuPt6mp8tMQzOZOlNblk8
zePUMSJl0tTXUBQ2bRw/Zbl82wZmeY8lFLbSGME5SvDvmjjDZ8zFqZ2E8QMrDAqbGPRosmGOaKcV
pSLSq/AfdZMcXgoZ2P60S8MzF/tnrL1p4rkArUDvh510nFhtu77JRg2BCwVQKIDaMYFhPkVI0GyC
8prNM9oZErNuIo/TzpDC+T7G73qEbhUt1C5Lr+TaCLdfL/ypl03Rkmw9MCw8gKNDjbpYgpgBpiRe
aDZAFNQEjI5wU+gEyFsgrgTR8K6wNHjfvh741BvHlSJbQ78cCGr50IYlJWJeyTQubltV4x7BIPkZ
tdZsZ7ZK/uc8NaJfQnjgS6k6ntnfp44U5guEuEx8TIr7cGSphB8rqOFNJt/fXU+tVDJXSXiBF6u7
aKIwOGNBTm0xDjFnSgOLS+XrcLwcoO5oxMhT0j7a+xOs1A6uH0IRk1meuRjWt3VkorFVrCYVd+zV
cUa3zBHiXRUyocidujsKFCqE89349NuvjnzNGlORl8IfPjozNSSAs9kmM+qd+VQ76BUau7qAMEcS
0sqHcpMsUht3qIvS5SGc2TcnNiyeGt2/+MiEVsc4YNK59dCSrXKXcKlQz6rrnVaN8nWPNNkl6fLe
nqSp/H0rjDvB3b6Cldg7R69Qo+SvxXGxMqi2aLqqKpIb6EL74qA9mWksb75e4F94geP3CFoX/wXa
A41b93DLKLDZyiniji6F0tSB/Dn1kKqc/WXU9LtK6cs3CeZnd0YzxZtEVBG9phH1DRqa6WPcV/DW
wyipOlZNUHTm0U7sZsrtWFuy+KixHyckceWoY7bd7OqlId+mlrDsjKGvH4C+Fd9DVOE8cYZONR2b
6FtF1PgjQfJHhDRSLX0UL2NvQT9g32GLtmKajGd2x4nMP8kT6lZrFKyS/T+yZzSEV4uhDJM7amUL
tU41jpkbQ7Pz2oqKYPiGgE7qhQ5Lxo8R7H/olGEh7uFmhongzEqdsDOcQEmkcEdRFhDR4UvME5LD
UUn+XxtQqURdLw39Hobny7XSvniwuSgXM3JrWx2NZAjPreJHP89V7JVwlbm1IRRX4GLVTWxU+T5t
RkT4+lTQzmztE/4NVhBHCk7KtViwfv3fY9uhNuj3Eic3CcqJFP2ixpfyXOaX3JXWG9Tu0OuWsL2z
lMVc2WI3B89fL9SJE702D1AsAG2vYJEPn0CDrA/FSJHDFWtI+4XIZV+gazA86ZlJ8WboIN72UOsz
f/8eoOOKIde2RYArR/dA0tXyQMUerT6hr5AbbZCJ/ogaRaCFWgb+gNC7kcu7354s9XFJpd0KFJty
HPRqgYQ4VjyKLopDTfUWCnO0Tah61hsTrYDYDlvUoi5Qupl/O7NINhGzTeYEI8ZxO1xlQIgqskgF
maEmrWp0cCyUWpS0zuhiDoRli2K9Up4zFqtdPLJjoMxWJldq9Lg9R5c87Z8yLdMp/PWlDuudFIwp
EoN9dWkN83cFDJKfiP3tZKXDZoJnxaEA3D98veCf7RXpCRrsuOdBnUCHdzhvVUmWMSJT64I0k19I
Fml002kQOLUFXN5fj3XC+oBrEXFjVxQGxd2jIx9ZxDviwmFZ5LEtL3MMVOEqWWS8qn3TNlf5Ms+m
b6nNrKILT5Oj0wZwcKNZk5fn2rk/+wKAQYxfDV34t/BiHk58jBWoTWjGQJods2K3tRRtFiRzzpze
z1bucJj16/9mP7qxorfEVHoXeJsZokxq9pdthbIBmh7tu5UMqv/1Ip8akANL5gjcAAWxoz3VJXqv
TXk6oEVHy6RZohiElClNVCgg2gFwmzMe8ql1BDG/vk4SCrDZHU4QkU0JQEI7uMrQhFfl0haPsjad
u/I/m2FSFbBlKFA34SVKR8sIZs4ai7wfkBKoW59mzFS3LSRobqlUNbeLZgW3dSooV2UV5q4+iOrt
16t64pgwNt4NDqq24k0OZ0lqI1LHhPGjvC1ctLdQGu/a9mpe5tr7eqjPnj9ZLwXIB4YIz+m4+wEy
615eaKJxkXVKkUipEuElyWXjIpQkpL0px6MEUsjBB5FBei7r9pm0b825kRqCf4h61adyQC0gNRDK
HRONEbdwUAQJLo2xTS8LsdNriI9grP0lqfgtQivZCdSqf+7q/kcedcpjGy+Zl1bRBMHgYOypEXX3
Xy/OqX1AMy6Q2bW/lG7zw/dQRpOKpFA+UMruKzLakAzdC3oZbWahUhR0o00DvrthhMIoUcQHSN21
M87nqf2OHwBLKkaMMOnoCQKzUIPG4glGDQVWOwpyALuJ2Z7J/p46xvR4Av2n35R++iPzlCKtN8io
zLmCIA5PdSmmKE0iwjpvrGWp/YGy8e7rpT05MRJn+q8ejc9V+7hVURIoOMhczC/iJAfXik6Q8vUo
pw4SBCFwMGE06PA5Mhe0cxdlGWEPi6wTvU4IDDfOB8TBSuH38TskLUDFkzGBa47w/XCvBHGEtY0M
CDMGM9mU42i5eiRGXhBa1Rlf6dSsIA4iR0IqikGPNkVfSmUWK1bvgiiF6bXvO0+OZITNo+hcRubU
xjCw6yvJokwC6ngBu64xKw37PiNwdimLXeIi/F0g9pzoq8rF+NtAf7wCsF4rTgXw/fE9SWGjqHr0
iNyAJiK4vvNm00x16ErIuPlf740Tlk8WcbLBWBCg4AQevjAAUEpCPm1wO8OEcjZYLCcshATwyNBu
5dAiSBBU4JpjGpw51CciSpiJMHlgkdb80zFhdSSDb6IM1LuqELVPRTobsYsop2FLMcC8bV1Z0is0
0yhgi2iozU40kk4lClWLVWAdUSp2c49aGTfYNqxoRnS/XpoTG2zFr5LhJKu78pYcLk05m1VLMW10
VZQONkudvVbIA8EXrp8xsCeswMFAR3anDQjhxwg05QJuYHJhEUGyROm09ky273NUQwhKbyNuAzgo
KhKHE+oR4B57gW0sL4u4sYahIfKVBK9RYRI0xUK8FuATPDPoqduNXkqdygDxFC13RztMpizQKy1C
pX2iR6WzCDNCwAqcoY45FvJ3ocpFeCzETnETIs0RqRdFvSuUqrqv6hlGaixHn+JFBeFlQti54cRM
L1+/6VMLA4p+rbphUdRjAp4UOUJdrWBOSSRBf8wQZfWUuBe8MLVIrSST4SKmrZ+xyqcGXXGAVFXJ
33xi5IRVH/1VIxhck828TaLyLQPm5HXIk+4QD0PvNaD98+uJrjbxMPihMsEtoGFeJEz00U4Lknah
20bA07DC4lUvh28pBJmbuOqKvdANwS6WDKiy5qa8TIP04+vBT1Rr8I45juAfVx2U4+bayhyDTtLX
+5WWgtbN26a8jmcjtOy5nLVNXHaZkwfi6E+xVI3bJgMuNLYFYFeK6Oc6nE7Y9DUGo14D5HXFZB4e
BnQus3DIJN553mY7TOx0PYbye2c084U+1e3m68mfsrNwcyD9snp4QKCOhktRThRqtCeWRet+ovRD
/3KXV5qnjTW67CiYxpchFHHXi1ZZZ66TU1M1yftQ0qZghJdyOPaiiEmJpHbnSvVsbaxIRClag+fE
tqwm95p6PFM5WedyvMvgAuYyWa8WOn8Ox0vzKpKsnvFwTScvy9E8FvSm9FPN6M/ECKeWlWZa0r7A
4PnNkb+RFMuc5oipurEhj7HXmho6dCRDke9q2y2BSvcB6zMapsC05ZevX+mJA7z2Ma6gXkCKn3Va
5LBM85Cx+0LQ/V7oVgUy5IOvTP62dtQi6S4mvTa9r4c9cYYB71D0xHisGYSjtxlpdcbRbuiADWO9
2KaiOCJZJpBDiANhup8MZaw3gywoDzNYdngVWvVcxHJi1UGDkATW16IcNN6HL1hHzM9chKB1BbNL
fWvOHoxqQN56kXtfrKxqB/l+5LZc3mdO0YmdBS5ihbhi5eEIOkp6B7HRWGOXda6QxOYb2rTqJpvl
iiJVcY7KUD45SdpkcQFgFKbt6XCShbiYwSKiuzNOhva9QcD4gsqUvGmGbNgtXR+5UahHjiHFxXOP
JKJOMwQwjUVU0UBKzWAIbdoTxt0wTYpbhMARMawF7M4gz9tvdaVEaCYV+s0YLLEC4foyvOV0c4+s
5zJe9FlcO5gJzbRJSqG6l+j1Nprjc9oaJ2cJb+Ka/KOL9RiXaZoRkrbt2KFHJZSPwjReZLCyzbSY
yo1NbX0W0K2clityrvWZ4OeEWQK9ROiDaQK6fLyRZdQNo8ZoO7dDruoVy/lQK2XYAn4FnaBF8tPX
5+aEl0UGbO3tWO39J8qRvk7MCD+yc/W2IoqmX7GX7bw4x59yaosCIGJe9LHBlna0RY26DYYiEjpX
rHsENoo0jxGQq9r5ojJR9/x6TqdsAZDa9RaD4ZMq9eEeRfU10bJhIbIT1PmpMdWmuFu6gJbyfmyV
q5F81IzkUTegbUl07Y0pEn1fP8KJhhlwFxApULmEYJyk5uEzCGgtDIMi0V8pafUEsT/MsfBFVG2w
15cCvEsTKs0zLCFqfmVEs7xKgg8hjCGd9COt5vRDivPxx9cPdcI04+NSDsJxB+t4bKCi1srqTEHF
GKjluM8T5KuHTuv8PCxmL25aObJh0zlHXHZiVPqJV/SShW9FPepwJSI5tdCeFGp3qFr9xaLHDM3B
OlAfxEpWZ5uiiXWZRn35+5OlbgxklQSWwp17dN02ZjOAW4UXe0hMsXVSuoX2aUkBx7FQQvHglgaq
wU115viemu1KBwjsmfQgV9LhbBUxliI9WNArLzTrRavliUBCDRLaApqw8sWu6H19Cqczw/5KOx55
F6BO8KHWWisyjUdRjFhITWrKAqj8lLN1pUgtmvSDYmXfZ3Lo94nVKKmd0ea97We10G0ppaLgBmNS
yyDdI4RmTahxXQnWb1gZaVuAw6xDmsxeSiH8+HofnjAGv2LHtfjNqzn2hCQtjcbKGiG6agoZBWI1
s+L5Vldg5siRbeybcwbh1ICYccqMBNaY1qObGQRbRVIdZi3RqMD640Znl01WxRd5ByGC8/XsTuwA
Dhd5inULsOWPdkA/ma0Zcd27QZBoL22jP5XVkl+ZKAq7Uz1UflyH5zyAE5cGPHd4er+y32z4w103
U6hU08qo3bkUkIdJstZAT1zM4J/V6/Gltsb/hzQ4Lcm0ka+BwpoKOBwRdWR16bq8IZEVjSn9E8nS
bSNzooibxhZ8aYskRFdGqI75xbjUqpDYRSPL71+v9YkXS5c3BNnUuVef+mitY6oPQd7UtSvlAIxn
o1FsITSwYxGCdv7XY51aY+h4KILDf4KLd7SJrIyEAMe5dqOkGe5DKZufUnHIbYY2N8VSRWcyeSf2
Ea2T6ETAuIQbcMxCa6ikOsCgEBFmUn0H3R9KoZOYRBP0ll1yU1cBHp45DOeab054BCtjDY2GONLw
kB3dnkomJZrcUhqLQd94EZwQrmQSHH+9mifeHNSSpK+pLSjQmR6Z51i0YsNKq9bN0r6kxVydLxJU
353ISuvfX0gqXxQR8KnWMY8mtJRzlw9K37lWodW1HaYAu9IyNO9ZgQ96igyfDofQ++35WUg70qZF
fRHWs6P5AZgWS9mEiTkomuV2mFG5hSpUAAsoJWds/4mNCUXIypT119V+NJSZptD51xUuXN9FP8c8
bzwpEcU9LUDGfVHK55qBT41HtYHwbvUiyJwfHv0+K5oGyuvOrSfV6Dwu1mTZssbWJS6V/DC1vXbO
vn1uCKP4QPMZjcd0S1EiPZojjZFxNswDSTo5g+5gNCB58Efy4Hlix4NUJm7disqTFBtLupMGkrp+
ONfdJhxEHE21FgMFsq5Sk7832mQ0m1DUkg8z0JrZz+GwxB8YmyS/WziPK2GEEtyGbRH+GXVVhxyc
YJXgNxfzJSvNPHesoJDDjZlRCDzjNn4685wEbnCQRODMyT4fWVVCt6nX4oZpgnu5S7ii3ElpRDur
1GWbaMMP1uHp6436eUga8klLrOxu9KIcM6JECwjItCg1t05ac7gElET4pmZo19vkCJrFF1LcnIse
KM85z/CTpaF6Su2F0JUbhELakfVuE1Tu5jnU3DaBY8ILV6X7OGAD/O5ZXMfBkBIPUGhHA+Nww7Zm
gIZCjQwNzCbjbM9QiTujkCn7eTLz718v56fDwVh0vIBIXJt5rWNyFXg6CqOHn91NlCDYmEplfGsa
5bYXosAr855r8LfHWz1NMMDEiyKp2sO5yUbeIGrJGpJQyoXervXA+hlF8YD4dsYWfrCUAt6Drwf9
FB6vGFxK+1SfQch+ynQgVN1IiEMxqBjCjS4mrbtUSe42Tdy7M3AdR0Nr6EYOlXMKMeuWOHBzGZlO
lLUfjQ0Hc/DhdEsUhvs2TnS3jWrhaQgBqm0TqDMcOazOilH+ctWOR+NdQmeKa8X+PFrcVu4zET14
2k4seFnttovUfY1A+WjjdSR3okmTox3IoUx4XsvQXGtRItxIpWbeIyaT/5TrHOoDRswVlx6ZZQV5
Fn20S5MGt9dCOuxKTCMJmoogmi76hKYpW+5E4JJG0JWJLQoQ8Tm8v+RNL9P59eu3+DnzTMFD1IH7
kDdboWVHMaoaaThsaKS5VRiLe1oF5NG2Ji0vecwmaexxMnvNI7SrLnutgSvTmLUmsYUpNjp0SRQj
3379RJ+zS+sTra3wZLMIVY+L6mKrRg3pyRLaMDUePV5q2vqxEi6CBwujTMFjWYhJihZkgo0+fPah
Eu9ADxkin+csiai3ToNWe2OLYOALW4eUu3SXSVRFP6YNIXXiNklui1rM4ExX9PmVfLdW2R1s9alX
InLyOMsGLFhZqqKOgUBzt4uX0YqRGdAkmnto1P/x9Zw/72iIO6BQp38VShYy0Yc7es5qOq7monLp
/tOduZSzbZN34B2W8Vyl67NtogOJcg6hEKX8Tz2rdUNfSAgjiSubTf8aDapOA5cuIcwDt58tEgye
sRMndxhVLmKE1VWAkOVwcmjShfmKgnXlLhk9bngwslmTejhG9HQOReMKtSnaUbJo3gKAY1vMQeBE
Rhn/Bfj6jwOt+faX9vyPspqbGL73oz/+1031UTx0zcdHd/Ve/ef60f/9rYcf/K+r+EdTtuXP7vi7
Dj7Ez/97fPe9ez/4g1d0cTff9R/NfP+B4HT3a4Dwo1y/8//2i//4+PVTHufq419//Cj7olt/WhiX
xR9/f2n357/+kFbJnv/495//9xev33M+d1UW7z/KTx/4eG+7f/1h/JPtgIdPRxTM8tCc4hyMH39/
BdEhKjIoDnBDE1v+8Y+ibLroX3+oyj+5R9EhIJaGt4Pq5R//aCEX+PtL+PTrRl49e5zDP/77wW7/
sqt/vRMW4u8//6Po89uSLv6WmRDFHZj71Ras6HHaasB/rlfcUe7IiERtDvD77Fq+A94auv3lnebO
zuLDGewO26vZcHsKpeGD6YgXo1e4+SbeqBvDHtxmX+3r584NNX/6JiLUVNpZ4/br/W/PTrEfWq80
SAFdaJmzdLZvK5vOG/jat6mxL3o/yt3EH7/NW+1i8LqLMdxq+oXYu5Npt9fPrQcGYJtvDc/0l2aP
XohdKV6ub+X8WZy3uaNUnR3bEFh+CPcDbG4xjzQ7szP51DYlb/KD0Q7fNLd37nr78vmudwLPcrNN
tNO9aBO7qV1eRnfK6Ojzvr9clQXs596O9uK1fJftRKar2YMvX1R7fSNvuHpeL6Eo4YcIrviibpuL
zJO/x37g9dvn0REeFFux1xECWzVuUsNW9oGvxF5s2LrnW77h6k8S36R7qT3b0U7eaHbja27jVu4z
oEQPYhu7ccPr0tbs0nZr1rDZN3saTy7SjIe7zPmGb/7jY2h/B6m7pwDk5fclf5k+o6tow2bZGval
uJEzm7cWLw5XY/8cQbXiGvxMw36L7UdWzE52JL/5u8k1fli2YOuOYdrfm1fFDTayQ4XHLva5HV7P
FvJ3T5Jc3EN1b137SdfZPRQVRhHZyl39Y9mIu2rbXaok39bSly8xDh/ca3fxLaqBm3YL0vWGNkPA
vF6Ue/JN3Dt9e8Ev3bwZjdvm2+JnrunG+3DHhnievNnWXP0N2DNJssqXMrd1DcMpxtsaepjbGO4N
Uo131Xd1dErV7j+qm9XkfWh+fddv+k3mdj/0yoXX+7KIeYGKtnubClsTHDLFM299mOzlY7hCzTDd
KHbSblLbeikqUnm2+KQwG9buanDQnGjewt1EsiXaTXYZ7W6LaPfaTLvoZw8IrLe5JRM/9LpLcUcZ
Zd+8zm9ja0+0CmfrSbAom6ByO4RuB4Bm3NT0au9b0RuGlyV0tOzauuOid6uN+VJdRXt0Ph+a/bjp
n3TjVvhufS8X0RXNGEUrW3QUfiNepNeRK9yU/DkRrsbRK9n86OjlKUAVn/8udLUXNhnfmWvuXrqd
veBxrGyeCmwhVF20VxXTRtgnuh//2Vxe15fCxrgw3dlNNu/pbbut2Fa8StMd2bPXquDJ0pXS7nqd
JJdN23FsU5yRoJrS/Oqxf48SW9t3N23KfHfjfNH3bpluarYVnxg5F17+Lv6McicuPDHdVo2rKCjG
whhxN/jhdf68+L8m51e7m2o3uNmu5zPyxeVicDqQ7JlfotRFgaj9LuzzAKFEp/qmca4NZ/gW3CW3
4eV4//g99x4fJfs7lNW28hJ7/aa+exyvyjtekGSjnLKx0JGzU69o7OyhdJqb75Ld3YybcSM4gXt/
r99KgWPeWte5s+Mff+f/9z+u719dvfmlzS/LvmLi3tuv//pXvm/fPC525vqP/o19wzfyoZvdTelw
4r3a2d083ty83dS22+zWD1cYlImf5/tvrS25kivY39/8mxv/O8Pxq3TCt6BwBFooHfM1+54LdrOV
X2/DK+tdiZ3GLpJb+V65ja0nJdkN8usy72DUu1Ou5FdzXzWdHZbwCdk/xJ20XJk33uIYG/NbYAtX
+X5wVLv6Lt/ulPuN4UjX0U/l2rwdHMWbH5SL63qXbEtfqm0xvDfSHc6y+qw2W23TXFetHW1TF0Pt
vb8Dz28cayfaD9G2vL1IPMV58So7sq9n19Pu5Mj7IbuyGzrtnzCCuLIturDuvb8qmPdStgsb3liv
d0c/eqdyZJv8jeRMHqX6LcLM3ri/ln3JuS7s5rmNXPVmuWAKJB+cfFfue7fzzJtyJ/ItbGW7sgeH
hvDQtvgea5PpdnatXYwuD8Svl73kZDag6Li2LQVJcye90l9TgGYX3U9Ns/lt9vPV2Px6iuvueZac
9jLbVHb2bHjQlqIGkA92u6/3o786wiC/7OFnIl+0gBltRAkXZ/Z1u+75v87Ld/x2b23IFNLZSRRz
IWh2cJPlbmZ30ga+XNCCja3b2ibTfCFzFxPuZUcTr9QfIRdnpfmKF95qm1fhSmIOoH8iG463aMNV
4xobRCzdd+X9KbGTiwdn+1PYFb0rX+qXpv90DcGOhuiTaWvvmpPuGm5S40q6RrV4vo1Zot6vXbp/
Nuu/nSfcGZUjvHHr8vjGJpft8LF4T3OntTbtnocyvxWs5LgXbWoYMMxFV1b9NgeO8OegugYpMDLe
6k3g3VmuNjq9nW3m+GYIt2rF1ae9ZjyyUNkK5WbTr4StMmwtyGJEmvgvdOvvDrjfcjofy5xfx37k
ge+5+ShXX609/qb/H53Ntav6/+xs4tS9F38eOJvrB/5yNmX1n4DIAKNQA6bRhLLcfzubEl9BwoBI
G8DRSuJDnP23s6mp/zT5zl/oWXI4uJz/42xa/0TSFAgwqrtUdlY/9LeczUNXE+01gHh0ysF/tjaB
HcOBodSXGpF0IXpl1bJ4KDyJnZ9IYRHYRSgYhp0bbZPZVapbt0sd6Z6Spsq0kXu4TH4rN06rJHz/
aw2PigZKLZ/qtHCtj3VLhcnps2b2Qpg5vb5p7mczPMfxehh8fh7pKN/YlqFQFSG07oUltTgBuL+J
HEX3CRrmzr/thBPe/BrH/k8u5a+hJBJidFavLdXHMLfMkOa0zSXRCWnx3ixDOzqTpFauFY+Zhz4b
jvXQ0gNDsvJSMK3g9evhT83034c/Shwtag8qGXQDwWUU3ygQZrp52A/3htJNZ6Leo6Dl1+sD5UVI
BdKbFPRR1qic2ibQSnaSJaTmHt6DkhDbTAWZflRLgqu3jRrB/3p6h1ncv1aXov5a4qQSgOwOq/9v
zT0aMkKqFjG9hGpAZAu1QPZEECKnLVvhWkhF2QY3uZzJ1/wSfjx+qWQdyUCuODOAfIfDziESrWkP
jTUcteWLKfX9Poxgi/HaYdQDv1SmQHEao4CRR0N4wYXJMhN3zdyYwxskT4RLWkgy3MtFvaldePZJ
kWllYRLHDVEkXiE7m+JTz4ho3hqkw40zm/LUrlg1BkAIwM9B/uHw+aEUKAf6AyTHUFN5tlGETrc0
/YyTrZC1OLMFoU3+fAbUX5A8tvjKxHT0luZFha0eJkanhFuZCxwqSgu7Esd3pVlEYJr6qArcQc2E
zAF2aewNAASD3VVaxb22BLphh0IJc3c1taSnJMoTe0lQdcJYozNq2uUKpdsOtFAWbt10KkHy0k2P
IN4kyWbNy6dhMqb8aYnVOHKssM9jJwHXa9oUaodhGwRV/VOGFAQkpGQWxBS0p7uaVABmcI2YRvJZ
Mbk/jQp+iK0AdVUJvIuativ2cRHfNqWhjtuqNkcYrZpayhyhSJe3gn7VzM8TAv2rxuxBrhpdKDw0
2qB+73MtqvxAKRbKAGkQ645Sj6MrBlUMXGYRzB9SKK5xQy01CJqZtXkvrVwljdFrNERK5IFt/u16
NGCiDv9cHgEJT72UfuvE2rrtlTzoUA9VqycKC6JxNQ5DeaeltZZv5rIvsevZYjxZHWx/DkUm+cZo
2vqVZdJCmGvl/k9QHgYukhrGjZsvQRbYrRFqH6MawXs4SkMAwUeWtT90dTZe4rzXv1EUnCS7rBL9
otK65UcrJ2hHIBOvfNPSYrlukjH8IJ053g0lLFL2UgfpW6qYpek2xbLgooWgwbt0kiMUxyrteab3
qbSHUp8fkqYoe6daSvEBzdUw9ChuDA9mWpn3izGwUNkgz6M9JWanQiWWLdtKK7MCOYm87+1RXOs6
cAJ0uLe00RJeW8bqmg+D8UMvpiDZLKkQ/+yStbMZ/CRss0GN/vOYpRYo3Vk0hhstbOWLOokJ3nKu
gHtuSiPzdDmWjd4uDUtdnif47IeNLkyqfhGBTVAvYnOQg9Ze8nFINlDzJE9F0MiGY4b0TxE+jOlg
Q/PdPLUyAlm2Aca82q6c6NpORRmj9I2h1SNbBRzX2UGcaL1iFyVQwAiYZxvL1zTlLVT6pDYkw9GQ
kPSavJ7uQlEsEFHggiFBgyFTHAmiKngXpjL7oURpPHm0sZFrbyLoIm1rHrq3aoz72hcEYYGUfzC0
eTu3C15sohoJ1cDO6J4ULjDEeaCmVUgeDTDlokObkgzSjfYd4fFQ2teqptpjlRaqPSzJmBEry8I1
yseBtpWjeiSQ0EMd6p2lanS3kCsZ9v+hXybfhO1Wd2slYCvQfQWU2E5I4xWX2qhpyVNZ40TZnTBA
eVjoS21tZuh75quAoqhwJTc0kb5MpgLulsSBVvtV0U3TR9BGybQLx4j/2YYx6gQHEHFn3yH6NWEg
GDNoMlU6G59bPYiGG7mT0+gGqKYGryAH5VIN56ilPhf24l1Fd96LJnb49Ys+l81GEEMBBbu4KCKn
ZLMaTgcXT+RAMd9012wB60Ws5krfqbMQwLckVE3iyFJgLbs2iprU6a0lvl/0gJSGYkTqQyHJkWqD
XlZg360s8WqQW4GYIxVJvXTx3CZ2WVtCv9XDTJu9QRKxIBjNUpNeNFhqbg2kd75LWr8QjOcVFQu0
LIKgfit1vVk6pxx7tC2uInmoqd7IUqPll4ES1Ma21GN9IIYfOr0oET6v5UqywVcZ6k2eIualuZbY
ZmHmNWGsyNIuEHIRolJgx49Zr/XUdabF4AYsNJVII9LRZZT7NM83o1qxCXsZSKkbJGFvOiMCso81
xIvRNk+kifhONIfO6flhCmm6KX2ZNXEJbGmuzNIRul7XfZAM4aYMpjS/Utsqlbft3LXlQ6/N1G2K
pNCf014fHvWhsPaC1BAgGfoC10YqBYa9aGp4SVvn5EepHhEtoUc+iS3rugzVU1sqwYMaTUNph/Wg
ueMi6YRQU168B1EW+NNYS/YMw/Z9G1XtE0orlMWtmahrNIfnQJgRJw3DwIXt3WvktvNGaNCzqJ6u
kyR7L9UAsG8dwFJUwGTstl0D+WqbgU+PrMFXZdI6QhDKbtQJsLeGTZ7RxjkMoq31kngJsZtXp2bq
iWTDljF5DRM9dFUlo37QR522pboa+0JjWd/SnlAO9oq7BnhjvI0rbU8dLriKF1ifoFDztSEKqW6J
+qXQ0Ao9lcvgY4Cgm+iD0Fnm5SEgRWkWxtQ6RTyPkV2JupdYeeopULwNRruZLQNqc3XQ2BtmmNlq
NFCpSrPIh/FwGxj1Cxo4Jaaomsz3FjJE3yizfEuS/38xdx7NkSNpmv5FXgY49BUIhKQmk8zkBZZM
Aa2Fw/Hr94nqmZ3O7O0uqz3NpSxLsAJEAO6fv3I+lUNSfQlWuR5Vay+HemLhWlfHPwRk6mm005uO
O3v91gTtW1kmEEJtFmurZwuQXfmnirrbe85a3BZr06GgtMZLOXaWgVMnebeVbRJSgYA5nH0v+WCc
OTWWIN2/kd98hWMvErX53pebiCads5uPRXmY68HIwrZQRtgl7RuVb+5bMm7di8WqFzFf+o8CCXJc
k3SHPnD+WWSdSwVOdhnH/tvqJcNu6avHtnFOAWTcQcjiDefHgyKVns49dunyeq/KitT9tCRLcBv0
HESJMYDZVc1ySjKShOh2O4+5+SIry46a1uyigNyYvUIadCzsxDnrEnFXk/dWlAuk5DOzQR2iOTY+
J7k1DbtkSPXBbKR1V2CPbUOiRIvdIBUU+LCAPC9l/243ffbcyAUgBYNVD8adkHIae2n3ULna3U89
lh+m2Jerb/RO5Q47juybe7ouz3QqH+tOdpE/th8ZaTZFkJzlsAlihM3x5E/tdm5T7z63aXEM5vEm
wzobJV4gIqe5LivE6ukCS1t90yGI/hmgJP3wtk1A/20wX25AI6Owt0uxuXRMBrOkjQ3TKKsBSU92
I2ibaxX7MdvpTUYhUKgrO4mJvj91+bY9O8q6py3uhzHzM1Oj5dEZi2hpjZ+qwY0BEXPfCWOKlsbH
DWGNUSfqb4lfDDt78wnvsuz7TKXL59UZxcnesseSs24Z9gWVf1LmAD6daB83ym6BmdZm527V3hq9
YV83MDE+JkRv7OPZXZ2wmbdoVaMMczGBbvbYqBwld23lLzEJPY+tPaT7zKvf03EhIbgxz6XfwVQY
RA5m+K2CxL9NHCAqr/tqBwsHGDE+iwV2gFq8Mc0+T1byomfSYJd+uHTEKe26LP1aF+xvoBCgqH1y
V1cidvOuj5uxzy6dydEoYeqZUVmPPSN4r1o/8nrTOGQwvpGVVD4gc2twLLVFFIyS/3hJ7eSQFoV1
vfe5+7nVAE2G1j8hkfNdRtjQONdblA8fXW05oUwkOZRuHrVdV/Fy6ncanGaEdHO8iWC6sfwrdqbb
W5uBWIUs9n5Yban65K957saTFsOhGa7JOIarVKTaHh9qvQ6i4XEPJqbUYEK7PDE7fk6dlOaezM70
h5x7dAPrpFn2+qQAKiuH/IjiZHvM3SR9xqTbvGXKlUnoOXnPXatTkg+llflluChp/PCmzNzCwp3x
WCChKvqoyl1x5dzrCSzUmbn1DbloO+YTtzmZ2SiB9YSzzZ+D3tvyg5E7fXAi1me6Kxad2HszsduH
0hi6hIbWwDpSL5SdJTswsuLEvVLwg1xPRlkFR7F6JOXROFPw5IwNBJUdZNZHarpVBRRZjXlcUE31
k9tYeWwRjYEERAffB+2bSzgks63CktQ1mHo0p9ke84b3HsyrDePRaGc5dXjA7kYQHm6jMJKXwqhh
P0j8kE++zmmas4RZ3BmTHsvd4Fn+V1M1JhvBlQLloXbGPMLDV8KT506RxN0ge+yogTFhUPUTJl/p
bESDJLY0x90SdMYrx97nru5SPwqAbvLQUH1FQnmTFZA5acefF3sJzBAnevazS0zkDfNop7Aco+iQ
rrW90Yd0tOYn01ra99SydKycRL5OgTPJfTGL8U0FHnr+VTfcJU8S6hSqgNynqPNT9yavrMkg4WQZ
+MdZM/Cks3VBgplz/ep6On/N05oHFQrNezH9lW0M55Kfhxl2RGDgJBnex24suFe63q5GqrmPOoIO
HzLdB3ac0qLD3oCgkg/3purdK3qfer7G7I6mrDRFudLufyQoKt5r1SyPaLPVOy6o/lTNnaaXvm16
K/aqwHmbhmTKo6rpabYk6G1i2N68NeoUQFkoi8CdKEGYzY8ly4M3OwlYjyonLVh3S5ES1KcH99NI
XTODPA8mEbFWpZ5sr2+/l0tdsyylfVJF89rDppKKCeK7DQvHldl2+rjMLbXsDYu4GY7J2n436sR5
sdwagqHFZwJtsjhdElJ+MgBRzUKxcq266ngXG/XdnRuKy7fmGh41uYv5ZFfe9JgmTp2fRz7lqVJM
B2GtErEcbGcq2S+VW0VTNs44ey1/+0hqp33UAsM23XJp9Zq0sv+2VMZ2X6IthXMVTufwMKT9C26r
iZOvm9FU1E9BgCtIqApiYx63glnGZWiZti21CJV37HeXcGLNLy7zb2Kkso8tN6lteAtnhErJphzi
bLUeZwtlfGhP3jjumBG2z/7W9iP7jIePYJwW3RxG2VWf1jGBRjWbuvku5tkuWImH/mmpVg6oBOq0
kB8stWlcVY3xvU/QLUZU0igvGmXq2rEiyHiLV60ZSbdN6SnaHK1vcpos1a5zVvGlWvzBpN9VdJBh
VZJs4eKvY7lfS7HCJpeVf40/1pyqnGRAtJMpuiuIIPYtap8l+0WmitSLLFk5T1a9FX4oGPE/VRod
YmiOPj3D24QVM0TyVSNZd42mjwXirdMyLzrda0rAsQ5OrnmqHZ1SxZEV07rf0FxPh3KRgb51KtQQ
IWUtxatog9oLvcLOHj3mVjMUjhra2EG80+16ykah8a26gQcaBo5GYii3H741ztkhaJOGIX9ZxJOf
GYgKDMLyMnaPwSv3TjeoT64Y3Da6Bj4LJuymfzQ3WmDCXAGkHq+x+/XBSK3qcZhWWrq2dTSSmP7h
JefBkgDHSzlN8O6KJPUoYQ/nvLbstzpYCdvtXP8tyUEpI7Q2wBtpleBSHM2k/PqfgcnfsjRBJgnu
uopF8OSBhoL9/gqxua3tEqxbZ7uqWY0nfLzFiXoHAhU2doiDsGbthZMVYI6a/KuQkAN0e9etIt2b
bide5Fj2t2O6ZX+vpvIf10UmEcF4wH5X/emv15UHzliWJfEI0tJflryYGdCJ9WrnNI8ZyIyH/3wf
/gUUxgSGPNsiovbPuPcrEvlPAG2Z9oM7r26+C5y63MlEk+8F+nDEl/6Tog/r8J8/7npXfwFm+Tiq
ioAgJWI64sR+/Thbgurjjsh3FCEk49e+JWX+FZ9XG9sZ7a3vnhJm+bVfCGDEee3+BdL5/4BVQWYY
j4FZbA871K+f3hh1C8wIraBZxEOffSTUk2scEMeqv+BK/uW+YkDBZEfeO4nvNFr8xmAsblFu8/Wj
1kFv+762yp1VUORmTq469k3193T9fwLt118K3aRFwaD7e1agRz6B4XSA+9Ib2NLRbV5471mJhVj/
4jv8l7uIDeNqIUNhL68Fp789MpalvCHLKj4q9dHAGEw1eMrWyNpM5/9DHvdvRW+/kJX/UUT3v5Gx
vJKJ/56xfK7a5WuZs6j9Q2z3p6Lu+iP/xVnKP1Av8gKRJ4aqG7rx/3KWLsQkxiMDFO+qVr3q5v9b
IBf8AfUDTcC7jt0fBu9/OEvvD+J/8E5j0UIzfJWi/x3OEozpt/ccgxAy6CtLCEqEO+K393wcdTlU
VYciaKhl9iXJgFDDJjAWIxbU5JRRJwdzJC3EzZFpWE713S+SNGSS2nnL3B4VCbED/auJOUaikv5h
IwT9XRN5eUqU7L9w1pzDvDaDz2mdrK91McLnGNsL0wibsaNn/Oxd/bKJwTkoYjQjbXnlj2rqisti
l9ln5S0bbGKxa/wlvanxxx+Nvlxjb1iab9LW+U416/LaLaMT+r0jHpNuEjdd4QWg7xwl946n6qM0
dBbp3h3O9tR8DMbrwu9Qpu9M7/u8sL+ponkIyofMfu2SpH4Ezuljx6oxpKdj5M7K/t6lVv0MTrze
K6iKeTe0JAp7nel8pKRbPc1euz16ReZ+ZsuvRFSbbXIYGhMhX6FcjBipewoWlzogAw6Yopbp3FmM
006gwmYVXmTMhX9MMOGFfVe5+yEFLwrmtj8qJvbPnF7tuwQKI4IqucZHHxYk/ftaF0YImbehkig+
zV4n4Lr6tEJnbGTrjdV36lJLte1btvIdDER2MztjcuDoFLmj8w1XDLoTQMSHBjTodmHQuElKaZKF
JqqwtfMH/AfmbrKMlQCCpHhUZfAqqV9lsTT8ywwqFXnVXIVuOo5ntgiOHibat7qG0Bns74JDxCmH
psFx1rwIZtDbIOuGcKaL4sDa39yssmMGtor0TW0oT5TrDFEPcPGpyJ0v9MQ412pb1Bm9Z920KcEH
SZ6vDJU6+HNOtA+66b8lRdeECo38sXRofpNZncTWYLVfr6eUsdPo0Yrh0RWzvFXWpMDRp59dILXA
FjOb99RuleDg7XS7cl2x6LHMuc1mXLbVWShMs6fqySdEJFqXBb0mCVUHvOHsSAx30TKt06upPPW6
4syKcPYbb9a4feLEuVyYsNLLwjh77poZrSVz9i7lpNh1RR7WPZuOT/gS+phh0pFcpTonqpV718rs
9+6aN3E9oe6yoTNuN1DQ2Jry7bC0OG5t7Sb3Rev3t13gFxNQRVE3xDesXxq5ojg1q/m+beiQDxe9
MilM+s3gRxjy8jQ91dZE+h4evmOiJ+9Y5WYKBuJ490OwMjFOZdC+NjbZUOWA3aXxax3LDS4pJa/n
DDbqgqhvXTzkefKJ8ylPdDHqi1xkvy9FMHybbIDvqTM3SMTU/GSn1nBKEuyAIAd+c8Y5a55MY7D2
aVF+gXlEjDM1RVRXvRFXafG0BmjlQ6NTwXeeHqIlARHGbZ3PpCq0OwubEcH4zRgZtIhFY7c1h8xe
+ZPRpnvaO983Pyvm2NBE2cNomLwiRYZavO8vNbE4J3I2wIS9Ky2FG6DcbbbHCkTgLofcbbwHXB6e
6zxfzobX1lHWlkUswZEvjmmD8Uu76KHtghe3UP3FSmEV0TF73CahSWNOpDjNNACFsu3ksVGz/TWj
YDxqYShB9tMhqsyx2ztZ1V8wRshnkUuJRsO+kVt7Sx5B/oWsoaexLb+IfJzjri3lnWdT6pVlaXYS
ZfoMvgy+67r3WQP/6nsDpB2vNGTHaoWrQglRjUginZ4QlUGDhAnOm1xPyzfYksuaIJuOjNT2PuxS
a05ka26Ete09N+NYbiEqlkuSJE5czEqFPRvRzVCj2XKbKa15z1h9WwaYk3aNh9QsPnIJzyZGek3k
Xsw2SbdH12Ver5MAiZVl70nC+BCptnAUZepGZ3N5zPq6xNArcvFECc52D6aFkrOzTiW6A4cGwThY
hjk0pnTCDrx0lLOYyX7p1HAaKvgWsjXeROkUsWGgvySdpjESdG8VyrMhLbCCc7ozKTq0ZLlcUvAJ
VJ7XONipkcdgG59tP7/X5hVjcxY6PKyyviNxeXlQoGlvRjJ18SzFOwjfFK6p4z/MZDDuB7eJ8yX5
3DikoEs1HQctg7OygyMemTPmyunZ24q9mZXzQSjv5E39Hp7auHgBf0p0qrvYoIt5h7Ow3VPUdl6t
4KeFn8SRZRkPPdVxek2/GkHaxcJU5l2R993ZdvN+59UOCPTgb9+mpS92/sh7WrhIxGECw9R1yhs0
GhwqZeI6YW2NfPu6+znI8kvWLWlMSYl8EQ2AqVFZUTmt6kcOUhSi0c+OC8TKcZPC+ZK7uX9DjocX
C+AdOHP7QlegH7cJ2Hw4s1atnPvPLVv5qfC9fp9uuG39br5dNQFPXh0wI5iPvGQcvrB1RzIH8PK2
O5Oc0/sZxCpw+wm9n1ysE3ksDeBgapKCuvjVYSVvwdiTJWCGwGlA20uyfCI7vTtWtlIHj8Clu1ZV
7+0oLfyXGMfcUVknNxt+LllV7f0soF51DVr/uewS4H/S8aKxz+l58EdxGIEm7NDw0nKXiMR56uGy
7tJg7h7IqkMXAdh90H5WP4GvGAdVB+55JvTj9hrtu+/7uTttukJSbyb6JHKVXrHpKcTGJT4ZNL5H
DrGMe60xWYbTls8TOJ+9fQrSvGhDn8y7H7avN9rWMHrtCIeCpmGf+CgTh+O/mOxzAMcJfiWm12Kb
54diQQyOR0R9bzqrRf0sYN7Ij05v66KkXFBMUaqWGw+mY29fdTCzYeyryuhPQJCwO5IAwCJ7drrW
/k7bIjeWLftE3yt6WWtaYpDCNU6gJeE1/Ip+K6J2YgOa534ttHOkfmTdZUL61IL46ftIbrTK/RP5
d5dV6ovrrWFpi71LxxqhApgVcHeVRnIu8/nUF81xCIrLzOk56jcWbwWhus+K6hbrW5SzFJzbpbOp
911HQpOtXV7O1Q3WWHvfj82hnNczicbdo15c73FO3Hq/1qrdu6n+JgxxSjpE7tRqGKt+0NOF/oHQ
bPODhbjbK9IvazlasbO2t0be3PnpukWj0JfJEUXU8iAfsKK9meV2u3ioQtoaVMwY8N8pELhhoiBi
+hqUWkYk+omDHPHntxjXjOpIYuOpwu69AzrZ9UHwLSNRCTM/DzHvyD6vS3bgYQ4OmZ/Gc6k+evE+
dQ1pc5LOE/IbBmdnbQMuiEA/ae08+cmwdxGKhDRTAD4VNr2NJZ7EYcNR1b74mW/xWUxdaXvxAQsP
eXMfoMXB2uUckHgU0An1EBXjlIeTNpC/p8v3wZRqZ6mpgwaC27NI/UZzs0s9ZvDQauqTkMm3dgle
MaNoORNUTUphY5lFLIz6aUhcfoflQu8Z0S7c56SikdjwWGgyj/2xImunszKJFCJBI2zjlUnNl1J4
R0z/3W7jPHEPJvg9U+tlzcjeLXXtxsrLXifbikuCJUmaeCaR7jsRyz+Tso+VURyzpkRcsRDHmTOx
6FLjOHDyxyRRc7R1dX0jDLfbWwvD77zMN1pPiG6N+myncp/NkAF9NsMCK+brii8/dEvHfw74vjkR
LFHnWuU+Xd4yqxNhZ5r96wZMBw58d2U/sDTkYFgckFur+oQiBJKm618JgTgXK3YK1lTt1NPjmpJO
aqanaUbqa/bFei/gXN7kdekU9Hx0H2KyXpbtyrBlZn4DsBf5DDvA3yzq83EY+pfOyWVsTj6NMLkT
rUVV3DVOM5yF2ThHnaWgoTx5weeuR8w/1kL+rLbCeQcbBZYVUabrMxM/X2o7xX06tiHJTFG1dnd4
QAPOF2u2cyo7D5uMCC12AG/4QYLLtk/nvoranicdLHpvwbXE2igWBrhG3Kkh73aglR/8dudKIKhH
uLDzyJe8N5bS/zT5LkqzejXuvMFJGIw2P+4JnotK/rc7YnIc/Bfz+GYWKDK9YLmvzdncZ1TKHJap
FxfhDEbkbUF92wepS4mGUYcML91Btl4bT92TtpCIVQGLnY9UbCBTDspPJuhypq8L/eBVgGODr3Az
cDLBP4cIFiLXlndtkp+7vG/9MMUMM/o5BVTFFz1M7X0xORI13nIum+vqpJdyXyrcLMq/y4lBuYz2
0u8zFGa3pNAhXFd0xDbUNvPeYQmb3wnmcPc2AV0Ip9j0kOKdlqKajiPCgdPc+w9sAzIUW3KZ1NTG
VduvkAomZ4te/WhmitR9NzWAw5PzojCWYLJWIbwouvt+WA/EBt9m+fg09VWx5yTp8jp3gNte/rla
gDO3GkkFJunkfiGr+vOoRzhgltSdJ2ycRmL6gDl0I2rP+L0qy9sHbrof1/bFrurXxoD8qgL352IG
z7Itn9gRd02e2yHv6cl3NzgK6Rog2ggh5hqAXVdaR4mq2XgRWCKO4Do7An9CNW2PtVIl5qvqq0zL
jqVMix2paQwR/pTHRr7Jb+iiDw0n+SkvkB02zsFoknNTttVOmAvJCH6Xxphk6zfTDWIiYc3z6Dg7
p5yJuBFE+nmF9yrNFPYmcM4lfGpfBfDeqCbmwFpPndm1zBAsrFuGFU67GZCjc1v5XswCluxGkbmw
2E4eT4n3JeHpY79xq9sBuVu85PLbJOdXhqP7uTaSB6DZR+nkF6exv8iit4GVmYAoRd354IxMJoV5
QAf7ZpcetKrdMJvTYBr3g8JkMbSvbXAVw1y1pZabp7ipZHVg7Ox++Hmtz6PVQ8jYmAQ7p6o53zvz
97kwfZ7itVuptQ8q/6RJAv7ckr1563jjfPD6Kk2vEi+eeMixr+jQiMNz7aXhRFRWZ1nUyWexLdbb
pkf8Y24uLnlRqCi9MjjogDBK4XA+6KwOTsOwdZ/kzDuW1KM18xiuZcoCzpCpF5NwPRrFojWonbda
VMrez0H+GX4CYGBjlSZaT7o1f9X6zu0tvW+Nyn3p6vnbvI71KS3a+ty3EiNG58vdohmPG7EMqHZk
Gklstzcit23sG5O386bWe5TGldYpW+PEqpe/NI5b7Dnlibtg0+y8f4pOncQe7yZLEj3sG+KrSsrp
cZ6CJiJm0vkpas595abN26Cggrsf0+ZoINmCLnUwaPe8pOHiFP1bvqzGEe97eeJlXO55oejFkbr2
Q7cza0W3bZ08m04irLDDuxu7VMg9wbUU7/PoGpy+BudIPB4CxmwUT23Qbxef40AkR871Q9c4sVVT
ketSnLVPjcQ4+MUodlObV3t0KkUSdh1yh0BWDI8DjboBRcWXSoxrNFqj+zF0lncx5zE4cxdzcmo8
DI32uPCh28iLuFhWFUPBs42vjV3ncedrMkeEj2vNd/3mUKe4LftZ+ZcStZ4R1YvC/SW8fAuz1aNE
0ynN+0EOiOHJpnHCcbDmmyp33C8uNT23QzpNkV6cakf5SX8u00DshhrJiWxWNKx5mex9WxafXDv9
2oPfPa6e/nqVheND9MShD7Lh5CSQgsQZwP9kLFdlD4nGV2jHFCow/bXowWZkh/UtHRcO8T/AdMl2
attrtcsWyZoj/rVwrV642OwFlf8U+mW261Dbfndmz6eymmRz4TnbMcfXfXS6rjtkzWycro3UXxr8
SEUDC4tmZySnyWKyBE8TDxCnUxDZa52dhTHmR8oug2+t0XbHYB7ERzfrfD+1FHG5Q9Zl8RTY8pOv
J+eZPtkfhUCB03gYJ5smtZ42AzBpAaGJ1DqkDwIFQsRuL64JUcOx99blYTVV/2jLzntjdanegsXJ
X+iy8e4MY80OrRytp2ROWQMqUwBeEvB32nKzem16907aqeAK1oY+NPhc9VxWRBZEEF8C/10l1wYR
cVHfIeaz3iwU+ber31N3kac2J7A2KQzcXr15v1q28mIklSWhdPPgQXeL4uB5un1IjbV9skFtgAVg
Gr+gERPkFuRO+lmxbaFxZUl4ztwCIZfjC8MEZqIoISYif7pUVvFficx/y8X0H1H/X/iBf8si/G/k
Bq4mn3/PDTzgd5/Tr9Uv3MD1R/7BDQj3D3q1XEI6oYGuCSxXCvEf7nlhmX9IElJ4BRxCD6Bi/4cc
kFcXFOSRAzvwD4v8f7vnLeMPWKxAUuVwjY5xacD5G+TAlWP7HwaQTyDhASAIBwHBi2TC/madR1pR
bbZReFE6lt4dCQv54zImPWf1lNy7Jm/xMhFMGPZNmd8as5s9/9O9evjHJ/2ze19eP+CXCyCTCm9W
4BIzxWX8boNRhIo0GVL4iCsVn8Q4odWYJXCp3aynBXE267gGJ7SnMb9zauFx+Ee+GW+gCfCwqK8v
q+N2r7V2vyR5h1qhXy31ItNi2Q6iI4p/PzRe3KzuX6VS/9YOdOX3eGEx73DfPDKUzd98Gj2SZs+R
KMtcV6/1URPq6O7HvENjpBFNfwYDmKt9sArcPFOyyfyE08UsL3qVYxL95/toXhnMX+/jNX6GJKFr
I6WEVOXf/xNz3Gs9kuJPEEBb0sIIsDajgLD1XFKPbmbFB0p/hy3MLnzqF+qNTqxxWRJO8PVkHNau
zrNzC9Gv9yBEiY4qYRRVXKkU3bidj/lIc4NS/V/Qsr/yz9xBUrUtlPo+OUgUWf2eYivKYKwIy1uj
1XE4UQG/m+7RbSvXj0BEEWaWENQkMaZ5oPCwG4g9/uK2/cqMXa8APpjXkqZMYvbhUX+9bcxjpWuS
OoKehmaUMONol0b1GgB8WNWClLxvgyI7G4m9iIfa1sEVbJ/bNSVEoHWTp1JWaownvDhY/cwKkZwo
+nx6/fuXyePm0i2NPoJklt8IPD8AszOSbY54k0r2MAQqz8bQlvsOQCiNDAneFg1ybuWx2ITM7rpt
zYrDmnbokaSxQSuM22ASUdSAFxNrbSn5F2VZ1r+8ybQ/woI6JMZcI+F/b+biMZdk38s2ClonHe4J
5O+ALbLpqjDWyt12TqcBh5eA0kCPia3H7lah6Ba+9I7N3KGzSlXhn7c2mT/GTPV7u1tLdemd6qPo
C9GGTLnDU+tMvR+RGLaIXQOfbu84dSVGrIcgtdGUFvVyjx0hwfmNICD5RDai+uQhEXVCY77qlty5
9tO/eJB/C/LlOWL6Q7xCMBFCP08av31B3lZJDkce9o20YKqgbjOdw9owUNQoo06xISR9JSOl7CJW
Whpvmb+Qt0CwKE6uFvUVmb6F9P7isvD2/bYsUO1Cy6XBw+MQ3sSK9evz3QeTQm+rS8wubeWdzFb1
JzXptdgFqu2bj0LWyP68JG/mS1VPpyaf2yIuFPm+eiJPAMQdDe+yqpPXVWuEDmk/FsPwOhuzetFW
8Jm0ROtUJbnCDFbPZhYRzO/F4zCsN8HUcExqOCV7srnPTcyVHPknqCG/ng6WMRQk/PjGS7s035uG
4ADLqz5V6ebeaSLCkFCCs8aCVDaUnaqOkl4BaHhUNdnTc+dZaj9U+ufSu5xvu+Z9NQaNZAYn1EWJ
YUyIk7eNoxyyaocIo76AYXAlAvy06ScGXh6X7Hs5YLELl57r5VH1/HhkuEP9m/eQmLoa95AwnHm8
eT7rdWVsDJxDeqXUtm7tnuljeEb8bobgSMaxWovt1l4rwiP9pCnJS+67Q7e6/ldB6nxEB2B2m9S5
uZPgb++s5ZwjB+zouACPujUIjmlkc157lPNLCgGJSpd8tQj94oIHP5XOW+/iPis98UxuZEAU+tSc
KlOnB6zp9b7OvWHX62rGNqfUU9fKT0HSl/dMsD2tMKjltEDPO9TYcPLmRuNW/jzUq3gnAZl8stoo
sMwYxbQRGaNc5ZwDt5x/0OLcf6+nOnLWMfatsTyM1Vo9kF2/xr2f1M9dNr3nMoA6npsf1ir7MQ76
NfV3V4DWCbXhbo8YTIoPYzA7pN7YoBz0mknxc5xG73tvW85DYM/u27Am/g9a15spQtG8hO6UiTu7
cPNDN94yd0i7nk8ucV1HSjhJXzSai+GMCInhfdCn8T3E1yRaRPOeFeyKNeO8Qx3Uo5omdUq3ITlZ
bV23B0WK4N1C3HNII/mAxDjAgrao9gTjCCxK2flBLm72amnk3M1mXYo0UXEQKPuclpnwQ1VX9mFe
suZEFDe4oO4WVn0H22TXL9+WMh1mvrRm+EoRz/AhlSV5QJW97f1cNs/OBMAzITskXYTJBjEzjN3X
oMGQMGeCIwD4SujTuPeGmxy+QdTQdtIw2XcIbjbaCC2TevCDGXk+pmKf+IaqIw+5tOeCN6lsxn25
ut5wyiD8DnNBnQP+zc+pcKxnH/ksgg/df7Cwlkdly/4dsrV66Bck5L6BAMvUBa0ecFGgWWBPJQvs
S1/gKF+15yKj9OkmMDZZDKGQpfzk5IsKsyFlLXdXXtkA/9Cp7ufyRpf9dpuissVuakARZflt5ZA8
GGQwaSAExsUCmo9yULdDr+aPzthmUnp4YonZketZ5e6wX3xsCXVtV+cqUQ+YAr8AzC771fCHE2rp
zAF7cckEk6b60m5l/giblGBSK81HH+flE54BcZJgczvtIk0dai84jiobXlZkjkTmeqV9ZKp64O/y
1+L/kHdmu5Ej6ZJ+lXkBNrg4t9tgrArtW6Z0QyhLSjr31Uknn/58VPX0qVQ3KudgrgaDBrobtaRC
DJLu/pvZZ2aVHXN/RNqpRmZopKuSx8L39Y8Rw/D3Ycb8GFU9KNESPvQ1g5blaOUD/6Ul4ngXz927
Ved9itEzq16GfB6Ps0GahIs0H7FN4PIckHAFA/queMoXfecUWXmjDW/+ES7JAGZt+FEK9yNsW6Zx
jWPIswON7QF2cX6t7Gz8qdPWZO/rZMxgRBIe6EWRxz5YAEotDl+fk0/BtCWWU0Ux69xT2S/vCPjq
uzCG+r5cJySicIILWvF0JJf1Imiu4x/4V+j9LUvJAZ/jytavrHKHRIT85MawcUQn5kNiyWRHM6eD
bdvAoLGM6dTu+naonu08cG5yV4Lx8Es8KXXvHS1T5hd23LxZQzzekS7MLty+0QfiaP7ec438utOe
uUPtxXhcdf1zXDXxZTF19mkOspl06DjctojcN0gf2EH4p5Pd6KQMouHQdaOeGTwUxSHpSRCzA5u+
pXk1XOddOboHj1pCdx8XPaOIOU/bm4Ak5ybtJkqRSjdJPkx6e5h/mrz3IaFfe2hfZ6SFcGewh+J/
QzwGxQeEghFtsEISZlB7q7IRqwBZ8Kj3soz42/xMbLLauvUQb+pee98hqYV7jOd4efOWJKtC3lg9
C5lDGfvsWhysxrsExfaKdJm8tya7O2V1nNcAogvUXiIs6YlUsfnccjC7jGvDu8Th70cylqRp+NH2
oSA+vOvcFDmm1sYfQBg+0rC2T3FqM1zxgpn5FYYQVnXeaJQ/TR1M4zQjAsiOumubepeTqtvrLrAf
G830YlMpbDy9E16ijCris4MagVzZ+zX3lRmNeurLyjq4o8mYsHbt/aAbdVry2n71w3LfBz6GdDks
1gf9O9z+s13dxiLpDmxC9YtWzXJNcEFdM5xgXJKk/clryPZhgsphShSNPjvpMt8M3dweURPWvKpl
b3gDOGe69hLi6M23cQnDC6oeyZVPzD8u0X5NQGcFU/Agzc8pQyUc26k+EJuuLkTljMdSj4xE4qLu
2HbYH40nJpJBU7EX67slGJlUBa0OHlGfPZoWaHI7TNq29mUg6gee7OK8EI8HFdnlSRSwA9+I2Jk3
rbGI3Vy7xvPgzuZ1Wuf+i3ZK/0h2wEp3AF3DaI41PvIx5yTWEpJ5ZEDaPbeJ6Xw3Js1b3ney6QOu
vX+LB4kMVl+ClhZ6qOEOBcubPYqHMkjJXbEIaX8IH+Jcd69qLJKHEevwz2mp8w/KveQd7px87w2G
dwx6YkkbArww+RuCXxFGcH3yvIHsXyPfB28BKZq7HZ/QBIecwp6vO5lfDet3tk6sZjIZrFV52qTH
DKfjJs94RJzZbB/qtO45WQh2F1oEziHTixURPgJK6oxpcmfbdLzwYOXpu8Xs4myDBufkDnL1jwb1
4CF2xkEgzMTz8zQ2xh3BUDltDXLeBFvC2f2O4uJGJYWRD6Pjtt/aOp0ZbpbBu7ShvG4hM/AGEJIQ
uK7M+datm56jNtTIi5ls541BppIUdCVxrfNgFdsw5KnfKz3Ly3LM63uq20yLSO78rmoXqUaXc2fv
STj5L3YygbczEZf9Ddu/4EmQgTUJXIRZTIc1P9KBZzrsQ4bUGnNSlgXP0CeqPfarkBWT8T9POwYR
QWFQ05ViAoYchrjpwV4km06TQL4b02aeHe5QnA/HNgHesIlbu/GOWHrmW+6OPLmk3iCZ9lnreeF2
MufR3dtkjMsogRB+VP0QPllSle+2MzTHkcPez6QFq8/eosTUppbktlysHNa7UkT0YAko3juhWkGZ
HqENVVVX0leMaZER32lHXf1VzsiWJ/HbF1ZeedlgcT2aaRYmUaZTMqfKFPG8NfuBdQNR0TvERtqw
ijlg7LPQao2oy5TAacL+ZsvKU7+UbeLrneVX8ZPXBT2VRsGyNFFlF1T0jYu1qg+G18LdDsfifZic
4KloYY/oqeMPxgrpjfyZtfEWs2wVEVtMXBGYUJLHXIv4jV4hlPTZMcoD6VjcYAWohyfsqVN1wHPt
v1R5l/eRNpxhOFjhHHbblG15F5mp9LGYkf0kL8yO0HtFYBlBE+BLk5FZ9/m1oRiQskl2K7JlQBWC
vYdwcK/ZbLMnwSBFhNSg/2s7tXgDNk1qy0t8w8b1WOPzitbluojmKZ2mizyugierdbQLKAGb25kQ
TGNE9L2H2WsFv+OSR7kyLkzTUMOB7YFaDvgxako2+DFM+WXXFWd8akMWwbkIZKS62HwO+pzAIiEd
smZFYnC/2hXQEvburVtHluki8lN0jirssG9Jz45Z+s/4lqncNDTf6A4Pjzvt/ZaW0U01lYyk43oI
2ZXDwb0TjZVezxOcHS+klhNSoQnHoMld1CiCrVcGnRUvstOG3sYqcHaVV3n39aIvkKG9W9jpUCbt
zHizpcXgfhALFwzxu6cEqfEM6IOTPIykwB5I5LA0lB4uA6sT4bdmTfMFtdeWuxqH0VmpxHnTvLyv
azzLP0NmkYLHyKgBIoiBV57sRL/JypIzp+rsqTnk3qDQPeRC0msJCN/v+eiOt9dihLdn9EYFpFC6
Zb/7+7kMpNJfp24gmHwOFfDmqQxgkvslwtCSo+lHXNEbv20I7yIq7cI0IQmcZ2FzCMuMxE5BnhMK
BQ2Ob2OGvSkaJoBNLNF2OGCsxfx2U8cYf3YgtLHeORZRCxJ8NgHVJR3Ui7J1gRczn8qzOSfAbQaJ
KAQvWsOO9AwIDNFotsXFVBTCOPBqCWdOaopWD1MuiC/tQMR13S/kbpRC+/4tvnedbfx19AiBntE2
4zvuO3ftMfgyY6hSvzY5Q1MCkyV/CDMskYLivv6YJ9L1fJQpMnEY38H8YcPPgp5vcm+xBvSh3Loi
TJ3dWEUquGtToX9TS/xvQ1o+HG2dazFlACxafP1wZhvgkmnZ9fVlmz0lMeXmeB+XEAWwbMvxckqC
7FAIbSIsY8OoD37RjrjcRcvZ7O/vll9DKOt4kQgKtOo1CcDUe9UI/jqiRaq0CXWOeI3mmdjX2J1L
oqe7xHOG/ZJn7m9uzl+DIX/+OAdKtkcBG+kQ88vXIirsk2m6asSzeBsM3TwPXr9E9eCFBB3+JXj8
hyH+f/xJIYW0Hv0A3Aj2r79YmdRGVidzydwklFE6h+YFatYUDeEoTp8/6n8kM/0fwPL+X9KXqK/9
y+Ve0c+/oJkfmrf0F5Tz5z//p7gk/gE6hDsJBYUBJNN/xnv/1Jas4B9rrzOCE6EPMiYrdPt/J09A
M68GDNPH+LlmUvhb/0Qz2/4/4O6ZVErAJQMth6bxfyEuwe+D4UaZF20HqDtfBRIsRX1r1ctbUPfV
VRo66pDMFliDEQ5TarXqiBlL3RtxLsqInLK5/8t1+g+3pcXn/vpqchBofMETtz55n8Gcvz5yzYxQ
nBfjT+VawXgnfdYDIJETeWc98HhsfLZMcuMRNN1ZhrNcEnZcDvCcxEeMxp+8xFWsHATl0lFRHdCX
+Y3N0mJte7vC+5zPzBEtNH31ptj9Yd1tyX5jjp1rL3IbnzP2WLjK21sYaLqHZmXaZJy/61vDTyzn
AAnHw6OphduDuluZUXqBrrexPcjzUcUSSYtIgVK+yzwK3NMS+EJEvWt7y4g/DCJpGwQEzTbrYHua
mcbpnhFx3xKoNZ6kN7dVlJRp3B2GwK1+OgjozoA7LGuxR6XtS2CjfZwHTa8pWA3ywMRHQ3whQ8HI
dSRvwd5SEafepT3+l21TG6YNIUFegs8Q9q6opvl+Mpsy3ji6mV8MmyHmVvejYkDZ0u+5xyWLv3bW
0zTvijxLHxHIGt53RToh+GMQ3dRBx3UkoFtReTnoVr/yb5NvUY0ep0cZ1p5xxzixUXtgeSb8YFmb
91nZWu4Vx45y3jtDP+VsLMNVqkG4fBlMy1aRMfaE3CFfdO+8iWL/QVYVYAbTdZvlGChz1FE26emF
owCeYhnMZCNw7sgFEpjV5vuADmFmjK2FZwdVPyTVP1iSwSi3Ljtp37/mLNc69/7SjimYnpTfYsjs
5qVWwKZO+RTbdxPrOZ1FIOgvmjVpvSPFK/V+DudORBwBdHs9SKchXj31Yt4GScgGCFkDcy8u3Rrf
n1lCj7VbKD+lWQTfVY8evB1XIzfOSSW/ycqPMYFRboA5I56q/mQkvZ42Y1aV7cuUltnPmrrGZFNX
GDjfa7fTt+AblixSY00/A9tH8Wa1CJwXrOxTvI/Z6QfRAOlg3vW9ynD+8UzJnYmiI59gwkw/7DqD
JVvbJt7TvljMBVsvaazIjWNl36Ax8YcleCdiTtl1P2M85hAEk4eJU7n2jtBQwdEbhNO51m1vRq2Y
AmtfhSHxpLDljNb602g8FGIIxCkwLB62wQoWsF/s9+K9mq1Cbq1O61ttm/ksSIyvj+IwdCPzxywb
+SMat+r1q64Jth+JsS6MavDiaQ7Xg1PL8l2g7UGFHVh92TEbOWnzDCuXDMNnLUnGi23qccDdLqFu
Xth0D/ZNwdAJUuHn7brYbex+V+ARiD8YOa+GP2+6bsKbtQ+aEdCT3S9VdSnzVUhxvCKHVNAHb75I
ACYJbC/c9GPifrc79r2nSky4IZPZd6LGzfo7rgljrlTO4oVgVH7pAgq48azJaDdFJsUPbUwCT1Zc
v2d5gcbh2NlZJnG3G3vbPSlgjpFXNUOxxdQ2HpOy+pmQft8ulY2B0DPK/NovbFq0RM6xaM88HBfL
GA/kCRbTBY+fxeY3PVqKouPc3mVLRgFGE/jXtW9WT+EIMgTYaVK/ToUZnos5hW42GxULvsqVzSwv
puOlrotn8HzhqXUnEi/QxqZNmTTZ7epaBiqWBRTPW2bgr5Nl+VRo9yGQGpWilmkKw8Ych+EusCel
yEJPtbfpEj+zuT69v44LV5okM0QudF2EybaPbVDxOT58GyMvTW+N5c/3OX1BJLc5Sd96VllfWkHD
d+AY6pF20Tbq4x5UkK8ZA8EbBOI1QC1J3C69nxuZa65hMN8slWovk6mmjcK1YLkVw1PuD9n1bM8/
zWzqvgVWXTOCxnKWRYQvK+M0lnX8TefZg1o6rMStAvw/03g3Bkq9aBBqm3RM41POnDpqClUfmpxb
FyO2AyY+zaqLRfBAp6McJlpUAgtETNhApAsDntzMwny6W3JYzqZbyJ+QbcoH3tgllm2iOBXuwr49
EC5BQGr8Ut5MYRvmu6lt4fQnPSyXQkCDY1zHiSbK2jK7XEIEoChguPJHIAvkh8VPG2MbAjh6q5d1
3FtW9qsq4UtthOG3P9LUYHBLU+r80E6tB9ElaYnZIUDmW38eBlAmIrN3deJ510tR5CeTSc6BN4m6
LKccED78kgtbBO2xwJv1Os5oPomyVblvwUU5m4TO7R8sjagMeTswjKqz4YiwR7EACX9YP0Cb7IsU
6YhYW7kqw6PiG0Mwy8d3o9biw5Pjz9hcuiuCeMDr2Qk9zZheXwJcs68G/YPpFizaDwRK3POYJeOo
M+MAB4I/WsDrepcflYf+OUPMDc+k/Np7IeZ4C7xAp1t6lJuP2Rz6n7gD21ve8Kvmx7N3DUFg+MOy
Bv9BSRJa3WStEct48S8VUTuQ/oVdgA+yg7vGxgRaMvG8ywwvZRAcl7s+TZZvuTW55yGAZFAHTXwV
FDloSHOxvjHhyfd23w93VHGEjAbpHGMWVm9Lr0lQRtBweX/4Yddfl7ZcHhemY1nU0KYMTrvvmvGY
O64bvqCfcvK2CyOTuyy3CDagDgZ04UDjuQJG5r3QlcPDbi9g+xfHraadISwbanqiip/BMCEpZVPT
Pwedx9rP6yAoMJ4txF7sGNuxTMHOwAQdVWQPgsUYbWE9AHuYtPdTmmm9ZzXIv3Fox35NLmw8C7ca
/W1jhgUBnp5xR4sMU2Fmrwfzbq6D/kiJpPtRZkl9sUhe7ht6crRHyM4rFoy85JuixZ7TcheyGRMM
CfkOgiewOXMPaQRLcLYp/JrXXJK5wXe75UMz9HAzd1u62iMhyfwTI3M/coBnE5Rva8HDtbWsqgm3
IDiMDzRgae4nCD0MBYs5HJHmbGpjQz3sJ0CWS0QEKw1Z7hre3ZaBRx6/gV2abEvolG3cWtHWEXfA
i/vW9ox7bOAggMho+NA5WTchv3hWYb3WqbBelePP+laFtGGXsxDNwU3ZCrEGmIDuqmls5a6Dxadu
PXZK6aUV4yvi+Z/t4SJxVaj5JgYnv8RM239PZ9HcsSIH4wVtSUDhY3Yd1DYUKSvX3DXNu8IlWRxM
oJz2gTGbAqOpHZaPIrScI5PqMjlkI/lNIUPA6zTccVafJpehDvFSdq0U13rWXdGKAm95OI637uRj
3CKv0ByUk4fnslFhsLPZ4PUUvk8mXil4wbxMUu88xw0JrjTX2dGJiYXaCofnVjTC/cnm6NoDedhy
De3Wv7CcnpAEoMIKfGITYrrlhW+UeyPW2XnKa+dMVrkRB1PFKo8KLG3iXJea+9+AmEgszSAGsZHs
M17gPkKlFMvUXuesoW4E4+JOxLLMtqYyQ2YRCJLjRo+OppzRYCuGB1oAIwrymYe94Ni1K5OezTpc
CfnWVcnwQLkpy/LSd/lVZynvI7F8DASGxHXvsttCT/OM67wom9fQSpgcZ1Ab+DZa5YGZEc1UIv6O
GcORucIp0VNgBM1sST2KVnqXm7SC6ToCYQUFhNeCWN2+xNnTHmw/sZ2NWlzjEgkzaLeLcg3rgoPP
4DGWVOlzOGa9C1K7Cr5PZZdsU1dQbzPJNHhuHVOWfGjePRGTgeaUjdK5sBvCbFFYEjCLCETyMaVT
289Bk1WXYaW5/kmtmgtXGKqLvNENu11iKvHkDHn9IpjaHXJ07leROmzmraLW7/ZgtXdBSz8Zv7GM
xUkZnnMCwddPJ7MwK1yqSpmvcQ/ccDN9HgJkYWkbITl/xjsRMMIKl3bZjwswtuMQkCPlBhKSskw0
NlJLVvzTcaf0bGJJxhXgBwCxguEy7CvKfFsDltS2lM7ibMk2UwbE7q9HArWd5ZukwPBZWbNiBuep
5cEfO58ARlg652KVNGyHMSm+Qh3cTgF32KYqhBWRB+x3RFkcG/P02B87O+ke2H6PGwx/qFKMgo/I
XhwIZY0BiAufX4WM8kGZGt2u8X15wqf87q4CjblKNTx0E36PIBk3eWdiaXdXWUeuAg8GcXkniMB+
dKIUP9XoGvdlmHavoZbhQzLHyQ5Tv4PTxShXhuCqKZmf8hKP70f8qTk1q/yElbVqolou0iEtMhXt
oSU8/GJ1tTNuvd6ciRHzlQWTBU7OI3o+3zCnhNAq62Ef5D5e8HAV1IpPbc1ZZTaoBdXFvEpvLJZY
HzlTEjWk+y3+VOs8U9+a7DwOWdh9S+ETPlmG7Z3tDoEshdZyXEp9ZPc236zFud/dT2WwbCd5tup+
cXZsTrqDt0qKtuGAgeRuz5ODFlqdYGv1e4k79EkXln8gkBo+t6azJ+5HNIBACLV7q6q5FP57/Sl0
5rE0eURpkD6TVMiOw4giEwGrpZs4XOXTtNb2idXnA75h8u4ZLRq+tJxdwEu12oarHItbtoOa5Xsp
IXoXGSQaikHe85YskIpVuZuaNOQV0XB3stavUrCzqsLTnEEFTBFXVE/MjIkoW1sTPkTJwQ/3+djd
kkevdpg4x6sJ8RmrSLgf58E4dZ5TUFBk2Mcx9miiIc+DrmiUH0FGnVQKAeMm/JS63U/ZO/uUwOWq
hou67+8g2uYHMBbGRQcLutgRd2JnqXxUAE4hJhVOQws6vAgXAopGyf467guo4EGdXUDvHe9Q896W
pNEXbC+GYz573WWh0EACJxA3dtkXz2MJOnmngw6lHry4/23K9HyQn+YByyaU0OFhnPZOAVHc5v4k
3tmlzhGHfPhDYDO+r3pz4Mt3YkR5PFvD2ZqKmArXT8PDsHofitUF4VvsanhPhiSOuybND4SA5h/+
JIqbvmkadeF67njb+wYPkSTtASpjybp3XF1YNMxPt0Y5ON+6gTOhoJ+WHOrq8IjzCmUlY9fB0zsz
z9yUBgcUbuOFPXknSHlNOlUPIiiNE5txbCmUjsUkYsnasyKa7q5xKil2/epPaWP7RbStda4IgURI
58PebScai7RhvJra9HEY4X2xskyfZWzQ0MT5Y5MPRrNjj8LaitwITWP10rSz5GxgEVs+ghu0nvTg
I4vxXnDznTfwmbVnWd+aoIoZp2NbZRwF4iRBc3x1k8orOJ339eOs48euR2goPq1BU2fw4GB+wTLU
VcSiNv6nnwjz5HSL7kc8GBZiEI3dGBI0KzqA1eZ0IJ+WL3udTGTp2A7MNPtmxT37wWVvfbqc/NXw
lK/WJ/XpgqrxQ+lpyOlTcwgjpkZxGFfzFDtPfFTBaqnSY9vs+hKthwWw/aEsA0CLi5+oi8eaI9gy
2Vf2p2/LmLFwoXFMp5pD0l05jnvfp4CW+py5+IFS0sD7pJoR4mR5BpM+Iy7F8mittjHUUXmErMvy
x2ZdRZWngo8OjbWPXAQEdzv4s2IPAEttOOjVsuYvo/reAp071gpG8e3c5eSkVq8bOZsHqLF6F+Rl
cVvO8qT4bQ/KUDzoweqZE5/2ueXTSpf4QT/t2tVnR/So/Y7z8brBdLmDQO1F2iELmCaVed91GR67
JbcZoJnpSwio92gkinkhdr86Rv3OmD3MOFNAKTPGMNhtc06uN8bkkfVWBKI4TlYHZ/UW4hmztvnq
N8z4loYayxjZz5jwC5af6sSsZ9hOvT2flBTGfZ+xErHncXkUnHtr9Toy9EsiCGDdvsNgexWLYb5E
HifTYi8Dwn7Yw+9BaaOsAweWSq/NLrReYsXObuprTGZgFupzWI+a2RzeTF867OFwa1pQbfatXaTP
JNrVGtGHPRa62YUmeXSVr95PGxPogggbUSfwTmTXfHT7nicIOnJ1Q5nyRky6J2hM5PrSCKrhuReu
QdNaMLwEn25V18GYcpuxj9CvlUs0PBp9ZdKpFqtMbTkPeYy7pjSBYtqUgt+RUV/V3qZLyTAV9Wci
P2e2/aNPjAn7A36SZTOvk6BYpGZ7kM7I4LJ1Enap4VCbBhwDw3yaW0EqapTAXBM5irMB3owJcYo0
OoupfGTF7ca9V6XspaAuJ9TjFQnjgZHDSLm1Gnw552GoY7mtJWjeDbzVKd25mojQJTsTTIOIWLxm
tPA5dPGdBgyfKF4Yf1NL8qWsA9kILY/Ob/bfIvB93/yiUk2B6hLZptTNFWO5DnqMaTn6RkUYVFHp
e+AUytgunGbKoPyRJuqt9iDlcF6e14Omigt2trrkr9jxui8krMr8Dw9i0O0AN/siqnmS8Z6YPgCh
sJxkcP/3c///NPSHdUWdqDARS7yvUQgQ4hNt8h+olvNFUCrTPSpMLZgQQ91GE2Ofhs/Wzdd+bjTf
//5n//vlC1DcUT0oCGLx88SXH05+XhraYxq9mJaUu9KEz3OUYZrOf8R4+8bHhooR+mVQSRn3Y0f+
kWWZ6Pedz4R0N3XUokScG6B/zG6q81OsjLk4AyON6VqUdmlsRd63+rZeLMxd2DUd4/I3v8K/6ZTs
XYTvoipR7OlC6PtVziNoazEQx6ECeT/3DrKTzNK9egbRbeezprIMxYWXpWf27LlybhJJXQkngMJa
v3tDT88CNE15WDpDj1vr8zaYHA7X21n3qfkbnXNlqP2qP9NMSpzbZRPF981H/vXzArxVro+9ngho
l42H2DG8+ozMXJCUM5K7QU7pR5gPSD9QALnenzdnSP9At7PbxKZIM0tSpkdw9Gamke4S/u6Z+urC
J7PhkssJ0KBtsaLYfv2EzMllg7MVgIMqwvH+z2e4t3uuqNUw8qKmsHP7vZcy/t/6dTd7p0T3C/2K
OJo0OPx5IEPU65zdSNFW3Dk90cB+H7fams8loHPQP2TUveA3TfPOV2mXD7wiGhHx8FnBM/ySD2sy
dylCiQHGhlYrjk4+F8FrgbN93AFCcsK3Em97sZ0MKfKrxLYT4O01Mvd1Mnu1PNuxvzQg5c11B4gH
uNj3Olg4gOIOxivaYRiF4oa4xGABNy/JBPvZdYH/Q0ItPOhfQOfBhbANp4uj5OTC1rwNDkZQl3Bf
eRp+cgDL7hHAGd2mLRIMDvPAeGskbqS7qZfeY6jh2W3wAzX1bx4U++uDEljC51nA0UBdiU/25dev
dUHnKKGCE+vma5LXRhpwUlLgu2LwJ7qud5VbC+eq7wbOZ/iZQKosZPjpkqVtZD4LzoA3iAl9eggr
1NqoslzqTHih5dkZDEIg9qVnugaBaWH325YKJYf+y4R/1dZBTSugX5kEo4IOrNxb45X5cmKIk31H
LzDnx79/K/waFCS/gLuDN4pYbwaTN9SXW1hOmBZEHmN+DqZqx4Y8iWhFKU6lWTYXHtSTiGZwj62J
GOwdTC4sQH//AT5hpP9tM+ETcJE9l9uQoKLrEXz8crWlducqw76yAFVYOTGWYE+6BIwo/lSIuMy+
OIFykN9TA8jbppDd+pK1EugF0sUJVMDmEOQvTFzidsHoc186k3qtMtbUyOGYdMIfGkMFDENxcFVe
YNPg7AxrA+QcXYqlHRs7VzD3PPzml/t6eRHbSRLiU1mjRAGhtF9/OReWthl7wzsHnfaKwU1VRIQH
+fQMHMIrDqUq3qSW71zEfi7fGrNiOun7XR7vCGPFzm4Kq8Ha1KYX3swMWrfjnGUPJOuGGYnKch9C
NWdnCNS8U2BogWFDDKJX2zQn6yrVAWjCxWIKH8xOlm8b6ucbRoNuv6NuvLsXrJjNb8wwX0q/fZvf
GNcCAUDB/3dxMPz6GxdG7Rd0Dr3D50emcxBROJLU/TqKw6BQRQGTrHHPPVZfFWNClsGtGeOyxeeU
NLSO1L9ZRr54BdYPRIISr++KwsUz469P+18SlKUQKesM1P3VlShOzLeMhywLK6hRyorbrXa8+Wls
R7jPLj7+dDe5cxBfhnirU4ZXA0bRCd0721iJG/6kqCsbdhmVZde+kzvWXjV5+bMjqR+f3aYtr9RY
tcWDOQWa49qql/KiaV7spncfXcX4n+iMyTDw868acMWZ/ZvEEqI5GdNxmxhBzsuUVhmM50OL12vs
OQ26EOWcjQtNh7WW3H8T0RFIWUm8OGlK3YdeedNjxfCvYI8v+SMnMUclb5GBJBfEr03xKWjapXCS
Y+Wr9kjiFNc6LgLOpW6sgGfQTMC5I49rWIVZ0dbbCiQYPIg5W5V7ciGXYIyspz6cGTC7NUcp7HCd
T3CyDK8Ks6FLnqq3Itw5A5047DMxvpN28EA1zrAT2j+frf+fLUMBjp1/GbT+zTG0f+vqj/916teW
zf6vsfT1X/tXKh2r3uqMY0lno+ezdP3TOIQDyBMeeynBqsaOhRf9P31Dnv0PJySuy19kDVjz2v/y
DXkWf4vHMvR4dhwTFPX/xDf0dRMtXOx6uI/YMfnEKQm9/vooZnUlSQtWIkr9tL/rmbGdqAF5jANg
NOM4x6ewS/udrZYF1cNwD3aQpddZXCAKZjnG7I5FERvsQ2IS8FlSeR3An7w0jSFHCPFv/3Jx/4PN
yPn13c1Jg0/LdSEBSmgP/+P69//y4piQ6XAsI75pnKCkWJhFEl/ugkeQbt4EWrTxkk0Wnmy7mShR
E6q9lyPRu83gZ9ZpSNMe16jllPtMOsGR3YrDylUMNC6HClyMy5PKHGA2PtBIhmsTouV11vqgSFiQ
YQGKbLmjP8rYKngcD00QQ58UIW6mTUZfQBuBAnvvYUMzcdHhB6BVfS9bajqwGTFswfiN+lL4Ddkm
LNWvYV7CN//7K2R9OZFxhbhKtsdSxLkCnzj34V+vEIbXRbigUKOk9jehCim8yevxciTY3R/lhANb
0r212oFA/aXJqpr1nSTE2PiwOeE+QW3jH9gVEH4tjMeNfZe2q1fJcN1yOwumC3//iT/Z4/+92Vi/
UxfnJB/WdUzMY/6XT8wOqA96zyVUzRD7YYBHwtbKhTJUBFC7eI2TCbeb+IlIiwvfBOXqWKjkp0Ao
cKKWmTS5oqK78jO1ZuOS1meU6Zjzs9k6wzNNY03KkDXHxjsQ2Lgfm17faYz7OuqA4HAIGWeIuUD9
0TUcnb2uMXXe2TE9NQNH3lUamDh/c8PIdwXddIyyERF1Y05VECHnzVTOa93cLdMw7KhRU/CXDJie
W/A/j341xd/xOdH440FCHFKqczgkDxs2+xmVS2GjjhVmKGL5ZWC8SFt1x9kK+ve+gK026ELy4WHS
zfiuvPAKFd6gwMlvbupypq0lHKz07u+/jvVF9dcj3ufXgWHWM/nP+qB92fsZbdlhgDesaHLa9NCt
eWVSdlwSwh8xqKMEFs9uWnFiDCqCXYW+tmeQJe5JMhduZBjeBnGDnUU33qaQqAQOadN6bNlY0H8e
OO0NVpkQ24wzSLzoU5IR/23o3WkXFr7dZDXzlYrrY0M/yrQOnvmSyEaMke6ZlFHveDkTk5MRJBZy
SK1BSQmT22InZc5bujLUczHWy7DPAV8RFEvkFRHARcL0xCYyeDQdbjT5wcgxMxLj/Yh7jl8KpkMk
JmO+BOazsRqBahvEc71zpGPuHLOn5Ku3y7ORlP0VyQ7X29uF3Vwvhja3wzhBdJgmTdRHDwX820K0
l7LkH4gUB83b1PZujD7Q2wo3DZmU/M5WLTJnuMi92cDOI43nf2PauR5MSTg8dIHu4ArBpYLAq8rI
cpubTP8Xc+e1IzeypOEn4gHJpL2tYpl28hqZG2Lk6L3n0++XrcGeLha3CM3VCgONgIaUTB8Z8Rs7
/mJV6fhoZCJ9p8+uM24EiitnBxcBLGgTmRDH0hena6rPiaVqgNy7lMUVTbX6mPBCeFVhnnqaB2F5
jpk234o5VDcev8vEwvOqcyV6HAl3CW9evO+yAMueDGgWGDNIc6ZSjl+ALdkPtak/IE+c3kGUq06m
CaQb2X2EzRQSS1EXPiluZRyInFGDa+Ap394M+spmAGiN1gC5LVVmFi5PU200itFJcXt3h0gcQsPu
qbw1NX6X+AvhITkfBdHUnpwi6TtQQzBugvRjUFAiKMIG4UTRqycIJZQL4bLfwyOx9mHiB4+Diovf
Ls3Fd8KDal815pbp8TMUfHGuAgcmsCBWoLglAcsvbwJKrJRBQ2pmvmLEj1YeT+iTIhyRn/1Ee5+j
Ktns47h2P6tphvhpnNSvk7L8RV3e13eJGULZsYfOBs4BzYzfs0x9bSQoNR6tEQG6uNDhsKhVdQ/V
Gy3rYeCG2fk5PNVa0zpqEHPzSuRW5fkGOr0m4/gpNUGUYX+nHYZC44EblWr5QA5m+kHAXbu7cJyH
B54dr2N/eD1btQKdwbKjDwj6QddQE7fG8ZGy96Bp5O6iuByfOnQRd0PWQWzEj+4dEe74CjEdVi4F
VuqZ1q5AMvuB0tWskMF3nQfXMNCFJEKIoFPG87lOOKkM0UyfdbBA71M/1j6T1ddHqIxh3+8Vaxbv
yATi/FKb4106TxQm2+hjZaFsak8p0plTY4FMlfdGP4XhvLEt1+50my1m6UDPZfSzeL/BLM8TjV97
MUT+B73TDNBcOZinHGV6KcNLOYMy2cg1+lDFc3WED6wixz9Xp6gDYpJm6t+kteJjWGHhCW0OXFWK
enMJsMm7vWOE/JbFqiOVzXWNPoepmkuCQhOQsge+w/XRZ8mnqhLOg4LejAh42uSxZR1ZTeKkWoV2
6HiJ7+uq+lLB3rx3nSE+6TO4HhAfgrobZqWSnHrXdn31QAoWKZYAMWgnND5iIog5MR5+XoNJ/Lsy
jJUDKA/zS9IX8as2s8JTZncZumXw5m538PqkMkyLi1HXaBvsvjSgeLmtFFigDjVzOqgl+pui1BxU
cGeES4G5o+uN5Sz6tiNXFkK8OzBL0cGyej4ebj6vW+uHyrW2tdcXL3xCJz7KdeVFKlQd8P0iii+d
zM9VK9P2Wm7Ebww7lznDuiO93d9BZEvPUZ27gPk+Wyo3pUYxsBvcDQ7AIn8pvwHbcTKuqitTLMuk
URTFgI6w7NiX5fCd5I917t0eiq8ezBvH8pIL9tyUTg0WlBRPKh4ul3MwNrx/UxWljyZAIaPPbPcv
Okb8bdusoc5XvkYzEfe+zc3yDajl5ium78FfmmUFOFKOOrIfpqk86MKIWgqyqfYNzTd0zFtM4arU
6JFZB3O4m3GiPsWFAOpZ9CKJTxln5pNuERHVojFKEGgu4nZgX//OwQ2nO02NqnuwEaNzMET8+vbK
Mxc5UNlrqI9oThlkrSx8iC57zSOuR4G5Ukk0KK2Xj1O2xwU+f6SsM3/swK4dhsAe3qE+49zNcYCL
QTMYr4ueMpbXQKCn6hnXT5lOC7h/5CBKUwXFTWvSlG8Qc5v3mlI+qF1dfMhqlOuBVUC33CEfVP9d
YUb5F3GDeUSoCYCOluKfBP2XPIzmOxoqNmgtuBU+HoZWuui7RMNrvL7KH9S/lR8UYKIvQWE5n9Mh
cR6EotvfhtYgqi5d03xMAOmR5Sg668HuzELahyd32tyitIyJZYfpsPMFO/v0Mwz6PD24xUdeab12
KsOmOBlaTEsYbZm4H0a/l/Qf5TP+T37ThcreTT2+/4dKe8i/vVh9V3mN98PPHz8vqVDyL/zOaOjG
f9gpcKFwEuOQNx0W6u+Mhqb+hzQH9kimY1MQROnrvxkN9z8quVyLI0JTSb3KI+ofJpRp/ofoxJZm
UY7g/GA7/wET6jKIlaegLERyOvOP2ar6fJm+SBF0qQB1OOC/Rgw5IYfc2W9RLmg8AwDaOcP14Jce
F9aB7CcSoy/GaCU9cXkC/m6aeiQyfxQWKezJaPJF0zoyRG6TlEil1CQIM90on6K+iUiQaPn9v2kK
5hiJbJPQdHHgq7oRavqcmxieGJWXJYiyY21QeQq2fRu9kjHuf2/0370i2yLzxxrcrueczIteaUGa
cNrRKy0KjfuhMyfPqIxpgz26Nm0ghrFiM7nAoMtdjl2XBUHso3ixL3nonlskgcBjqeV91+XVHShu
LLBHFFgPUgta2+ih/LevemhTQbZ0TQoXLaL8jvMnjePKBLrYIoPfGXVOsSUtjn0mlH2BZgFizk63
EUmsrRYePNDhyIHzyFisFjcd0GOxaDVq04mSzjTuqy7KzyW0+rvbq+UybfY8hWQRhQVLEHqieA7a
XkyhQ5pg0jILLpSOqPGu7oQ4WlZov7VqEhWGTpY7dFL/4Dr1+OSXyP3fbn9lCbFw5Hmg011TX0xu
HoUxks1Mbj/W8YNeuCABmcx2i4d7eUP+7qcUZJTsX6nDtminVyGbBDHyFmJO57uyFSp6v1bziGlA
DU8mdM63+7UyhTpVZpJtmqw1m4vA3FHGBKQLOAsUL8TZwj8COUpKFyb85o01utoU1UcDtT+ZpFhc
/ikFY0GYh8r9UH1P69I+BU7avg3NRN9oaW2xCBrCIpJAkgm73Il+D5IdCjuDODkl8uKxFu2tLNCe
HFdtPmQjuh37wSzDv9TE1x6rHoHl26O6sh2xaUN7UUOplCTvYhYBwGjgL6lRh6WufHB9NKNB8E53
VZuNHzuKL57ju+nGVK6cP6xQzUJZ0Na4hhZnAGoIkBJ1xreAObmDUxnuM0eYx2DEViYplY5nvGse
yy6qf93u7trMCrQ5oQfDWAcEcDneWR+NHblOtLVznQyZ1qFkkSaYOle8b243tdpJcgHkAwwHGc7F
etUaqlLcgIaEnxeeVs3x3WiN2rey6a2nrJuiN32qIK2CsCq5tdttr3ST04e8ogkhWnWeY/oXZxBy
+XGgliY2MviWnInVYq/RoEtFWhFuzOXiOfR8DgiKu8AETOBVVEkuhxQgsp1oKm0FNdgtt0o7kpVz
d+QqndE6TB+pKeqnoams9yIr1IMW2z8UCK8bx+5CEeGf72CcAXZwOqAqevkdqgNDYw75DiiRLGc/
/AgY1T1EoeS6lpXqxShlUEGIv8L8qDB7Un/eHvSVA5EQjQ/hqYpkwPJd2FKFDtQQCFGTt5RVFTN5
EAnFSMsY82Mi6vDP7zQhyw7knAhNyA1edrjMZ3QIzIEFBuX0iPCX8ACkRzAWFGdjLa8cUwZhKJEC
ciAEfHK9vVhPc6+A0QPntSdVH+wLu3f0naFNw3tr6HBHy0wLcfG+/GmXQ/q6lsjb20O7sp4N7FwN
rlOEgKlcXLaPSaHa5ErKGjPJ0HYG/AHYldNeUad/yqo8IIKfxUpcudJVh3oOWDcLeQnC6MumSuTT
cvRwjL3NFfSaGkzk2T7puXgIm2MKQRyctxocEoi8iMiE1eF2T+XRtwiPXjZvLXYTQpG8+SZFcGXL
JUulD1chyHC3W7lcqs+ROpATpJ2lxouqPr9+X8wnIJyhDCdRHijqRTuhZ9YnGAzCK1wed4Djko0k
wmp7gpmTyRxGdblU0xzWQooxmoUgnufWzeBhSsB0DtHfLo5DG927nMPn7pGeAW9CAViTeM/LOVT1
ACkwu2sPatmou1hPguM8638npeEfm17VHgy3RO8fQR4PGLqxcSJeXqn/tP6csmLH8MBfLFal01Bn
gOh98E3EYEIBrDbRreaeWhRQ0ZSELAgU8eb2jK41Kh+JrFzdkKWkyy5rHTpnuhYDtdTi7A4Ng/Sg
NojyunhK/LKdOAH63Q0b03p5xT33FHyiyh2nAaS6QlT6yCA5SVLCQ6vMGYG1wjxH5WTt1QqqLWXg
Ao+2AGftYC7FxiCvrCgyXyYCoQROIFzkp71YwZ2PuxhCePUhayH5tooSPCL45sJesjXgj7N6d3t8
17pK1lfGg3QYwNhle3YIs0LXh/qgqWCIMKK0721zqFBXsCzkstIqluh10qOw6jfO+dWuIoHMe414
FLDaZdNpqGS2HzK1kz3ED3Zembuwbce/cPuzDxQatoZ2Ifr8e1pJKXPA4UzBob84AtWeRFceGJC5
SuEe8wwpUlAHM3rA5lx+LGwLoeqSzHm0mw03/AlK1n0TY757J9ARPGj9YG8FjIsg4/cnkUYhywBy
E0Ts4gJKlBFgz9zUBzsbPrK/nKMbkGeA9go/xNVBuda69QifDkqTiiByPAwCS5Cw2zhZLi+i398h
CP+B6aFfTPR6ORd2lAmjT7ExGjuDlKc7zfdYMzmeZhXRxuaSK+q/N8HvpgCjkNkB701QsZh2BY3q
cOgBW2WB7T4Zg44lFYoUn2+v67XFhZkkKD3SRPIZctkhjZsuBNLaktLXMqp8bkrRYNI+qp0FAh7e
5Z+Fpv90C6QNWEDjWcXpssHWDys7Uqv2QNU1P3azOlKNEMPdIOLw9Od9o7DOL+RDUeJfrGO4DGC3
OiYrRbz6UKp2fkaGWVaqOhcbS2wtb7e3tjgsEm5UBUgTAT+67FpTTxj9CQtVkLofjp1ttucS6une
1/0tza2144ioD6MwME38vnihoutF9iQM20NbWLrXYCb0oWic5HWKqxwS/5AaYi1F/rodqbvf7uWi
QvZ7BkFEqbz7+c9ZOrPPSGZYkwVQycks565xkQ0dIx3Otd23R11BhiKaGv/7FIWAYNLZxdgIHPoR
pV5UEkPkgF63odrgRgCJ6MFKkTaH8Br6d4bWQrpN7cnZ2Ekr4QCPMNN0ge4j2LTE+PrYUlQ6tFgo
8AizUcp/HCnuIAKfh6/HYOxeq5Ei/o6aKT+KfHTPG+OlX21kV8UfBfgl7H1KNYtlkZrxRCITVL4d
JshJhHhCHrBBNYGLKwWgQWx79WCn+I37d1krltd0gC53DpYWJzfN64/AV8Rft7/pekRk2QjcMRE9
4cLzcfvi9jTKsupbOykPvuO3RzvsnF0Y2+39bA7610qdxEcMIJy3Wd1Mb6cysr7cbv569cq7Gzye
Te6W4GER5PZGKQa3aEh4mDaVjSrBbdDFF1VvOihPBTzoOcVDTpvqfGOLLl6JcvECOeP0powuPWiW
1hwzeRTb6MDaMjLWGdmV+cSFpYoTTNHyl63M1l1jDcHDiIVneBC9pb/WInX4eHsArk8KKR3GuY6I
mAleeHHqhravzUUuIS9KaXtGqmvsVIorKABPd/+mKY5QIHyM4XL1sYsLVJxpKoHF/62GkHHwm7oJ
d+xGa2Ojrc2rRSbJYak7GEcsgqQBGV6B9ioABBWhIHB6A3hv0Vr2bvIx/52z2d5V1YiSql65yIbf
7unaoua65AR2daIPR+7DF4t6jLNmStwQa+8k1B98K3T2kRqo8LURbkyAuJ95xSrnxEF/3Mi1DdbE
9UXqklwmBmZS5WW6iAxi36xs9O9LjKed/FVQ9qh4zuAXH2ZTLc7U8P48LKQgiwkGIaFNc8uHaj/1
LXhuJUNErQ7OUYWPJ9RAE9q2Pc4P8ADHYmOA5aq8jEhkCRjtInmSgpddTK8vShtMhJsdIFdjZsqF
/TTFmU2ervEfYGyrlOCT5F/sWJ2lRIqZdnnTyb30Ylr7ooyRe0qKg922/gnYW/I0igavdFh4bxWc
1+4rNHc1D4PKxouLNnmFxcLw4/baWtmw3HQO6GGSSxqJ2suPaBwd2ckAs8za6LVvUPOzk7DH7Kib
df3xdlMrC4n7mQoQtTVSh8+YiBf9hV8nl2ldHfqkC342upvf5z4AGdGqtWc28bwFCl07E2WMybtG
5nioei86l+qoXDp5dSAHjI6XUrUoXTl+8gF9D3/aqRTpv1acpeUhIgd0QrTDbz0R+HZ6uN31lVGm
1g6KSiaGKbEv9hA/6RWsMKsDZzec79StqYGNhuYJH21f73ZjK6uZrpqsqmf/siX2cnZEXyE8Uh0S
ZGKeuiwTb2ZrMM9oXL/l8EeTX4nUjVhA7pDFDkJYl6IJkpbk0SQ8/eVaBgehDdFEB4Ok0t4Mvel7
nNzZ99s9WzmGSevQhnyWk+OWP3+xgmLEmyNzMrGBxwZ1P6GYc+8nqK7PNuEYuCZ+BpUVf43T7ITx
v1i+hL+cEFSfpGnQZeO5wKbQHG3ibeE3j1kZ9fs+7P1xnxujdrLCYv7Hou//zNitTCRRhKxkkmtn
BS+72/ZQC4VfHhwbKb4SIjeiX/bwJS39H2qDnuIu6BX9z5cqWxNiJtqE5PaNxWWT9ipmlxPpv9JG
4iRLXOdVO8z5O/R9nM+3p3PlQCBQgmEppM8eY3s5oqJstFJJbOJHgZxMWSW4/fqZ8qBFDspeVpFv
RAwr96hhuwDFNYNoyVnWpJgrO3acFCJCHMItBQH7hsfoZO8jEVoQ7ovhsUZYhYum9cfDPE1bzIP1
D8CwkxK1XEeLDpu9HXKR8QHd7OdfQe93j0gTIgGPQMhjic/WDoBjIPUqi89xrX/68+F2gDJI7gOE
8eW7O+7SWB06uAtEGDM4dqcKdw0o/X3f49/Cgb9FkrvOt8i6JlBcCWTgD87i/LUzMmwmJtKeMyf2
OUow2grGEQVUZfyQx7m460MQ9GAqFZjVWfzX1CkRSvYYHVSK028gn66OKD6Gmi6AL/BlwE0Wsbma
DBWir3iUR9XQPtUjWmLQwYzj7UFea4VnIscgwDJezIuT3neTfEoGy/HwxpqPcRvjmtHXW7Wpq/tE
x0hShw5ERZhC/PI+KeijPsPe9UZ021Acq7M7rTahrqCIf77doeumoAeRQVENqhSM3OLYKwObo81S
da92g/zLwM7ApLWxgY9hN/THTRHtgTaTkbYKTOTyPHDHrCXlNuno4QYzXs1K1LU7EQfwHJFOx1vs
dnNXxw8Jewm9JBqxIAQtAbFm7aAqMRjCg779DV5efzCHqTzWPXSNMhuUjYG82vy0RPVMvtZJoXAC
XfZOS6ZAzPaoU3UJQy8C0/wK26H2tTqY/ROGBs09wB9ogPBL5nNf45Z7ut3f61yj7CvTaKITAJlM
4qpeXp+YIEk6bYdFNAdssw80H/6vjfPJJyxyOoybjFp8gp1kUAnLgNMCBoongmJY0+irJRgibcTd
8gK7iBrkB/GkgisNBIz04+UHDWU1J1qaCc9pFOOrgxsBykZB9UYP0neT0mBDUjbtz3DUzI2VtjL1
hKIgP0Eb8r8lGilrrEZpK+pQKb4lCPFDSqhUfHZjSyjHeG6sjbNnbejJSpCaoG7yjKW/7KnbzaIb
OzwVSaORMKk10DL7bK7ZvWnawZFuzJLn5YgQRu9N1HgazFgwqdzDL6l/9apOdu/2aljZ13wRSBCg
4Dqo0MW+hripg4vMVE/HtQ9zboQCS3VyD+zydqOp6zhcwmm45plm0u/cf5e91/VcqwPVmTxBde4Q
O2EPdD/pH6beyI8Zvn67XunzwzwPkxf1eGj4U9P8+ZQTncIOQT+dPPfyLdAjIWf3uZi8ztaqu8JH
BEFHIOZQImF6GHBf2DhdVrY7mURK9vA9JItuMb5Rk+KHlJiqJ4wQeLAZVk8aQPL7xkGcUmuEqA6Y
S1dvAYqMA6ZyvWJsDPvKIge0IMMdMtKk58TlqMd+RDYVfXKPnBjGXmqLKZzfzB/xSpl/DoWL1NXt
JbWynVESISMNohoH4OWuGjLURlzfR8pIgV6DmbkI7wWCy/C5LLOq9xSCnGoHaxlhjc5AfWijwytD
ztODG0TyWemy/L4Xz4MwNkEJOKHqKQjvHtV0bhECQpbiVKK6ae58067fp6Xunyq9n/fpFP6Lu5IA
AxoSzwNgBcsBMNK4BplYz9BY0NyOOzQ+Cy1AeUpgnnR7rFdiK0Ml5SsxY4STYhlLjkGfJi7aNN6I
F1vgJSXSewNrH0swDEKDOLG/NLmoPQfprnOSuqlBjKWZWHViOzmYbbhBvrqefK40yMagEE2ihWXq
cyLNp8GQNz3TCMqnAEHuMxFtvev6Ob3Pc5jtXVj3CGfkW0NxHXKRmZJGroASOVyWOccEkVETJTUT
JS4jOiNS0N8rbMkNrOz1biIEehbSYHXBSVmcYdhbNaKMDNNjW+nvnaDSTzFEGC8W+J8libRvuT3D
1wc0zUltA4m7MfVlYVYJsWnTRWBB2kwyL/fH+SAEZoXMdHn8F02R2yPRhykMkd7lxhnSzlGcNLc8
LmNt73QO+6YJ7b0zonV7u6nVYZRKT6QoBKiJRQwyB3WkaKFveugePI5dHBwjkYpD78DNLKM42mhu
bVUS2wEFplgmswaXPVN1xLAsjdedPlXlBwDB6ZGtW+5btHzelTPObpkm/BOGvvHGYbjaUZtcF1tT
5/W+GNOZaipimwNjGsEt7ksBQXSA8pi3TXqmXrJVjVltj3oMztgIk1wV0zWn8KeAPBjWgfFwti0k
zNzA5F2X+vmdFZX1j9sTeX3YkliTmx1UD5oES6PiOAuiVEtob7AYQIiJCPVOZv04zJmBWVhiIVhZ
Wii1u8ldC918Y8mudZfCJ2kuKXhl6ovtiKFhJpKU4dXLyT37vilOQJoCkvKucT+PwVZ9XE7XZaiK
WoJqOThmS8DWsgJQTkOCF0BtIQkN/SWlhv1eaSxB7Nj6nmha+xhAC9o4AlYb5SkHzwGZLFIWl6tX
IMOdmhgOeCAujXs3EMU+jAmeSmfysSrtq9NQot395xNr86zkzc7LDxGhy0a1MRZuNeRQ4/Byq/cd
YuPHBkyKsdPC3vqVqEHW71UtSgDHRDki0zUU9dufsDa5ksovkSGoVyzr2204DXMbQjBS/da8L0bR
H2ZN8b1SmVuv69qtl9Fae+SheJVxjZAMX5wSMK1S2KsRGWJdTN9VFKyPoD2LLxrIerFrkiL5druD
K2c7aS9wAjJHIEmZl2OMgHVZZJ0QqDpqyPSFU3Q0CXkPgd19v93SStdIFQjy7aR9uEgW523cInqJ
pQ9i7cCsY2Rh0ZyIDtDscPCpkDr+49bAXIO4JioBtKWJy34VSaqMc6TaaHJjzdch77yzES5ACgs7
iwYftI2g47p3nEBQZMDpy7zB0qGrrhAAt6CfHUZsRo42F/R+iBVln8XxgLpH328EAc940MtjwAKt
Q4WX2J6nzFJssUx7B0c4Hgt1PunfRyNyvjtzk73F6lh9pc7C+JpBeHsTolB3F6HikJx824Wfn0XD
I6UIlUJD3iAZ7TufCGB5794efzmby8/jdWNAmyIQZyYux98VCjXxPPQ9S0+tMzuz3OsTCqy3W1kb
dXaKwdnPRU68f9lKg0woXAzcFaJ4wAyjKXDAzewPECibu1ZpN1bw9SFISY4LxgUzpIEZWuwVQe2P
yLHxvQSrIlTAFHfv+oXYqUE+HkPTxoMnzLdwpNcblJQQcQOzzAXH7rnsIrzLJg4t6QGE1jnGrBgt
x0lgHAkz/rhcQ2hH1EyIAhJOJtoum8JQAFoy9qqHOA3H+zaw7Z1hVcVhTjHYTAYV2nIBLfn2FK70
D6EUjeMHcoQEBF82itv6SNXNioDZmWBbVDwsg8Hu3mdt227Uj9eaorYI15mxBCSyaKrKnACxAj0k
oa6JX6VvYVtvwRVgKxhjcrrdr7UNihAMtwZiofIPix3Ay88ahiGPDnY+Fj9Lq69fD8Pc4Y9Fjeqk
ZqLkojamEJ67Xn9Xu7w4NHlQYBJaIBHStlw1yBx3H3F2DZ+kQdXh9gc+R5yLLWqSDAFGzy5Fd2Dx
gUWaoj2DpfBh7CdEB2pNRPeRXqJWEJlSLm1Isf8dM/0NSsrlK78eoqcGwe1ThaXCUyWK6TUmEQH4
CjCpo1pjWR3ndfdaV8L8i24qQt8RNVDLrJRNfricqcWny+IXZAhS6RTAFjuxNED1ZH4bHjo1f1+U
anqH9VYoaVKQ7NFm3YVZ056SrsQL2k7ak8KlCjmhc16luR4cwIyUG6N5dRJx1sElpBZIJZ3fFwGS
xIjluK4aWJagiRzkSYPfgkEGMUHx+J2p+tnx9vStNch24QKgcCUTO5f7xm/zAltVdOJJwWNFjzrH
fdnpIzLEeXFX9uHWer7aPHDdaAZ8LskzFFXkz1+kNPCu6wwTk7s9TiAIMUNXAZ4AHmFGhs673bWr
p5Is+MlWoCMIEHCLsSToVWJMXBCKHSoT+02yRL80DWYhidGOmn2int1MGby8cJuNpld6iR4nrwge
vOBBl/GXwmOsycrKwAe4cw7QtPBLo269N4yue3e7l1fPFlpg/5EGtGV9fFnFFW1ck4qCcGFFeH0r
fmWTofBHr8zsGe3GAb3WbCre4dTX4/CWbQHLrxPBtI/NI1sIxgB1osUCCmkR3FBM+1B6sMFSOwSY
mj4+l7YVY1JM/Tzy2Ed+c4y0QfuA6eH0lNhldQ4Sf9jfHgzZ2MWGlh8DqAdKJblpytqXq6sEBaHZ
AeyXQHdxNCg128ubfMt0d2XPECywrBwhGWpLzpZahT2ysoWxB8vfHzsXBycF0OIO4zXXwwRm62m4
2ivearpki8r38GWvJggi9giMeS+oKNwNeZA/dlWfbozdVVgix45HgwS5cSIuQ09tyICJYASIrZDw
f2BTxzMwsvJvCUUTnKNb3XiDaY69QXBeG0tJ4tHILMBRX/oXxwR/miF95yKttT5LKz3sG6xSPc5G
pcWHVtRbuaH1Ftks5PZIZi9hdrVe9ZZmw9upMHLZZQbGamqAdnMmZhDqMRpFf7omBdcibzGSyNA+
lqXNTLeTWc9pT+905WTGTntHudE83m7levZohRojSBWXuGtJpMFaLAhJT0OGQh79Na5+8UHU7vRq
KDsUQEz0cLEgVBtzA0d4PZgEXbi0GuwEDqAllo5XEHu6YysY0AnPnV/HZ0MdnEPk+OqD6aTjRjev
z3TaM8jQ2LotFfIW1wdVd/RgGxfQNPr7B8Me87sO7S7UC1GUofJHGs50sKZG6HwjwFw56GgaUgky
bFJbZZkfmgJDGcBRi72pJzhwtYO9H1tTP9QNQiITmORdoPX1Ec2lwTMzfTwqliLeqSbY3dtTfX25
oGaDRZpN9Ym9ujxx8V/wSyvmkFO0Pjn4VYV9vNba95aJqurtptaml3VFWp7oDgGHxcmDJdOAeCOq
EUHXmp5dCuQBtUk566bd77SmHTai3dX2UPyE+0+C81mN42V00KRCG8CMspxYWIdAyRjAzkofkZZz
YMg208bzd20oAY6wM9F2QwhgcV901mDxXEDEIXHUDp2aOPWm0MERV9O3ivPXh7iQTxNg+MQ/lDgW
TUWNklgip6naDroD9hq9J3IE9P98wsAukEAkpCU7vNgfwTAFoV+hhT3A8cVnLbV2IbaBmJnE3+ze
1jbOtrVTBwAS+CoKRAyinM8X0ZxP0VMvbQ1ia9MgUDPG2ilNcgW2Z93cNzC7942WWxuL5DriIY1H
39gFUEWoSl02qpUTxV+7NXBN0kBHK7HbvRmnsTur9sADJC/G+o2DYONfBu4K92Oijp9vD/LaIQRx
mBCD+xL2thyVF71GzWVyEzBg+ymaQi9VO0jxHaqQmuK6H3jvljxmctdTrHJ4e7vltf1BrpYAh+vS
pvuXLYsRKzFrYLydtKyOjdFWeLAUqLcHbbvrGhy0brf3zLK/DKgA4xjQD6ikcIstNbLz1FQRPwzY
kJhWI/WKow9syaBzfgwOD19PR84xRyDEtzLPEgFiXlMW5a/UsS8+a34ejzsDqVFjJ0YUMQ/FWCJD
ij1jM+zGrugx0QvTYdg7IPM+NZGl/UpJOrf7vMLS6QziP2n2apWXZEksK/4p7Hb8O7FG9E+pAQDh
MOO5y3fl3Jcb8IaVJSa5QWDaOBcIuxbrusWerOhnCOIVLtDHMLGsncB49RBh3rMPqy7fT65V7ZH7
RK2wzbdwQ9dvagIi0vNov0phIOoSl/PsisYtTd/BTXPGi2cSRktdx6rV70OqNdh3xXX3vtUApe4M
M2E4skjoHyptsjDQbSPjc+FgGOWVYV3hqYMjyhsz6ip/p5PeRr9v6Ai8QXNl8S6g9AL3KMyGrYBk
5WilNAzm6VncgKfBZRfiac7MsCawsxVj9DR3St8jZI+uFtfU4fYqXWvKpGIMKoGaH7iby6awcC9L
jQ3JugF2ydRRqtGamVsjbTfysysHnuQG/W9TiwsxxzFBQ6WdIMDstIdeL9PPs3wa7XgFYogLonU8
j2YxH2/3cLVZjKAgoZCnIL677KFhBMipRPTQqaw+3xlGI/2Yhg6hZLXsys+uGykH36idjXZXRpbq
KYkusk9EG8tKdOg0+RjyPXu1Ftk5kY4PZetUj76ufr/dw9WWEM3iKcPpzVlz2cM0Kxp84BNezKGd
Awge7aNrVLW+y2yr+nq7rZWrmJvxv20tMlZjXvR5gPPUPmxS9X2PFs7XUtalb7ey2iP0ocipEDSa
SxMbQ0VLGq1blD20oALFXbnvukLPMfjzt7hSa01pTJLOg1SyLxarMipcK/FBFO5FiS8vakXZEahO
csbQONxIla+sROIKCiGU8HgmLkGniAqOgx76vGamGtATWhZHxRnI65Z9cEriSns3jZn55fZQrk0Y
2Da5MChq8Qa+XBwR3od20TNh6ZSxFqMeGq8Oav52K2ujyPOagAKqF5O2OEZIn3bWVNG1pq71L0Gd
/yxz3X5nVcm/WOt0hSAF8SkyXIvpEnYPQLUfBWK4ffRUmBW3iB4EpTfPvrIxX2udIpyGSsdZzPtl
0VYpFSPwLBP7UB9az1SB3bUdSc1imrZIvGuzRDCNrIuA90295nKWkBwfMBnkbNSwFTrORRCe7Nb/
Y6QjuTzJ2YVpzSix6C9bKTFUGywUMfZ2W38j6qsOWaLPR50O7Xur98+3F8Vqp2RuVHon8excdMpS
3MkonY78BKnSR2xxeW35qe2r3u121vYVDP7/bUfO44uYUt44Or7wYi8GeFq4tJQ73ag60D/ujCSG
m95j5+lu5A5XwkkePjyjKS3oKDQsGoXVElhpPtMosp3lzveb6FMfTS0u6Lb9lLZOUW68T9aGk/cJ
2R7TxcJBLAKrWEuauFNZ+jVuOHftXP6dB6q+8apbb4RFItktkP8Xt+Xk9NmgWw0Znqxv790qBqqv
J1uy4GszJglmKmkz8lZXZS4tzjOMxsUeIFP0iPIMrphpVHs5hplwhJ2HwfV/3V4k1x0j06KT3AH/
iBHSkn4Qa61eagNrP+V94Llmab3TeuF8uN3K9fNG5nOQzIWcKVMsi3MQL0w9xBKBJQ/k/zTEzfyg
x5HzKq/8cp/hh4rsq27tMTXuDrdbvh5SWkYkk4QyhxXMsctNgFpEiXww/aucPHsjFBF9AtTcPeAv
U98Jw8/RywbUfLvR601AIklmHiWGFiKWHPQXO4/sJlazbD7oV4N8ypgOPDoblzuz/Zxzix7/TXPS
WQQEg8ybXTanRSjuW4lsrrCQ23cjd+9zgXo4a3yfcKPcGNK13nFaSsFzJNvZDZfNYQ9MVXRmiyc9
FgwSludZIaYdGF8kH5MuUzbyuWtLVJ4mkhdJILJERuMQBScn4OXC2yrYU9EczmroGBsl2LWFAh6D
xNRz4maZAotrxPCgIII0cZvoFQ/f4aQMcYyH1NDuo6hyPKhzuXd75la6RhUJQRFJeAQpsVidgHRd
vDIkT08JhodUT8OD23PK3G5FnrmXL26wXzw9QTlLo7FlIGxUNgLqKa10Gcr0jp2HO0Sjm9cIfiV/
/JghzpEpFP4u2dRlLW4gEdVbGRtdj1XfU7D52DmIJnvuXBZ7zci7/Yid88YNsLIgLcr0slrFErkq
AObVHBllzkUXGt0XLQmce4pa+SdFGbCZ87NkI/6Rk3I5nJIvC9KCGhU1ziWK1zYzirbzhBYYduhv
jHgYD5CO7T3KMME+rcphj195do/ZSPbOwd1yY81czybkCGIHlRoNFFZzEa2kYY+w+2QDzc+C4atj
+WrloVGfHeZiCrqNoV1tTCYtmFAL+vXiXZMN86h2cw4juErqUxVNxmONLP+JV6p2ur1KrxkQKNAY
zjOFnvTplRderuCZiFV05oVD2kP+6ceDypY4uHE3PQTtmDyaIxpIY2hCDFZw5+id+s3tb7jej7RL
tUreUmjHLIEHoGgUS8xo4aDFO96pkVYeggjvkH/RirxrCTgJ/ww56C+uB17jrNHUybxB79pzRJQL
soLc3+1WrneFDFSg0sjkHr3SL1sRbT0qSU4STTSku0U093d62wf3kTVM2U4r2mZjAtcGjzOMnDSE
oWv0d2A0CCUDJ/DmStTvWi2xnvrSaTai57Vu2WBCwK8gTH+Vx8piG33bOczBy+GDFY5IAKQzrm2u
Oma7Vgu22ru+FxjBF+3J73kxWVNBTRlmSu7Z/0PaefXKbQRZ+BcRYA6vHM7MDQqWrmTJeiEkB+ac
mvz1+7UedkUOMcTVArZfBKum2d3VFU6dMytvc/BQXyBmnR8Sq0oZ2XS/9V58JK16s0RGiul9SQAd
5bqbEQk1RKmwiGB7FXpr+mM6eKfJdNoHVIfRHUiqI9j+zSXHHiMBVKFgvZcp/3qJTlwuXZ+i2Gwo
cXKJ25rGjwG8gV95pFqxFbyEbhBbhmwjcEiYnd7EKgL3WEHkC09+O84eSkAi+spZEu+dZRihrkuK
kqbbnJ/mYvDOTe0Z39UEbXG/zdT0Tb/E+udFN+AVnVMocbO8oI4kRvrKZll8h/WD349KyheS+u5B
s9v5AxVsFI0SA6UIpWoPAr3dL4fPogHDC0u3dP3lyhqaZ8F1CpJC2EjNOMPZGkl23K5TDjzxzTmU
Hw4zADIky+gWhzAIxxATqXeQ2/M3a3LL71NYzNcy7WNQ802XjiczT46Y7/asSoQYoDT+vRkCLL2Y
mNIQRVAp2nz2FlEz/4B6awhjzqXoFRWYvq6d73uuva9KsYQBZNgbAfttPNeSpUPY2Eoe5BY8ZG2q
z0EHASd1wvIIyL1rioYPWDO4BMnv1hs4Ld3sRCAEgh5EmI+gaoMC7BQGMZXv1/pjNhBGPSmnx0NH
4WltCqLLyZxcE832qXCvDl21YLR65EOyOL4YKGf/ef8r3r6n0iCwRRRLJNPnFn2BYBZpM9CVQBNR
2vqaWXkXgM7509Aq1ZspWrpnRaQdnLxZ9U/itfrZUdPq4EXdOUBYAfrB3BqNhy2Bi1eAHqxKNwvg
YnCCNjGqYBEIelhQYbzzQq/x7cIsD4zu7Cquk5iQsjoP3xbd0hU9w4quiehrbSTnECqiT4uGeE8j
QErc/8q7pqhPQTrMfAdx2XpXm5Lkcp4wFbVqdO26PLqMrj6866w2f72zAbEjWUXluNNNkx72wdE0
SgVTY+P5Vbi4FwVCpVNVtkfljpsQl+hHctkB64XcmRRuvaqoSCVMKcwggim8QI0y61rDVY4Oief9
bVuNOI8a1KmtRCxAKnWUFu19VIDZkqqLVILCxNq8lBq01TDKgzbWkPYZFJhba1U/aXU4HBR2dt5a
ydTP0aRDgBPYePDFSeOmsIY8WBAQY4KsrdGlgqmqCtvyQUP/7Xr/vOzdBwqnRH820BZKL+ulGQNF
EjsTeZBFev1UOFZzrmodeU+lXU6ZVhToH6bNgeuRi1hlLHI7fzG6eXSTuVhGZOvzQITGCIVykc8v
DHXb16rMnMfMMOKLlzkawg+mnv11f8G7tilngb3g7Qc2uV6wq4m5H/WFdEX0xvOCarpPZAhisjPi
U1sO3zN0wp8GYR8B9/YOEZVjSYcLYyt4k7Vhby5LFw2pPFD7JXqYyX0/pyoFBNzVESx01xTR2s9n
UtI2rU1R2cpLKV/NSIH2YSlU56UaHQaWBzU8qFLsWUKvltERxo+ggNgsio8mTKb1sgBsXXJaukU5
TwKpHjQL28vrN46hUcbeCfZAJG5uRkldMLVV3A0UoeXjXKRt43t58bFpWuVq1Ews80gqNAFa8fm+
5b2Xi1ok/RbMO0zOSff0S8wN7BSCwsnC0y2KFuhealyaVu0e3dlGi74Vc+w7iftlbOKq9XXZSh+p
sR3k2Xs3lWY5E1a4BV7tzfrnMMlk3SQLehOd20GP4eozy/jU5OV3zYUvm1bOEa3bTQrFRZVIE0kM
SB667UrViV6MUT1jM2H8U5jd8AHeH/egoLZ3JRlKgbpI1jGY+Vx/3r6IZhF3XoZ7HcT70mQ/3VmE
F17Lb05o1cup6Z363WxDZ3HwUfceFin7wNwcYEm0hdemp3KExqgt8sAc9bY+mX0ynUWXRQ+WlbVf
0r52v7teJGK/dYv51C2ueqTMsOfw5QQ+OAzoPYhK1r+gH7Imhnw0C2weuRPpM9iQeEiDSaV6k5bm
0cD/3o2VLyjRO4BqKvtre0lua1GvYM9KrRwtem8JtMZGIdBr84Mbu7c0xn9I+qkOcW03ptJWOF1S
GYQ9XqL7XuXajPKH3UNul/N56hbz4BzdLg3/Kkk86ZpRXdy28m2z1ZYwirJgFNPHqO2Gp14l0MxB
8bw6oAOCQUlG+iJ6I9t4JJckX57ZZUGR1sN1UrnsQOXHS9GO5sEJvSUNkHAP/qEbLZ/prd/zOoT9
WqUgYlUS8ZfeZWPjm0MC8RTM9cvLTFPvn0nk4tR5Q0JT3Bo+jFVp+zpsHZdimqoDb3jrh/gxkicV
l8j05RZQmKuKY/ZLhh9WkvxTVVpTdsqtznywJ8pVPrrL3edoqMvoIGjYtUuFBaZhF6zBts076FHR
9mOaBfCg/i0UJTkDPXDeDBalcLLtOSgGy3i57/n3ThTTHFQJJAngDdjeo/dlFk2VBeak5cwKTtnF
SSf17Wygp/EbpnjV4MrDC5Anre/lMg0Rfynb3IJuvFhusnBjGhshk/ZIf+r2XqIkiL+TL7YE929c
TtfFvYVGbBZMpl75Y8ase0+MGzRRpD6AN9MfX780+WqBsAEWCnRzvbQ2sQe9zBtuS2m9j922OvGW
lxe3j5cDS3srI1HgdEiw5s17NZeJ4SoTK8vtRHITMbawNEXkiwSRwz6fygMQ3e37KCEiRM0MZJBV
bjfN1OdIcSonDWytaS6jo3TvG7fVDyCRe6cQ2Iuk+5ez7NsGvaZX1PiLOg2gNh19Kh/22cpodQ34
nPP9rdpb0K+m5E/5JdIpE7Mv4x5TbpVp77M+TK8QeI+/cZXJo2hEgudnYn0TgwueQi1C/AbSsEw8
e2Xvvg1bqEWtUYQ/HDqSp7o/7MvvnA0pMyLZV/BbXOf10qKuLFSe+ySgi/ZPGFK6KRbDQQOD+bOZ
mZ7Xf8mfHNtASkn6oZdZmwthpXIryE3gAWi6Sxfb4g9mpF6newaDNGCyn4Uwon2aFdsD2Hp6YcYN
VoaiHluAwmF1ato6/SZiRbwDXnrUkdg5i8wlUFcgEuWmbWthMPC5WDTkWRTtiREw62THMZzK6SHt
yJ4pHjwKC9Qzef02bmoY1FrQ/kgC1UhqPwpRZhkjrccXUzi6f+z3HllZx2SiiliFaHeTMRlxxrQ3
TjfIp1D1kS7R/tZQzy7R+5bsKjl6aMgPx0EsEESPYE06wYCSX5F1L09TYQ/f7/+evaVLWILKMSW1
2rKImsyaT5bSJpCyK8l7bcnDtzg9OIrU6Aj/uPOsOrRI6VbSqmREdHMtOsSvbPRakwCtlNw3nKa9
ZPUA1jpO2hGKIi08V5m3PLx2gbw+gAOAG8E8AKPZ+nbEOm08V80YumoT76yLofUzgUOw0iQ9SFFv
773BaDHwMGbf6QTbmwoHkH6nVrMkCQox5X7SNeMZwBpaLRVT/Z4Gt+79pd26UNB7srJKsY9FbvM0
JoVBifUQ6i9QxX2h1lucmRtUrvet3J4QScNHrsTloMW8hXQMmbBz5trjQPSTERRN2sCV1SGxg/iL
f9/U3oKYZSUxg7PqlrR9KiGbKzUlQnLbVAC9Mak8UeYP7luRt3ldE8ICVWH0PziFnOb1iYBzlLbg
GIughJLqg9p6qM1b8E615IbXjP/NdyKl/NA1s/v6A8IjTnWRaEi2nDZpCpPnjvBQjg14gZFy6b3h
0iEK/2+5pKhFlNl8cPZ3DiTRkJxukB0Uhg7WK0V0KeysHnthW8xAqKr8VKhD9OjpzXy1c2Z6Dzbw
9oqTPBDp0X+FuZE9XBvM6x5+oYIIuUub8FoztAvJ6aKfwqS1nmhWmU9GMqQHQcueUWZU8WFk9pCM
yQP8SyQxZgaRuRAiYHK+POvZ4JydDo0rzR6UN7YeVR8StM0OAoudWwE4+P+Myk//i1FVb8FIAICg
E2qHp6pZ3GeaUNOp7fPo4/3zurs+wnRI/rkZN0PJfZa301hzXhHHnX9o2oRshpso5SXRZ9TpC45S
WTmvnh4jDwRQxZWnFg3F62YrTUiFKhHnIsgsplTous2BgJP8iRjUo75nua93M9gjRENMQCbym12s
h8VDNKsUQerMzYlQpz+bMFCeJid1Dt7gHQdAaveTCJC+F2/Reu/CUOnGaqhF0NG7eV7gWzi3ocGQ
UZqmmvYAF45yDTW1fFsZU3hge8fF0d6T3TDKMBRFNucm00U6NN4y8d5NLx1KSu8RtE8/3T8xO4cT
HWUmj+FnItbYlkOImrQSDdcpGGJD0isOyZXnvQ6yZG4O8pKdw8mwHz1L6digIdiEM16SZXPl4T3d
ku58m40LFUm1fCos+n15nXZ/KsWYHxjdWR+kB5TwpB/VeHDXGzirykJpJpkC2xOeH5e5GsC13j2k
ztT59z+l3I/1Y8EkN2PiDKhTfoFpYW3KtrpQ8ybG/TmRyTcFINzJZETqI1W8Ikgp/B9UlnbtgdoE
iQP4iOrH2t4M4qKeWuIhc7bcpyIXyds4j2rmjUVU/Gi8oTgweHsgWSC9WcnTRtK87Th1btxMQlvG
QGvRSImasX9OOtEfvEQ7VmCekwAjSQkERcZ6WXG8ZIbeKEPAgWW0GRjEE/pE5YFT3vl4FG0YZQSK
w6ncFoyW0egGjVc1GGNjMoiop/EaTlH2RWmH5HnR2vCgCrCzLDkmJZkiqE/xzq6XVVlTldDUHQKv
MtVr7YzKOT4esr+9Y4StNCKgJZd2tkjlxdWzxrOXIeitLvkjavvwSWnnBM88aZSTB+cPqE3agx3b
+5YwUBCmQOYkU8v10pJEGYhXrAFMU+H+gPc3P0WpEA/xDO12Oooj6pvbO00GRt1RknQyHrCFanZe
w8xXXYzoQBUI5cRJ89SaHBiqt0cw3p1do78Csol6G6OYW9TPPKTe0vUlR74cm6cmNbRrFpOS3Pcc
OwviFgMH4xJTQ9w+aIuVKq2rsSAR5vkfetr259SsUBeMj8hVby2BFwFvzUA9MBlz6zNoVsVOn1bE
Iq7avjc71frkFcWiM5zYePHBsn7qeK49ItZ+7hJEybjgzesJ3daYIJongiGJqxEu8FJC9JfEdXx4
LUivFrosD0NUzOPVIqaB/WdOLBikylQlha1VK/dDlIn/7hfF6k6Z11efp2me/1bcLvk0x+b4N3Gr
B1CvgQntYabEbPj5pBtLcH+Dbq8VM4AUGKDKkJwZW5TIyGBDZkRJHyQR9Ro/FkX1OaNtFDEm5xo+
JOsMYXnTwb26pT4gJKc6xFABBK0c+c3j5eFxuyKu+2BkwOuLCBcF1uPRWrRzPQxzf02Gyb6YUmP3
0k4Mn9tzaPynOG1t+0sWm96BC7u959BukztKCAcc61u9bhFHeTfRYYB7vEueOzLl8xzl6FeNWf+c
JU508N7s2aMnDWqE1jhnVl7OXwJnE6n3TEt7gq/C0k8F3Lhnr2H2NgY76Q/oZx28CbeXnTI3euRk
JTiYmwe1G2mr5BVxZeIkDViHlhtYZkfR8p4V6Srp2NJzx1WvV4UAKDBtwJjBWKbetUIC90JLqj04
sbcXXdISSVJDHmzikU1wMC6tVkXIywaR7iZn6m7tBzNsMl/lDr4aHSJNEaMyDE4jeIshSGfA7LnX
EP4jL+ZbSzF9KxzEWAnJxYMdVtGf9y/j3tKgqYB+Cb5LyYy+/oA13GtMMhEX16ZwTy2k5KmvlxX8
ZYad//16WzIQ4fhRvKdks7bVKfXAgYGsau7M+JnXLzxTfMrejspcHqlM7TgZDgSxqtRuIlDYrKsV
osQTRCRv6qA+KMJzfNjuKr8GhPTYzJY46aTp5/sLlAtYu2jITIiNUeTgXQBYvl5gqDXC61XpokUz
AFZM4pcimwYpJuC+zDCGPdbh6Fy6edS+3rcs/+atZZibwRUB9KPpuzmhwou8ZcnZxqGhqArbGtQj
+P/J/XHfzt5xITqGq0uOpEGWt16hmzvOAEUXacdChbigj+jntVujF1uLg4+557AgGsIObyu56cYU
DYR5UuYQajMun5/CKnepU+gLUrd9trNp/Ov+ynb2jlASnhgZ7RngB9crW0SWoBUrk9PS0tAJBaE5
JF7d+OOyaA9zjx5xHA+ePxrLEdHazlmVgRdpB9eeFW9CPtAZml60GXFEtGTMSRo50gQJWAFD75Wv
tAhLXzi1uN5f8M5Wrqxuvq+RR/OyTBQaDMh/kCnM52ctisSp9oYjQpf9Bcrys6QM5disvy2LVhp1
xqkJNUouwrRnoCwVNY2BNxjN9OnZzbQjfQv5l26uhGwqQFYsibetLU7SCSsBEYcGC2CmQhAdtdG7
cFpej8fmSaUTKSMqMoQtJWkuJhUC2YRnzou+9nnqfMwXJ7y0xqAfjZ3+nBzcroj6HsVuAigEEeVn
/uUJh7ggXPoKhIzducV7K86HxzEKTaDDSfVOE0L5p5/bPtA7p3uCD7r6aExZv5xwDtnHxbLw7H1u
Wwhs2P9EsRmeiDS6/+i1Un3NrRlpuGg46jbu3Som6UjRaHwj8rWphIbRtFR5zcupx4skmIIaPG8B
V1aAjAJ4nKtzNJTLmb6+cvCQ3p45Ssy4RBV3TOdje+Ymu7f6zHGgsVLrZPYbN6s/qKXaTD4F++QP
bZld7XFg3Cc6MHx7ryjHqGRvlERRgtiiGMbRADIyU/ztZ9u+LH3jPZPd5/4yhuGrXSSm5BwfpM50
kbaE1XavhrYQ+Kx0VkpmeJ2xDpR2st9bStV0ftYZR7RFu4uTeSLgEMAxWxpyVWlaKFsGntXemoIk
8exLgYyGn+it9nDfP90eHRZHXxXmHiDlHJ7NaQ8HPTXhQQqK3jEvvb5k/2ZK6b5HsLc71yPDflbP
IKiqZkcQ/duXB8t4KppzFE+onawtG5HRNLbHnZ7rRZy8TIRvqoKXLg4nSA7KrG5f7i911yBiS7Su
qXgBWV0bJHRtZi+RsbLrNM8OI3x+XqXVqWiFfokTwMH37cm3bO1IXLhE6WDRpJAZ7ObTRqaG0EuN
Py6QQX9KWmN68jQYeGaUnwL4mfKXCjDHtRrrxTeX9vurrZuOrKcb/AA6JJtENtLzZqAnSP5nm/SV
o4SirW8ULj7Ma/tTxnzHhRGz8m2aDP1Z05sj1NrOIV79gO17OzWKVkxOH/QNTTzaI2BI+mJ801ni
aNDp9hEiqKB1xe8F0Er3eb2zQsscr/DKIUDvuguggzRPqgtx6/0vurcgvB0XkkoiXLHbAztNll2P
zRA0Ni37cMbRzOGAEnzqvVpAgyIEVXRaE4Qrkmx9vaCEP6w1cxgCNUMyNdTMzC8neArruVBPsXLI
IrW3NEYJCRxYGTHfJiwby1bUVq0OgZVF5YOr4Ejjvlre1iA1T/e/orZzDWXNDW4O+oCIUm3PhSG7
oK0+gPljZJnoix62n82K84OWlrf4aAFbF1SX5/I664z5n2O4d967Q2wVdNoGGIZAS2jDmQpz9ZLN
of3GqZI0hoLAmo9on3e/i1RwhITPoEYu//yXWIC+G9WgvB8CPenbh2GEnkq08ackyr0D57RTOCFO
RCoMggEwgZSq16bE6EZeo/FZ1KruLm1XIVKnUNKt27Q+N238kjIvdUU2R3B3Vffkekv/xMhWe7A/
O9vD7yCIoN5GQrB9e5qZMdwBorqgGnIPldVksXyI2+wTqa3BvGLkvDrZ4Z2z+cBkA4Su265qjBpc
XaTRFIg4GR4dd6ReOY4U3axQOVjbjkdmcAD8Oe6CvHHb7lCLClDePI1BaRsoETAj9rikRRogNdIH
jBYCkenV8aFZ4iUwiuQIeblzmqhzU43DtszqNid/sBmlTSqXbksSqU9ubvwoEN/5c2wPL9mOQySd
AwTJLaMSvIVjN1C0lGoSQuNc1sZ56LP60xI2yQEpwO56AJpTZEY/iY7w+shaTW7G5KZjAIvU8pQu
03SO80SjaKrUBzu3E6ZQq4EKg3kXQN7bGKxxvLKgAzMGlh0Xn4elK5/y0DM+anqm+2ONNFWZaMIv
evP1VSlA3pRSqEtpQO28jQtwFE4UiPMxKPJGCxi5IdZtqvQ8x71xEDDs+gDJ5kcvDjgPnn/9QSE3
hm/JovPX9l5zUbUiuhZlWp1FFr/0lZX9MVp6/wZfVASjvWT+4LnVdSA3Ovjaez6AsJoBc2aVwUpu
fJE2uG7jVvkUVDPseH6+dPSbVC0XX+LSBDAdz1Cl338WdhIJ0NDMDzNFSW93y3VizrqdLylNXa/p
Ezr+o4Ewle08uzMyOwIFspMSwhd13+jeNZEbSyMculUS5/X3nhklHHRr4HuTP/m5LZSPxlylf9y3
sndNiKzlASIUY5J8bcVJjcQyW1TwjD6yzmE4Vv4yZ807oVdHE+a7X5FzwzNC4Qhgw9qUF83pgLLX
GKBwDIGiFjJimwxjdYYL8t9eFOPnXDWPSgB76+O9AknBiXF5u9ZGzUKzBruqpgBiDsGhHLoqUAdb
fzfk1tGDvLdACt0qp1N2GbZ9u7xdQn2KZ1yONsbuo231SfKxgUHa+mwI+UpFFWy5lj7lR52hvTsB
+pSyAC6N12MTY07LbJo9RAtBrcJPHxHEB/XYDZch0aYzmMIjho4je5v4PdRCYdQp9pK6TwO1GeNz
3rTVRZ099xKNxhGr2N4uWijLy045yN4teYXkExqHuRoDBQzbFyT3UMgeQnM4owqeHHRJjmxtjqkh
GP/PdGAAQFD08zRb3lM5Uw+r5vgIo79rimIxrWVIqmghrg9n1BsNDJEAAIy6sD73Q5+c4rFQzyBi
Xz/DR4cXxAZtN5lTb0sS2egpU6VzNiul9a6w27lXvQUF4HE9Lvddyp7jgg8HgUSJfaOxsF4VD5Bb
Wvo4BgxSmdq55HuOcgrhyCvvHUKyAU479EyArzeuK84SSu2mS1Bq2skHU8ltugpW+lQ7ZtTBIrwc
3e+97ZLCrcxCkrsy8LRemItIPIQ1EYBZIrSLag/mpSnRYwvFoB9UPnZNSXwDgq07gyJ0dqNSX0IC
XXUuzxmioZ84GAM1ASs9MLW3XaBzaZFQJCVz3HzGNnR1NICTMfDCsXssye1eFOVQrWB3QWDJbZ5R
ur5bsBIMXYsbQyMUVExRXFO7QADLHofKT6o6O3jT9vwwKLP/tbXZp96oDDd1ADDANpBfGWVynx1F
uN/7nMFORY2dIGW07DdOPf06WBaAl1PvlEHiL9lYntZ9M6S4KEob1b+F1jLBFfVueBAV7H7Hn2O4
crAZuM3ajJXn6VBOHHomnNP0Ucsj8ymOuq69qhkY0/s3edcYc1gSqyExyJtnpQXiVUVzTU4wdmbo
G7UVP819q5DqaXh5/zesAQiAnxKOIiS510vTILBSxyz9CUOp3tnhhDqIMJ6i/JC7a29dfDtkdcA8
yZGAtaVQSx1NYcYO7FAeBeoSto9IgnyOx0o5gB3vpQbkHqSQZOmI+GzCD3tpWrtM+II1UldfFAGz
gFPpmWS+Ts5j36t+KZT8tIj8y/2PuVfJQKYRFmr4W6Ty6OYSRLanZMVElgWP9vJsT4h8V9ZcXdNh
hOF9UKxrXpjij6Yek6/wJ4XPLeSIywm27uxcxVV3tdPI+KaGQ2G/ye24/Hcwxvm/+z9ydx9kbwAf
DlXI9jDDP16nmsf756mT9ZLGE+jaXIn+8cb0SL1k77GgRwPKAsCk7EWst9wqGUxtHB6lMvQgqMU/
XOxuhuFfB/uAqtfRUPXe0iS0hUgXZAKQ07W9vtQSnhLB057NsImVdvrFlBzoVe/+ThLIRCEtNJl7
QsW4NsXVjWlVsjS7SZFkQAaq/QKl9mifkho5kd/wCfKpcKEDYrxrm35VUmCQKQxCPy0NHyAh6B9K
PTFOCBvG5/vHY2/PQMHJvAvUCnjT9cLG0Ykjc6JKPMoGfqSjYS1KkzpaEWUIa3tj/u2+wb1No7JJ
1QC4FgnDxt+NZtO7RpIOsJeZymOU6xBCl2O8cEn78OCR2nt2oZ6D5YDCgUxN1osjmXeq2cRWNZrj
xyyzeyUgHRydg/3asSM7royOMcJIT2rzLjl6N5cFZLWBNRnxo1XMzTkPm+Kv+19u1wqYAGA45Fk3
nVYmeooR4WFqkUXXVZexivXHKNEn7/r/s7M561RwQCbyBAZAs4Q/u6IGuhUnB/27W7kIEADQoP08
4zR0t/mGZXrJqCEEG9S6Ec9Pdl4Jza/qHLc0Nnn2Ve2T6vs0V+3wYFS5RjIyxEzbm6BKvqNrpRtn
dba6R02NlDgo6DkPfpnkDu5Nd/pvbalpiq8acfLSJ2WuB2FdUlxoNQhN341tVko3OBujP4alsZwG
5mgzygyp+eh2pBLntsqWT+2ct0ck0TsXTo77wRJDQkLVbFPimewJ6JiJlG/kutAGFMn8YtjV+GBW
aQlN/3w037R3aggHOTc/4eTbTkIWlqZXwwcRQI6bFv40qa3v9HV9lB7vBISU5pisJZSmILatPOhd
U6RjrdLtaVsG0XRQ/0RralDVhXZd2hIOP9Kig6O640zkVAUNaAqQ5HebF2Chs7gYPR9ThdPjYUpF
9rHDns98gPn6EJ5yuCcbPzAiEIWufcmQU1VBBbvnuGYWBbAi+2LQFz6IZfZ2S7YAJC+nnOaTp+eX
CLdW9FFXopKmXaMqX0GWTqk/UR0P7l/xvUKjDFto3Us+bx7RtR3L6zOz090eBupkUAPbFdEfY46q
+aksE/vvppuYhWnaLpreTm3ZvyDePv9IbVvRzqaWoXNy//fs7SPhG2Ud1I6YQ9hcChCLdQpsFJdj
ULtaIk1/ABH7X6n1R+DoPUvwwQHekrMVzMitF95MqlDDBYV0l4rYX6NGtwuK2Uz4IUKjB8H23pWQ
e0kOQWmM6eK1rUxEWd4ZShdoneJob/XIcQAzjqlSnUyobbOPXqq4uQ/5n/hx/3vuORlKqHgZOio8
FpvAdO7yttNQuQ1iS0VqZO5zJHfQ53mveZF9YjJ9/o0NpCHKkK1Dc5Rx+fVSY0txTUUZCSNyPfMV
R3GgVobZv7b1+uDs7q6NAFMO8FON25Iu5Ghem9lk9UHVm/0jMk72KbTi8Tra9fBoSQ7k+99y98QA
5IUJDuQArY710lqqwkS2+BizG8PnuFIMJHQ87cmItaMmx97SaDBLcXSKSMBp1qZGuIr6EeYARog7
6zqMc3qKaye5OF3Y/6lg/yBu+XmvNggFJnqpFciSARGl/EG/uBuivwmWU6YgCpo8p2IcXM/vhXiu
RblE/lR04nO5mPPfhtLwsNK4jT/aRlYeXZS9T/zrz9hcSupznRlRhw9GPgvM+AxuwhdswYYSR7/x
YuDuQLr8pE3YYkDi2BiRxWGGBsK24ZSYpQaKM+0uTSvM8/2Ds+fLoQKW908Kf21fek2dUjjSyIDj
WclOma5Pbyi9ql/vW/npsbZ7iAgwVREKKhIRtdlD12w7oYiBKdjKsc/ppM0XI3GbANQ/o8a2O72x
jLR6E5fg86pCmI9GFvVXBk3bwqf8JfpLmw0OMw0UXa5gv6tPZWhZjz3580E8/hP9fvNbLUkvD/sn
B33zXuuwKJbQjQ2MlrX9v1nkjNduKTWVfk9vMlDboZlcZE43XnU9az+Bz/e+xqaRXdDmTb8ntaEV
6FO6XR209VQe7NfeKaSJSTqpsV0klesPWdbwBmnUwIGmtk5yaqbQfQCzaX3rGLc9cCo7NQsMAEKi
owD9w5ZOvaKm2UXhzMVzDBJkUUTnDK2S05IAzYEw6Z+e+eyHWiRH3nNnkYw7ASuGoIDBuJsb31bL
QgBHQXdso+rcN4KLbqUEdYFmCDc78DA764Q5mnFvPAxt2+0sqgnf6zS6zCKloWv69gC5emlOjj81
dfkW2K9+STL1L11M3UF6sbtOSfFGHZ7XfovVcbqK+dGc8STKlBNIE6s4N1BbXtXRPaJg2POiVOEl
hprkDIJz+Vt+8aIlk0uzoTVc9NJIHpp50P3SqQffS5E6VnrXOWlhN32IFFyMMiVIDxjzq2WdsEwL
k6lfyN9IILaePAQBFfe0vhCjq58Xt2/e6HSu/XI4bPftr5eUDcSGlKXY6vA6btqAyqcMOy6a8t4q
I+sjM2DukzehnqLGbeYvy+wEBVTyvmPMztlNw6MnYye2Iqr639+wRby6DHCQjkAnX+td+1WoNKVt
NEde4DsonyaReB+6tMhenwMQm9Kc5t6Q52xvbRd6sVIUwEfGbpx8GDf055Cw9cDKThQgRxtoWVFM
kBou6+MUQdIKgBgrGqoOn6I4rdJTY/bOu2Wa1XMYU6k58EY7LxWzv7KtSm1L9vvXFlU16YawU/mY
ZjwvfuG1auXrsWf+e/+t2ruUv9rZxDeMDMYIKlOLpANSXyZRhOemBnkzFVNzwAK2uyQdlA9iJiSH
24A016IlUq2B+wArYpAioXBi5vqoArl3CuFfhV2Go4jIyKbAZBuwV9YpWzWYhPmRHsrY1xTnYW6b
IMbXPhSzfTSMtfsVYfKRHGf8d9vmce0Kts7hZ0W3Kp/UGULr3kKKDBGF+MB97x5FWTgA9wx55Ta/
1hZgE31P38qu4EIvUVPW/MXFvzFwlwdR2XUvv3FCJEWRwTwKgP/NSZxceKQjQcxkNEYBs+xontJC
9B8N5DMff8cU8RkJCxDk7UiWNi+uMsuenNYhfxfPcxU0buqenco4Gtze2zEErGBa519K1fKV/OWB
MFuY5DVFOqumav4cmiX6hqSH9WYqtfDT/VXtnXsZycsZcQhKtg8ueXzvDJNsJ6mp+4kR6vxPBe6C
g3OxuyDKYGS1kMORt68X1KsKoyY9Lx5VPOWCukfjT1lbP0ylGh74pr0jyHQJKGa4HuBv3JyICJUS
obk85HU+RBe41pWHvE2zT4sxtBdousIDx7F3pYEJsCjJYcNnXC+tZRQ9Qq2ABMEUTVAPqvc+joTw
Xaoe5yQ2YrR6l/DH/V3b+57sF9VQUEhELJu42E6VuhZopARRkbmfGPOfEAgf6udwglH9vqm9iOwX
U9ushNw5a7KaUovqxoW4JHGivMsrR6l9e4q9k9NbxVvhlMAjcXdecN/43mbybkJlSuxAyXxzbpY6
TcxaAacttYPekm2+z61WDVR9Xt4menykw753GQB1MWUgKz3g29d7qaOWCCvsBCzcVBkWMi1xUTr1
9bROiKyR3snZMjzlNvzrw5HQfVL6YIhi7VFza0RtskNap71zyXmU1HSUIYCSrdcSh3A4of3FuVyG
GYzOPJ/TnJJx31r6xcgMVD1iqKnv79fuBwS4RqcE2BOg2bXRTC/0NOooEwLdy651jwwFIyFHzbU9
K7hgjj0lSVAfm1MRQgBi2ElOY0MUNTAC9GXmPizO99eyd8cIV+EsAX1OqizP5i9OWCzM4FojBz+F
o/NLkpbCZ6hnjnwns38noJJjakyK8rJoN8BYyPfzwaag4dSudUmtqmCyxj2a+tq7TcSieEaDMWYC
kPWKpKp7Gg8qA0JK38O0bspAwCqudZEVj45TRQe3d69qTBQAYkaCFbC5ecdo56kAL5igRDYZjGay
eNdcSew3prLE5ykExm8stXVpllTx+8wuUaszw+uiz0da8nsrp9Ms5T2giKOFtF55P42TnjvTFNBW
Gv4xzDw9FUBdUD9DhkKLUvOv158d+MykkggKx8wDrO0JB4mNocdeqffVg2PG1dk26/bLaMzTAaZ6
7zLQGZXQCRgUblXUk3B2vYm5tli03iXyuuzzhIjq9fULgoSKKAviQALJzYK0PI8NTTAKVYe64pda
GgWz4hK9Kt5vzLIxmsMsGydHkp9sfEjVTjHIO/i9UrsP/dQKK7/RwvFTPk/zQfdkx0fSQqBvDmwH
Gs9twb3LOspjnqQSiy37YqRd6c95PV1gSWsZZ3DcE23ZI5rCnQdVSnuSPsHaL2UJ1mdjDIckd7V+
gnxBSb/pqWs8VO04nIyuzf6bjXZhUjT54IWDcXBSdhwabT2QhnS3Sf23nfQa+APdPOYDRyXRL3Tu
/+nG1npQ0+ggOrk5khSL5PCjnNYx5ajeeoX2iGh6ksQU3eK8O80dQIGKpuvH+0fy5k7/D2ff1Vs3
znb7iwSol1tJe297uyexY+eGyKRQpCiKRaTKrz9Lc3NeO0aM+YDBYIBkTFNsT1llHwWvGxYO0CQ0
g16P0vVaonovMIp38zkHsuZWwirkiODwU+eD/6xxvg8HQQZw0LFfkL69Ho6KZDZeob42dmV5CkJn
2sCnHOasUfJfDxsahwgNIEKFCwRvwtswZEUHk4yTanW1uHNaDVtrVz5cQW3ro8B8/1GvCqwYCrE/
GpUQ5t29ZF7PKpzoUAxUacAc5t1LQmV1YfL+uMqguiBA+NZQb9GXCsXveq6W/6zltw+PnBAiqCCT
ocD4evgB8l4jswD/DBA8OqBSpj+pYeeWIhRrjdRofJn1oyDlj3OwD4pm6Y7fx1Pwds4qNLAVG6hu
d7+jxoKRfhwDeHsmjNDj3/fou0Mh5wagDYVwbJ/X88s3PLk2S1RbbMV2sjzG3ZIjWFemWD94bP+4
yzArBA/QmkSpfDfleT3U7l+VA9yh2rCie8s+IfYl7qRbaqrS4GFMpuwBtIzu8e8zfOesA3S04wX2
LBLI2NfDavwqZqaRapdohFzB6hFd0HH6P3zHfVpIdvB8Ay79epQZ1rxIfbFPpJ/kKcmCuC1ZGdXT
TKvD/2FCO0YAVxhKpG9NbelaBFVKMKE4LNSnZMAhRTUth9zQ38d5b2ug3gQMJx476Ka/ndKEUncn
UgWBLzYcSs1/L64CMMVXH/WV3htpJ+dBtA8TQi3/9ceDznAVoEwytnm0lRclQCu15lV47Xmm/usT
g02I/hXWCLiHHTT6eiiKTRLMBSojmWIzrJzn8FRuC95Sm4rLv3+/d65/NERAeMemAEfmLdMSW4B5
iJjLlo6507VdRchvYsR4lz1amKxRRale/vuQaA4A8bVLAP/Rn4dBXMIwQXig2pkdQB9Na26XrY7g
nX2SZflRk/y9I/2/472JFBZBsJge9qCZi9JmVFPQ8CVeL0tHEug1dN1J6f4jpaN9id6+CChlYPNH
ePH+sCmReK4zG2rZxoGUB9TEw0agonJlxGYgdBqrawpFiiZZ8viDk/fndMEj3e1DkD6CBV+8mW7B
MpMrgxtMQmrsUtAtaecJnA9PxfQ57Gd9WcQ4Kn9f0z8Px05eRYkBKTJ4dG/F76oYwBXtIdCAfyfo
Q8jgvCCPqGMoRPznSwy7Ff+gnAGRJQz3+nC4EZEZ9jIarWLJnqxf1nrJyPB5MIX64HD8K3L/ehUh
BApuCfp2AFmAivx6LJ7lItgwMyAyt4nBasKWvJbB2L+IRY5gBMIouNF2oFPjlsjeAG6Ox7YH9SzG
W0XZS056iCqUKaCxH1x8f74YSKoRFuKiAPWlfHtwtR/10Kc5PkOQ8M8cxbkmhNXK49/X9c/rAZ0m
YCMgbI0SATSlXn8A+EVOoisR2PAwBlucBVmN7nH1xfXqOZ6n8oP24XuTwoDI01EpAGx632b/UyzY
1tykGhXOtsyn9GhAAdd38CbPP9I2fG9aO4EWXE+ImPxR3UR9W27YOBrkYw3hsakTfQ2cKa1lZemt
dcFHFf0/9Q3B4kESD41uYIOwdd/sWsg6hSi5YdeWvKOXC13G23Rcx4sc2+uwplnQ1/ESBzdgj6Rf
ipWARQgxLXtDXOVe+ryyLemr8SuXZX5lJ1peTZbnv9NhzB6V7lK46XL6SaiIoX2lPwTj/Hmb4beH
ge5enIXMw1sGSEGQMicpM+DhTrKog6oPH/QWi3MC883bqpjCa5mtyfMaBdUHyeV7SwXgwo5OQ/AH
mdfXW2KF/tZS+gSh9ZT+dgutbqtNywMr0ycD/O9HVcX3hgPkCPRbdBx3APPr4RLJKhIaZtsVTkU/
ZZAtFw4uGNCCSMraDelHxZ13Ls5/Rc0K3JoIYt6W9JnMUzn5wECoI/a33WSiGtXT9FKV80eiw+88
DBhqz/KQASD3enO4wrSbwh5mOa3NjN+OpXbqIEPkCGcKcPhZJLZsLWXsg8r+O3sH8BpUMXGLoqb5
tgsTzag4oFtrWy4oebQpmHonEPXscpUla6lQP7X9CzN8OkUKCMHj3y+wfb3e3OCIMFEj3htAeBfe
FDmlJaK0Y2zacHbumbsUYurlsFybaO6guOaSJ2gSSHhExDP7tMr+o/Hfmz14C4DmocyK3tq+3/7n
RqvsRkC8trY1dO2fFfw26qJj3aUuAtqUjG9fVuXmCzUWH3Uc3tlZu+s60lF8erzMb1IKEAizaFqc
bVUZFK3OZ3ofh7S7AmRBPPz9I787FKoxaGLvFcq3EJ4JzGj0TUZIwEg4GA8bTWsH+F4zMGC8/z7U
O+cTtZ5db6bcS6JvW6Oji8DRh/pG60LY0Zy2wMwTXuQMEM9oWoeDjbuPEt2/DwkA1eslLHkCNyZI
fMI5uUB3NC8JQzaY5UHDtmC99jZb/itPF0p5/3+SQCO8HlEX+cqDgBiA1betpblBV2hat+usTz66
FN6d3H420fX9V/nq9VBzYCNG0h5Crb1PvrLKievNqwDW1CsDQkpU+f3fF/C9AwFjERSzkYTiJnoz
N9XlKtwYREy72LGajHK8rDz7xWJm7kGBXs+FzapbqCB8xO55J7ZAqQJI0t2fA92pN3ExNA6sTZgx
LXF9DkrhYBqIa/33LBGsNFRgdjTQ3kp/c8muenBJjjS7paH6Pkqx3SRRREDXXKfD3z/kO4cO7n1o
laLCBXmOtwVQa9W4UY80KidwmIQ2n27nGV4RkL39CPXzziWK6AfTQi8PlOS3Pft0jWILVOXQmiRx
tlkirq+MA/0PwkCBPZdQ0nrq/CzPMpX9NXcA2P19rn9in/YWFcZHgQsZMQ7/6226lYUv5I5NwA9f
YOk7//QeVTwdjOnJJCjURF1eHijin1pOeXVCtP6RkeE7JwV0SqSsCELwO/whK8bDdZkYrNvTYRbH
nKfz3awrwJOXAxsqcfH3Gb+zW/+tWoJsjqMCbOTrCUMO3S6kx4QhXtFdiTHvHr2z7INR3jmMGOXf
olOYIdF+80YIF3UFQg7MCRbCLz7s87pKBn1TFUpd9TA++ISYRSHq2z66d97bUgjpwDfHZQDpq7dh
3VKu3WxCFAFolF10RpWt5GglUcbnC8tsgJ5aFLfLlozHolzE098/73uLCaoxmll7Pw0FzNefN+a9
ICpFTYBHyYYrp3jWCCuOULL9HQZd/EGu9t5RRbsH9x3Aighj3ywmkDxpJxkuhQ3bZqlHK+05lj27
3VD1/+Co/Lmk6LpjFHRcYsRdb8mxY1kZ7jXk2KqZrA9dnpFmgJVGDdRedoJ0u2opI2BAEfwif/+m
0Z/T3DMqpPUpxIKAO32zpppQ6zqqbFtkFEZ/fZexQ+wCg4sWPuCiDtc4vSi2OTsUgS/1ISzW/mS9
JP2xH7u0DidteB3kQwKFwACcH5/O0/cPfsn9W78OCIH7RYECRuioGCI8er3yZU75yGYIiZqFrlfx
tr9Erh9rNy0SAljldL3ln9DSbyuazl0dLnl2wRLznyFsSDCA44HE0c5BRyvk9a8BaYlcUeogfzUm
+eUU+BdqYeW1+lQcI8igHjjZPqqV/rnpQdXe2SK7PhWIOPuf/08sSrd4ZJRYsJzgSMMPwbb4qBbQ
0QxPQK9DEbKazMpPf//gf24KxL4p2nSA9aBr9jZ/A6isSIRDqu3gQNKg+UibxefkznKRfVA9+Bex
8HptCySnKa5LPMDohLxZW7fiSFQDpKhIMKVwMtJk2GpLkiquI9XN54lBlfwEf0g91skMLEzjZb78
s5nAJ4cq4RB3CbesvCmdMUMTFM6/zLGBM0VQruUT1HDVeoT5MJ1qK0N7N3oBT7+/f64/1whrk+GD
QUhi72y+iVKA7B2J4NiUjouwSee8aICKCn7TsROgS/rhy9/He2d5kJ0ghECRC3WXt9kZnJPx44ve
tAVPaQ49TFU9bJA8/GKyGZ/tg8H+vJwAWkMuiB4OLl78x+sdqHrOs9UUcDkX4ahv+jgh2cvcz/Cv
h4TGUN4C9ZLNdQA/3qkNRADnyWxwnBwL9M35Ucy7UPVqhPoao39o63HM464uw7G7oQNDhdz5jqBc
Emy3iRs87BcqVT1qBRZ3jToaTBjIXBb3fJPdl81tKq7DAgL0R8Kz7q4gpbueyyCk7TgiHqq16NBG
7kUCuUQgCO14AMoog3sxAbavmQOXZXAvh+3fhQfza20WNa/suHWSw+4RBFp6HnrhkrofIV7eVGIJ
wQmDHlx1BX8XymGWzbg/ToEu3ZVHhNc9G+A94VwQTzSG9mAF7duEhuQ+WfpIXUClDJ4YMhKmQFEs
L79tCiJI/zm/AggCpRagrVGtQv/h9QoBYBp3cY66NS1YVVP4sjeZpwPkk6vqINauOHywJfDzXh9Z
MJCgJPwvIGKnLLweD4YpeWQB7wZgWHTPNtXqMEF46V7OUJb/+1B/Hi3kpshRoaOEBAAZ8euh4ANA
NUieuo1nPZxIGXVXxQo/TuSO6xVoJx8l4P/2uF7PDY087CpcfPtL87a2k0xrAuwTELwryeBmusZm
+xpzx9ypx/9wLZOE/GOhxEtbRLCE3ot1TIdmRGFma4qcVORxLJf5EU81G+se3V9ylRoT/RyVNrrG
46K/uinl92wZUUfpGN3KW0g+I9HXns6XQ8AhH4dsK14a0+c6rKeYVR1U7arsqbAJfc7gs/1FR0aS
OsuHTB0GKhZab45nT6Yb3NgAFKN+yGQePodcBi+TB0IOmhJz+dSh/jjUhlF7ic6t2FomnXmgPAh/
AWsOGW9VEb7VxSoRsO+r8TV2qXuC8Ft+FraPf60eliVtnm7sH8R3Rh2iBR4vtRKw7r3bunJAd4Tr
4qHzwj7BomhDHT0gdmiUBbX8auij8nEDwY7eStuFWT1gn6rPm+vm7r4gSTpB4MDyTbQxDWV2Twbo
iDcVwi4cPOgFnEVZLU/J1GVTEyTaPwdmYBbMLMPW44gjAA1OyAdBlwFWlX3rACYbUNUg/YPod9vp
NCLudoZOU1g7CfW6OvKokR5H1Ca+uIAjfZXwDZmanKQrrx1oP1ebq8b53i1bcKAUXbAP9vfbq3wX
Tkckiy45zi5IGm/294xjBjQwQF9LbtQ5mipxDWYILxqz4g8+GGy/B/53b++DFXhqEbyA+gJo5OvD
NE3gS6wui2CAGopmEa44lsR9BPL5A/q2dzZ23z68THsBL0teD4P2e6rB5gubiMsuOMiSLleoNJFD
RnHv1iauls+EZu4q99pCPFeU6VyLMgx4E8lIf4RshbfrPuLriSNsg1MKvuauEf4WmwkFwZgtawH/
CYmw7kvhROCBF8sqA53ynGVfZwqP29SmOxUw0pBRoHMmtwsoqXBInEq9TIASxAH83tVk1NMC6/cE
eKm5A4iCyrlr48r0RW2VM/yCwLYBlS01hXEDQMlEHlTG++Qw2njoarIwEh36IYfrhgXh4hB1xN0b
byn+tuj2K6cSti7ncqRHABU338BOcpW1y3zxew6Zlqcq8UwceFBFD7gpCnkQ01Ldmdgu3wZC063W
jGTspEc6PWdMqfvS6eq7TwMc8Y5YfPSZ5nZpunxMv2vlAepk2rpbIsCor6lNIvfF+H77QmIVvPQj
zW8LiIqFYKUZOjdRRiFaqgfVXwdVBRm6Xkj4g6c6Hq941y3+Og1d+Twana5wpDHDpe02S5t+63R4
DE25vKDxN12uZuEAhPQk+uLScsrqwI2QeuzpeIcm0sjbhW6wh9Nl2ZPauXJMGhoX/AZUcOwuNNPW
LyDDF2dYByC8g740eijDSFxZwzQJjg4TCC3uhNQKCpy9WLcrKgYJyDgMUZoCmjvfcB7wG8YAA5xd
6DIKPu0A2yElgnE+apquIKaVC/+cgx8Ttb7PNHKyDraNtSlMr1rih+6eSkQtn1ypzbeOh1CDpnAk
fESHT5b1QuL5RUJqMgAccpE/w9Bu+cUI6eKt6YOhfF4YNQEiHkv7BvCH7BnF2vWzF1N525XwgW3W
YKp+bPjlPy9GwcABGhz5yzRGfGjCIK0ew2Uj3cHmHVHtKreoAGyIxJDpZYmCn8FMydSsBaF3LpJd
3CwTWEQ1nIspByYnWVg95Gtln8ahtD99IML1AES8ugW+DE2HhEXZ9bDpuG8rp4ekNhrkXwATgzBo
KzvyoxkC6EUZaEEkR/QWi59yEusvJPEFfrSOXTJdijIDOXsTkfuNpEKaQ1cu22MG1sr6WCQUFqYw
Yw9sw6SZg+t5NZluiq7kvPWsyB+g38I+O7Ahs6usx9erkT/vtDljGWRIZc6GE84R/WQSX8JPTJpt
4ngTJ38NbeahOmc0HefGsyVfDjvXrqvniQt5kDrHb97J1SeX0i7yGXa4dql1UQSnjk9wEIBOTfcP
WyS5HedSC1gfqfA5A6y1qIckoQ9uhtsyyA5x2uJAIC0M5szep0Em4ibv1uSXN6KY6tSBqVMvUGu5
jbvSYIv2XnymoCLHJwhNiavekzK7LiICYCRdUxVewikjzRrOe5bxmspCxk0Gi9nrpNIwXwqWGOd1
6fknSfby2tJvyxcCBzUCUC/NVT2QfvZNtQB3tSSx0ohDohQGOSM4Zbc5EiJ6QTxTd2Dl59+VnAtT
TxvsXJrdrcocoWXjfJ0YbKpzypP+ngYpRVieOFV8tT2NT8PMkERldEiajuXU3TkSC/YQw+BXN5ab
UUCaFi3cGqlRVLbB5JdPRRKbsoUCTTlB0lUtnws0HmQzJR0BKIeWYqxzmJr7Olo4E8fAyA6EppJ0
25VNZyPOw5byHwFB2nopOB3XAwx/uvCoS+iXNgAyF1VL8Mm2ulwWCreoNZg/wf90Z+6mrL+FNjmQ
JDE0bfQZlNNcsRMnauzqkW7VcONpTn+jU1EUBwD51+QYpA7CAoVYw+/LjK5uDUWTOWtN1Cc/kXEj
FhpXnpw2h7JjswsZ3kORZCCNVmQCJqeYC0C8Yy5QaUyzKTwHwVhRHMUtmRu+gaZzE2PbKfxpWX1S
XVzc+SJKv1FWzexiU2rO70EHduKox6objlLo8GHts23dtSvlXTF3WBO4A3WwSWFiw7aOhbrkcTZ8
D3d5mQYOpe4h9UPZneBmK5fz6hfp6mAcoqdtMBOu5njpzh4Snxn6FfH4jJpd6iEuJeenfoW4eT1v
xTTBBA5G0bNJcFxGcFD0cUj78sGbCPYtSzQVWQsg8VYehAMwpxYsWzC4leVvs7jMAHug5ROOZehr
+L4E4nKOSfiDp5tW580N0QNcNRJ34HbMzz0U9tRJCWFLfKTRfCJ5jugxNHG+PcyG06sAISoiC4Jl
oRZa2pcFVeJLwILQ4kG0w3e2+DGulVbhP+DXsrgmZJ1uDME2b+cF+l5niFrZEcj/NGPHrKuqi3zx
GwhLcKs1tRUhzHK6efJVowD8aZ0Ef6QFLs6kV1VnJkjKc7VoILx0v5fHqvWb9jsevIqm6SvwAdOd
6KIVb6Ux0HfsHQnVeYwUXkw4jbEXRJkpjOejahybwgOsfJ6Z71iTwg9cITqIgjPC1Aw0Kuz6TZxg
wTf2IOwyl0IfcB2hMJ9xlcICekqejNG4C9nm2E/gdmlcBzoV9FI7tsb1mHgh74m24AOOm4/1DS8h
b/K4IfRm1yM6Kl2N7spWwfhS8h380kV3/RYNVZ0nA3GHFcfaN9RHIkFmMJXg8YptNXXuVzR/3ByP
B0DRNotqh7XrBUn52rWiGIenUHBO6l6P6s4GffHdpQP+Gs9pBj2gxax3ioMd0VCKm+qoWMWrGjgC
/pUFXD2go5xOB99HxXKEnuocw7Kmn3iDx4lA9L5QIIuM+RzzBqm4OQpFVxQhaNyFtS8X7A5js/lG
RXrzQPEs0XwdRQsyxZ1+kjaZ0uQTTLtRNo+oIp+CIHKyoUDUfF8or5LW65BAB16FWKY1NOY20mNY
nGZmmDmrDOSJr4wxRHIFd9lXy8NgauBtWTyXG6ofbZwJaEcVsSPQaWOC3kDrnZQ1ishuvsm61BX1
hp8KiOCI+kU1xYGolzFOUPigLEjX1o3ljGdFhRzJO9w78Y4azLyhQ7zcFW7lsP0iYX6PxKq8tLGb
g0ZitJ9wL6WQPaZQ6LCJSMQx5TFOomawgD711MXsGKJyXtVEGfIDEAKQfRHChd3nolc2Oag8UV95
VIih5qmPrqvcb1iWIUqeOhQYIG8W9MEFJImCsnWxT5MT7nJ9XewiCbVeo/AXCgYZ/CkXh1BgLkmr
F4GwKUxIRy6WcmZhw3XWmUZlc8ZbaFdEP8FQCPbVoBG2bpT0bU+S0h2h6SI/JWNG4SG6xquqk4rp
rY7BWP8GRizejd6mQEdHAu4HeCXk2DUj5eV8leCC4lel58uIs2yBNYGEXnHeBiCx63XWhhxxJI1u
hnzablJpY9KWjoq1ZgDJ4V0tUoPCBgBmcyO8U93JgabswMPQ6JVzm8FHmLrSX7A4iIpjNMr4ayZR
Bj5B8AeHQC9h+ID0iPWHIpJldd318GSsQyLmG5FkfX8pIjxWtUoY1GcJuiafQ2ui6dC5LfwOzzUT
HgmNjTlxMeuvRbiglYQcgt5nMxKpRncQgquzalYwVrUrWgZTCKMlmsvyjMg6ARkdpdLhhMJVkLca
HdMQYu0Jzq7s8N4c0a8Jujrfxdpg8APPbCRzYw5vRR3bOkXOgWoV/BAMgjyQUBpYa9gvpMrwfSwk
hp4thcIPNme3lk3ouhIBpcy+9TaedCPgEoTLCNsaTznKJ9dm0dBOs6EFSCtGsypAlaLQa93Hk72R
i+h9rYdiA0Yvt0I1pcG+bfJNZMkxpagg1CSrgBjH2oO4hZGpr9Ws3D+Ws1zi6hmqJ567MkIEaVLC
avjm5PxE8hmAP3R2VIkwDH6cdQ9Y8yMC5xSBWpr7stYzTX4oCf2wOoZ/lD2WgVb8SymXCh0NKKIV
dZb5xYPBp1DaH6pCHFyR9PYwAluY1QCiK9UMoPHgOqsq2I+YLRjsSTCWnrdk4ZgG9Kai05D1Q9ok
I4dt0ZbIfmvATFyiJpHO32dbN0NlDniLX5rSXCAjYMW1GTWcU2JZygJPICSp7gmu8ReXTXhBOPbl
Vvdbvl3jZkBYnYwGoQkcfuNfsu/IgxmkfrbbEAzXSe/XAOpy2XKYuwTSNTtjhTS8KvrH0K+rbjyZ
4xxdpbK64nTNHrAiUdIYpAFHcC7i4sCkX54oX4Fz6YFYi5rUk4Q3S0aLqxiCKzkOV6husnnF425Y
KRm4bOiMtmTOU4FgSwUtN4Fbm8qa/HeebVl1lampe+pgPILVd355dg7dqbafAvNzTCuUtSKfFpfR
mPq4KW2S3C9JtEpU/LS4XvrQAszZd+pLOlKEmZ5yLPM8wTypyTU86GuTxMPUyEWRq1hDiK6ZQTBN
WrZ0g2g81d1nDx1hDbyrAeSFVcx1V6pzM4FvTT6PNeqa02czLtl28LZLxzO05bNfXcHSvmWTQjqe
RzMtLlYQwcbWsnyaa9NXweMmYzM2GQqG4ykelDvmsRvKOpM5aLT4G6iKDSEyAeuH0dVb4ReOY1cp
1mJ7pv/g6SPfu4BDPMosysE+HPf5ALN3Mv3M9OTim2LYhD0k1ZT/WtAlgXPopgQyaQSmte054+1c
cVTcejgDKTzbA/7KlsCW7GcUbPEPpym2ccj5LkwADoBFh4Stv1bCujPlU64gTwIZmMajJvbVBCng
lXCDH3DQQhngYrQufYRIZPm7iNYMvhbRVHYt94struchnR6ky7sXiLXlomU+tH2Nwq3dzhu89n7B
C2C6LBFxVXAeDcWPKOzDGe8vQ03BmdJ9jtXM6MUUgmx3UZJkxgEMF/l7mOOZH3oEZj0KoTJ5XqTw
313Bx6CBxUmoUIQZKhRhxGyWi53rpupMbamuM5963bjSFQ+BydAlgWJ0CiAsgZgdXm4yXgvEVbhc
RhOfwGKBG6vUNClqaBCx3wKWAl0NlgB0uSXQ5z8nGBv947jteqRRvRQtQFOuRzrD8RZh+8N/bpn3
jKdbOq9bRGWCo67o9O1ckBSrASM81IQKH6OdgE8+H0Pts+dQeTQJ8or7qU7YWIw1xz0jD2YJs986
z5FPeLa3PKG5gLybM8Casb/wew/Szk8gnlDWUARQn4NFBRMCgyW40GjQlDU4bwaPs3fozvYQragT
MsPT1iLEf9KDTmDdvnj3M5BU3wrN6I+hH8nXZWXsm0O0jFo1VKAfdQS55oZIuj2u8DDH/NIATFaR
lmudQDeENrEANrBAbsbqiNH4xqzIcUA2BW3zsC4RPXl4Ln8y6zh9WkuGcotVlvdIpjWeRYMCtGuD
Di9EA2Vv9aUsYLFap3RcHnBfo4bAl2D+roJ0/K3VPCrQlVhhGr+lvaw3SPc9QNAr+Uwc6S+RDbjf
2TYlnzqcoF+LGgHcEyidjEj5Q5Ruqy7JQQ/SYT7XBBq6ZR0iB4WvfbqWjxqZoa87lBu+R5Eduxao
loIftMoRfkPv2KKzkm3mHnWcVSC2nrhv0JSR5iFDCsrOSbWBG8DjIXkxXS7vXRz771Wven+tV1HO
aE3ORVaHOqfqmpmulAek39DDXqp5bJnV1XjZo3Xwk6HUf1XBC1KeISpZPECrbBeYQ9tRNZD+Ku0B
8ctwuy3KP5De83/AMp+voH1HuiaduuSRTX211lJKFJAdWrk3hd1GCvemHNLBAHD1trZOZl+HYXEE
N2iOK2dec3+3VgLV/ygNpLnAVayOUzp0QZ3HBJf5gvcMLbJwDMJmwJ39sEV4tsFsnlCbBDIug6ZT
GI0olHIqP0W5cesZ1Y3084ZoGV0/j8T5sERwVqopSvAbKo5iufQDaqaNYKHF9jEByvjDAAu8mptV
Rk1XBpU4rFOyDI1xArpnMUB2d8IkUPyiVdWXtylaiL8FHHEfR42EF2dxj6S7tS8vKRlmjpAt1PMD
TgOKQ7DLcbeWcmmgRZ3PQyMq6OQ2fW+Sxywd0b2Y4BWx918CGV3rLpnOHQoZpJ4N6Lqn1dBNHwiT
hUBKHS1oes6b+jGvC3sEKHfULfT4KG9Jl8FJwBqXIjBAH/03mefletV++yl63Kk34RjNOKHgfk8n
hML+nG1jbC9WLYKLfA2pQ2Mod+Q4zFUlTxbxy/dqWZDLJmqLj4okemiHVPMH+MgGd2mh0s8WvVRW
O50XD2AsDy+azQE7yL7IVG2DGD9yWeFL3uSZl0gN55SgFLCseDoM8sasSXCR9203kR1rbKfdVVKu
0zcEtfxr50o8jAUJFMX5L9HHAvTXXaA2sjlwXBMckL7nyLaKNVSQYQwlBDJ6jUChytgPkvjM1pMH
QAu6YgsV6MjEdqjBWR+XGlD6+BHhSf4pFUthGyfK5UxHFVW1KrLgUvh1Sq/mXM+X3g2OXYg17h6H
DYWk6w46j/pIIdHLEOt7pChporKXDYlLd8hQ6MbzwFGwupiKklTNitb/I+SAMn4E+2zMWidW3R3R
xKUPQEwJ+KpEKE6pMapOwM67l0wvxY1Zgh5Ntj4OLwHu5yM6TAYHoR+q/jpCP2uqY9+z+yCO8LYb
5y0/yEmS7xT4P1Vrb3AxwskZnLBSbOlQhwinPpPVRwgjheynQ+6J/boJCQysUbg1akgumkcQF4Mf
HBvgxwRkQ9egZ0Ge0z7md3ZCBNFss07QH4eoy8ltBjW+jinpDj6nFq6HfhBnIV1Aj1Fog3OJiy8/
QCElla31BZEXvRXb0OQwTxhqxXI8PNZm0XWaTq44QJ0AsReyYFCY44J1x8rEdGw6o6PLDYV69BdG
7U4cnbGsdt2C0DUf/FyiyK4nifpZnuKhxm2LaIMC3Vfh+lnRLK74TWHGCuFRtsU/B2Ay/hlTCL82
ffT/SDuz5raZNEv/lYrvHjVI7OjoqguAIClR+2LLvkHIG/Z9Tfz6eeCqmbJohjju6Yvq+EK2UwQT
ubzvOc/JBWeCHqKFGyUs2gPkeJ/2W2d7bhW2t1OxJGLDm1HYUDwkUX+GO0hjZ4lcjbhExMvHXjcn
1c+kVembXqHmw2lCDKlvV7PxscrRdB9i4pc0r0Voci0V6Qq/cQtxOy7rNZPFx4wPaE2rp5BokFVU
ookHk4N059FSo61b5NnluB56fKBjyqPdABIBlJVqtzm3nfI+1IrlW4HowbmojHJ4dpIkurMaZ5tE
tdrtZ0XELdX2VqMuYMjMQG7gute9K6cXWhZOvccjVRy4EDXflDxiZWhnjb+RFYp2t0xL53K2HHu0
olwHbmu2IpKqnIXabcghgqKObeRcOTM9DtYL97iJ6szZsLBGLsWbaWj2FWIvqkd1DvxCkgmfX7W5
HrNYGlN6I41w/tSwbT/ofDkJWq5e+1E5MafelZZ31etuNe/4jNWtkaY1x9h0DqmU6/xMTQjP8kAR
I/9acjfnOmozzT2iLgx8scWIJpAv9l6fQmr7lPbNz9Zsc4LQ2jD5ijYC3FMP+TP1bBAd7jUNXop+
TmlQoCLfxlQ3khlqsnznCoYmdCbtbVxGhepVFswwkt+tPgqqsumfDJfMsMNAY6MLZI59juuwhTu3
tpaaxBCSsV9Rk2T1VircsQN1StlstDaOlp1L0f0Ze7S+lo1Nbi5ypOW0l1StBq/vMrxkcSsiNEaR
XRheljoONSCFvYPtwYrKwFhKoIIc+kS+TZYMKWSgOoOrNp7eTNLcjnpfKDcFtWeCbess7+vvddy2
8c0cORPZBV2SceAhx1KXrKKJlmlBns8KApQxQtLZ3gwJ7WnpW53eDM/N0DTLjgNMHSleGupom9wZ
8SZgOi1WHrV+Nhxo9FqGRMqLCot1MLAbUaYPemQ1Y+ip4EVzEKKy0Z8MwnfLm6ZUZpVCDJuOse9U
C1sVsZoap+xSVZSPalxMxUU6T429/r0iqQ4xvIrh0RLjwlFLcRan+k7AqMbRhrYfY/S1i5PBGyrF
nLjmL5Mq9uacadN1Y1BEp2NQj+UPQNbjUvm0k7mIbdvaisIfobvY5EcbaZcfupJ43I8ZySv9N0ew
d96oThVa/gx4fv5Au6VVn4rR4izkh65ViE+VUpuqtc1zeoT7UIwjTeVOX5zlmzJXq6CH41z8WiKd
zXYM09JNjNY4bsmWSDjBi24oKi+3sCONelkGUhhAvtMaHainCoECFRg6KlAeMp4O5olusM39aC6D
8liYWsVJY5hqk2ZJOLYSiXOvNrxSJroL54vV6Jb9ZbCczO53CX3SKPaM2UrrjgpUYhQvtcMu883l
6hoGszPryWFOkry/NWUDHNvH9wbyO7bn0D7MLZaNXaKPY3GlckM3dg4JG1OQUzpf7q2a37/yVIdW
AQh/Evy+RUk0509WrCrz51DObBv0SqS7b5nffDRLZO6OsvgwXoh+ZMuMVY1WCuW1qb2UygDU2ers
bNx3xUSWSF/mycRWOXTpDYKouNlWkz1Ul+2iLmkwmoWefYbsETbcczunDah6Guq+RWqyeGkpF7HR
FVnY9DIotvjSNErnJeONeYAJmM5XnTS5zSwq+2vQzz1YBHjP8tMQzfH3dl5Ee2GxCGSb2cjCT0rU
VqoXKeP0DGUz0raz6mYPSVXog4d7Pidkie3PCKCYZdXnqMtCm7uW7s77qOYP+ewbMryIeF2+DWaT
mhsVrbPcIcwUzxiQqDGZ1Oxdb3Cpw3mYapQ7OqlRvsmcdPksG7t6wA8tnqQTqTYXpi4JuiZOSpoI
nBG9uMFu69FCia9L7t53DvQOhMxGV5heaIXx576LOuGPZtuPXlHX8qXQFjlxkB1VdSMGrfkqgZK/
TEM2Xyoc9nNkMZV1MXQA77mkWYGi814Qcpld6GnaoBnolyvaQGMeVNFoHCrenslbtIH2TS1DAnqN
ZMqucpuQzIlrA9dIva4Lb4y1mowAGuN05ikCfSkWMT/VVW1TPrXzsdw0OfL2zRLT+X1IWRGfVKXt
qEnDMCUcwrRjSV9DR4SQCwvRR8zTfUoaE9F0Vo3tC7oj5yHMCpFtozK07YeK5O+PDYGWCHaM2fzm
VmMmKcaYndyE0ixK35zmLGgjd17ZDpkNqRloWO5PMym4V10vJnAdeVNcjOoU7yfEzNW1iZUp4Upt
sn27bUktA5wc/Rpgk9R+Jk2NrzCtm7lfD2EaUXvuyO9l4y9pfDahbXiNabefm4i9KZhlgZ4j5erO
bpy5JN8OSyj3lLUiY9M5XREfUFMpBcmGSZEHSbgMzwsygS7gGim/FJaIvwKydxxvis35UAB+Grey
aZLPbT8hV3biOL3rayOhdak5FbpFufR0WXqtPXBf4voKht+9Xu0NkS8KK+59lD70YWiu0u3tx5Lk
g7ogd9UjcLRjsxpzQ/GacOkf45ibsUcWF/B8m5NOuzFmOd/1qT7WPJLZVL2YFWjxotbOWfGEi+Aq
GjuWc9cFrb4TlDQ/0thH+TBmQKl9piWF63RJ6kM0c8QKRqw7I4vbGkpoLknzKWt040l15zD3WPaZ
N1one+1Kqds28VQ6QS9R1Fk5d7wOSXfVtamzZTFy4i1hqvF2UGtl8G2aV2KbC7e7N7toWbV/pnZd
Ra11B1oHzGtRsYh7ypI5MogTKe8SpLmPetI0xaF1rSoOQmNMI79BdNAHoRlGDr0eDhlbp6UrvpYQ
KOuP5hDV1DKF2WyFVqTFdqgNl/oPF0CKsP08+oMUw+eSvdfwcwEH5yMWi3LZNCraN+pusR0Fauwm
UNJtvTvQSZHVi0gXJwkWQ3Fe7apzdL9pynkMeLmhJ6RFWZDvPneucdGoVX89zqRc+ZCQqLI7RVFe
apVCCTsW3OS2HBC0D405tt9ZQ2luZYm6FouobKtcP2fh+G1KGPRzmrbLPkVKkVODVWjNIg/Kntu4
NZ/EDJj4INjv7pdCWJwH3hdp/qYrQy0OVsmBeqRypjuGHpV5LwcOVdRh67TdFnNsXozp2VGOrbBA
fsEdQQCHTOfCPDpSwnNJaaxiKR2/rqlB2znfvlkJtE8Zmo5Z6pGfQCM/89F+0+etg/6Ug+LIpKK4
/vwX+f0QCXaiECy1QcrwAU5y9VgRMbAraOH/+VCkJiPWhR7FrnJs2ILAI3KZ1bZfC3QFupP0u8jK
hl0smvIMq+RYVbvykteU9p+hEJDojhR68VSXvHaj44dpXXpZSFpCZhfJTqap5dXDcs7EcGKCrIJh
MqnBm6EMPPrqMlkvIRISF/2A1C7yZZwvHBbSMw/w1KdC0YynVQN/+tsEwcxe2Nmcuj4SPgJnJxTg
eiiyTT6atH3T1jwjpzwxNwQ57hoHedwSdOrfzg0NhXjX4fD3Xav5khhqtokmNObJUJ3Dg5x6fqAR
oVWxsDMbj1SiWOSaulES16cC0j4iCLCvc469Z57fb4a9dVq4+PSYERZ8hWOfbm22JrdDvialp4hf
ZbV2jWpDbFpH0W/Hxhn9NI/Dh8aaxQc6i0OgoZF5/OO1BI8Pmm+DPRNHzfoofnnhuNrZ2DR4qF2L
dN5PXKQqqLR0/U+zSgTmrnVKOlTuSH/WjwbS0hgnN4GnuHTt0fCIGEBPNqm19nGZ6nPYzt+nig4E
kp4W0lvWSffohVNi0dE64QqvxNn8hf4JzU0JE+EFo11yLmP62LCxfrLVq2vpK3aeT/j2EaZpJ0La
HBS8bOFc13b52tCl3nKq+Ur1q/DxVxibLBqnM1ae3xdoxl0JHbx/q6T5aFxrdlqFAz3vgzma25q4
Lr8ZDHtbuHW9USJL+qooxPb9+XLyw5JYzJxBbIwB5+2HRUwyG01GX6mnmIGXHak7Gj+5nQkc9Hoj
awJNNChJgfv/8evPx12DRFZ/rY0D6O3IpdEQEFTMrh/qS/EhV4ryQeo5pdRpnorb9z/l7wsAFl6I
x+v+x350DI5J9C6tx8ZlrDJyduokm51Y6CO8P8qpWWpyo8VaxPsvjukDXMtDyqg2C+hstjiGK/pW
Q1kcJPr4MzvQqbliaji/MJPaay/o7cNbMrdrbAhMvota62buZXhjoP35JOAxqMFSGuHkcQhIzeD9
j3jqQcK/IwWNREVstOsj+GV5UVKV+ufAzXaZtOJzrkVmscndXp82749zbJVd30GMlTaGThP2mH60
N3SKIPtAWi5WAqyCIGB549JebOhIYJ9EwED4zGB+axFB3ky686dRlevwLOOmTecSLupx9PswarRn
aS77IZBs3wDW7qWaTeDclMI2VPtzBL5TMwdm48pi1anbH/M1YyAcqcTG6juDOm7JgLkPCQ3akI/m
nNmkzo109GAhiC6JbHiwkVWZQV4IAh/SLNwUTW1cvP8dnhxqzWjVwFaAGzt6wSlnhVEbGq5vKInx
BVAFSeh6Un+ok/hcRvnvR5c1Wvs/Qx1tRhwwrIFGk+uPsQusWiNPNKJ+FpDxbSLIJFvy/Y92vGpq
JgeXleig/iQ8m0fjcbkB5jZkQzApk9jhPpqRZkl3m63ZAbo+j1s7ooSjy7w7s5IdP9SfIwMGwlO4
7rrH3sVUG/A0atoQOF3m/Ciqyr3I6P4CxhfVmXfw1FAQE1XWZmiDpnG0xliA93PZqwOm2dH5gaTe
8LFFPPVjq5y7Jhx/f+unwi628oHXNIbj9y3Ph1ZLIlSsij5f03ERH9piaj2aE9ZD7uTnXHHHqyfD
reZcSDFoFgFeHn0y0Q8EnzjuGMxKgkbScnbmT9MEHgqaplXF70H37sw3d7ykrYOynHAuM9aLnnt0
CE3MsentCmWmQ5NzTczJ9iMokucWr/CWE4cZUOSpLuOhcV5jOU+PfzxlOdLwLXI90vnMRy/+GNFE
a2XRB4Vs+12fbavqQS+i4a6IHTOg1VohGanOfegTcwhnvgvazIV7iGvq7X4xDhzmGaQPsjalT2Np
yuJzQrV+RG2CluD9j3jqa13d+IazAnCZTG8HawaEIZzNeoxSeuK7hTXdVG3c3YVCxtu+QWym1JV6
5msVJ+YulikwreAHCfc4JpXniR2pUVb3KNFb7UajbEvXxbH6L3lfuftmnKYnO16yy7TvtHtuePlH
isJ60ODYbci/oVUWukVCZQq7RhBWoe4JwsXPnaBP/pYo1FaAIBrT4yk/c0knVTpFlKxi0Gt6Z/GY
Jea+zZVu31pm/vX97+LUbLexumBIR7ugHp/uMHuWhW5NQ6CjilbQICp5GOgomhDLzOWBLNVkg3sp
PGRJ3u1DmBfj9v3f4Cf14VfX2vrCcTaySLoHioyE4u10aClyamuCUZDVVnGg7FZsbfLP93aUZJu6
k4tfdb153alLHZh5hYybbzhohiGjlYLA6f1f59TkJGrG4ZwNLMI4RvEg4I/CSqPFvExxcShkL+9H
FXOFEptfsjqy6THNzZm5eWpMkA+cfYHEslsdbVNTrqqLMkV9gDMo9Q2pjWsrqrfvU+mMmUfzjmpC
ERr2mZ3j5LiEBaykSmQJx4logi74ElNmI7xct+gf9OUKjh3IIaWbEmObVdR4m2aNceYrPzkucMN1
lcPIffyNV308J4NZ9oGq5freTjPLQlbcp4cQ1/dmrKSgKYKZ7My6sz7G44nGq8UWBhAbgOP6Lvxy
KJ6Q9w6ajtMDYOb4nCRzt9EGy3x+fwKdeKMI9sE2zgsML/KYI4CWNDd7d+kCq63SwIU6dIEtABFF
F/3Atjz6nTZrPkcDHZ7/oF+8P/qJR4tbUyXA0xCo9o7PHZwTZJuJmKmUp9YhtVDNO2Qy7TihdkFf
avADmu4cMOfEosWgVFM4Fawu9qP5y04GadZlzxoGesiQU9idJUX1zA4T3zan8c/fUVBH2rpJk7qs
Hu+RTrcCly2nD4xcKofO6tr7GGVvtVXxRia+mvfRVrq2vPvzZ8vNnyMdD1Yjivnt/OlxTJio6ftA
GZZ+JytR7HuzVgNcts6dhl4dg2Ar7/8HgxqUNzTQKOvZ+e2gddElam6yM1tZXB1mg7p365jK16iu
551aajcE68rszJty4jjAMYAprPEcNQj8bweVYWpbuRH2QRUWHUVufXjsydjM2R9aLKjvf8ITh3SC
LXBTM2sZ7PjSP/YoCIdx4sAl8Rbr2McuzWnRHxX6mF6Pe9vXYXRv+2xpX94f+bfwUbYeGqEkyK7g
rDXy9u3nVMuFLV666ImoFNCfkM1NQxPyBwYMuY1rnXhUvW7Nr04d1njX0Sgj5lA09TIn+PuZbgyC
RG0q4w2qJvwC7/92p94q9mVeLIqUXCKOvgRznFSFlZt90UGs5pCVjnkosq7pjKteGI1/Svb7+TCo
XVOB5UxGVsbbhyFjR9hNw5UlHqhZmz30Ao3i5C7Reu3PN4CVD4xu1FzpxcdhOPSK9C7GDxaEaMx3
HHk/lLzlOxYY7i5ua966WpEFf/44CcSFewdCn/ydoxcJS1tlIeIeArOoqBWIcridklIGboiwxCDr
7eH98U6txDD2HFfnMOeQAvX2cTqlSu6mLMdgNEJ1P8eDwEPf9c+4HwXs6SK8saoqO1c3ODVpAJmS
4wLycqUmvh11TGJ3ivAUBOVg6r7lNijL8kTZIAxUViSBfuabPLFS6CiEDZ3vkzCQ4/FqhxWYtvMU
mDLKrmszaT+2miF31NOyT+8/0BMfjUo5KDg+HyVfa/35L9u3uVDrXJZ0og2J/NJ2GhsbsYUBURkQ
f4OKX84cy04MaOCyZhOn17ey/d4OWFYGDhTMEkHWROG2tKbvhZFoe6LSauhHVX1mgp54lOA04frS
4YUpcXwtopE+0PdVp6Bj0QpQ9mU7dA0G6nLrHDz8J9Xt6Ci0noNIQAPzRTX5aOGzYqRjVjLPQZ/G
cm/qUAuaRBnu0yEVG2vqO66fanmXDJ162dX4a8zOXW7VaYg+J5Cwv+DqNiAc6O1+XANZbN0MH6Ow
HW4cLn2XzId0X2Ji2UdR1p/Dk526MOBT4JJK0dH8PeRqEToRmujfArPtKiRCIUYsU5vNAxF15ccK
JQenWDlHLy778UXVJHBHkAop33u9SjCFAAToNu/PzRN7GN0A2mSCs45NA+vtVFGVCjBqy1QRVq8g
Niqclb40QmVB0VULI9svitthrqz0Mxe4UyNTm6eQTS8CUtHxMmMO5MHH0Rykqv2NwAmDA/vS3+Ao
NwPRa/lHqxsTb+rc4cxJ88R0pQVCX4krG9NV095+5Aj3V9nXYg6AosfIy6zMIyNQD8xmPBfDfWIp
hbK9jkMtHL7J0WfU+zzS2Q5nmA3hKs43pmKHUmemhzsjbpRLu7cbbTzzAU+8/utKQwQFBwNVO66h
S2EObVZhbK8lhBMVRSxabXAd+2WaS1YA0B61//40+u2ZMps5YJprb4Jy3vENhdZ/JWZnkLx9SXfT
ibjcaZUx7ZBS/mlfUGMoJiyECk4xzm95dHWaj1Zqw8FYRZeXeO8SLxsddEZUtM8cZE59KkhTOt+g
A7TmeLcvRS1Tx1JkgBWYCn3RGoNvIlqJkSlNefD+I1y38TcrGxBBCpNQ0imwIrw9ehMdbDIoYcEm
JMilb1Bg0+pflgoAy/vjnPhQrD1ceDSeH//nvp3+IgJ6EDW6DPIRDoKB5wv/Czm/kVs1r+8P9dv0
X7mIFkdjVmyuHj/Zlr9sfFbmgiBYC+bYVpt9P3R10OGu3PSDIreUvuVHVeTT9v1BT30+ynP6ipPl
JnAchhXDyMOsKhAdIV+Dm6ElD6WkZmf3iGP/J0PpRBCsH46z0ttHaeF7E6gWV31TT0qt2aFagj+H
JN61/9WP+19f5/+Kvld3/5oI3T//m//+WtUSxFfcH/3nP2/r7+Vj337/3l+/1v+9/tX/+0ff/sV/
Xidf26qrfvTHf+rNX+Lf//f4m9f+9c1/YIHAF3Q/fG/lw/cO587PAfhN1z/5//rDv33/+a8AW//+
j7++VkPZr/9alFTlX//+0cW3f/zFWe+Xp77++//+4c1rwd97xqD0/dvfDkkZfauK3/7i99eu/8df
4u8EOq8ARHCwJF9TB//rb9P39SeK8/d/hU9RIkaVxFRkDS6rto//8Zel/h1JHjeU9RWnMb7ei7tq
WH9kuPyIuj2FPfq58Ob++j8P4M1X9Z+v7m9AhO6qpOw7PtH66v7n1cayDAbc5hasaVgeHRTHb+cJ
R+bKcJKi8LfpY3Fdezf+/nB/2PxwN/tzb7f2k0j2djAWDzoP/OY8Cj7c0WBZHy8CBjH6Uxv7jGfh
QHa2E50i0CE1PZedzHL30FIqrdBHx+ID4RYJDmv6c7ka2gB0p8j5EWaV+DF3ZXVJKmZ0IXNpb+fC
Tp6ILa6Duavy9nFZlnkHQrq+48JnHSxQtC8lFv5dRZUcC2Ffh6FfmVL9nEB5/myJ1E7QoCnWR3bG
El+/UWqqp80z6ctNDmYNLpYz6juKP8YjtuDBvc3cEs5Uv6Q9dkKbi+wmQhk5Xrgo5sW2QOT/og3w
BjZVr41tgGNowdgbFu73GgX6tO8jkxpoGCoGMFKJJHDXZir4NtnBSPNb0U2QhkbUO9uooat+AUtg
dB40N8bvFiZini+MsLBtPxm7IrtUbQXgRzZEYMELfd6VQPvcZ3yrZFtYoB32vWtJhnDn4lOM/AiY
NbVEsAaOMu5LB7vOojky3KC5R2+Ozne8LkwnTP1pifLMz0nfsXeFboRBiOchxowe2VcpR7QKRSnk
B38OR0vbmqPRZbAvDfmtX1QzxDNiSXNXj5Xd3sVTKPoLmarQiozSdlsvUWT+WE2udatp9ZwEpOxk
15pU6FqacT6Lrda4yujRAy8/jTo8sksomZPpy2UR266T+hfRo169z13gT9s+TvmFTTxoGCo4+mxh
qk5k9+L5vsVmWg5PSzVXg4+qpCQ3zy7c7gL6pPoFtw967RBoswdwCrtnCft/OrRp63wCEIbPLw2j
CccEJdQ9nVEdkW6bNISmV/39ONU6JFIa9U9ub7dYhMmA+oqIH2h5bDUvlZzUa8POkz3uRPswELmI
rSEabaAya06VF6vWcuHmtfKEtKF4cOexGTagRe2NXsTNwRiwRXoJcuvHOi/abdiQ4xz04FxSr5ui
7EMl2uaurYgtQK4+dXsnHR0VVVKKtpfcm/DVxOj4tWoUyDiu0y27oaoIENftlrzvdEaCFgzg5GOw
bCL0iWsvXwsk1XvysvUP1G5cc5M7YfW9Dc3O8KGmwe1Gmr1AS5ns1yg2tcXXRVjdJ61Z76ikaU0A
aNy+bdxSAxWUIen3xgTPnjeogBCDssinyB/0MH11FKGhU8QKvW0Rv1xzPNbvSAoup+1Eminud5GU
104HtcLLZQebF/tebV7Qwc+vlTmT6rbktf1iSZFFGJ7wRJ85Px4dfqiHssqup+T1UILo6+jwg9i8
V43egpxMIBuODauN9r/sGv9elH9dhE+OQHuECzj6EgJ33i6LXZc1LUQdkmBar13sPc7w/88RjhZe
tx4mvagZoWj8hM9g993/ZAQquOvNheaDeXTeQFHUMV1M4Q32RjGNfZO2Z0Y4oj1TlaO1QTnEpIcL
LpWW+dvHhBMubvQUcQ/NRWO+jsHsPC5d4XxMIkMRB7Vt6pJPRjaXljnldWkkYaDVdn4tzAgDiIMQ
yto281B8nBth2FSOuOW8tGJUC9ArZSt2gA/V+UpV1LTYiDyrz92y395++ATMHpKNQC8TbuygZHj7
CRoynRursQWuRnGlYkhys0ujUgMstWcm7duT5r9G0jja6ioCxbUq8XYkxQCyq+YKRTFZP4VOmx5G
e7kvYzJR35+7pwdCywZJW6NDczQQ3lOrSKADesZgbYqk9fWp+gCH7OX9YX5/cgjXuHwg/uC7/+0l
xCZaOVJI+M2oS+FSVH5eOp/m0torU3ZmrLdXg/XZcTulYb/+D6WxY0l6Yme9oSal7g3OfFGm2wbj
7kzkhtYdYvvMjeAIePpzsLVku4aL2/z/nx32X+4hpHd3hjMDw58xEuXWB0x47BGuQnoz+v/xoY0u
HXgsRCy//0DRhL9ddn4OTfeDWxB1P2bI8WycjLqN6hILYqOZw5PNfcji8ujmNkjiIbotJ3fW/Urm
9jctV/LLqC+XB30aYeJ1c2NsjDZOqj0bfXKbgs/W/MyqyxgJSRhzsjMH5aWeinw30s0paM0p5SEV
Q/0Ms53ZYg5p/xTKRHwKcad+Dh0Lq3PnoMTyyLANSTWz8qHxlGLAHJnQTJcbI6pbkhy5Xl2BxOkv
KofTnUfO0fiF8OnSQnakTc9W7cwQcBuYokDFnQdzKKbuIeptA1BXYyzzZaGGqn6I6kn90td1cpej
YV88RQ8bCACQxC/V2u4M/D9u8qAP0Xf2h4jIQbUcoDjMeBK9SMJyIbJOE49TR3rsYXBqzbp056h5
bJaprS5m9NBbWSvdt0RG/Z1ZxtVFQazsvrCjPDB6VOZeDPEMCEw9au1uHGiV6MaEmL7hcIIL23aw
pDljpRibfr1LIkoV9Zc0UagprCRzDp4yK+bbemlIfAq1prguWjm+wjSvDg2X6E3cQP1zMX7ciVar
NhXuiytkabGvjBynQIINYDJplVS3GrapYjuO6J0e8fjZkDOaptM8K+uq+bpTumg6RJS8SLASYTdb
ftr1mAuIXhrAMGc2obx6Wk2PdWlHsd8lTvbJhQyXst7tTSA0W9CV+j0HQ/eRvk6j7wSl37yIbTBQ
CqQUbjsfFEuEV8SENb0PPi66qpOsnC75MrUtak8IKU44XlLLlbjgW3BOnlGn5dPEWxMoyEnmbUkr
xrga3GwEYwVSzbzqo4nAKIokH2ptofvvDkOHyT1FzVtJq43vODzYftOl+Kyt1KpTr0+q9nroxyXo
FAXQSK+3yYVWUwt9GHr4BNs5pLF1KHiUt27sNBdT6LJ5oJeawMkyd/TdxD8HsioWRcZZJW/oZTzB
kIQBpUXLoQV/vpm7eqI+DAIVlnSiVc6WNitXc06I07brVTu/bKYxTndU/SaU+phiVe12yqIu/Tqq
uiUw2Ye9spemm0+P1DnS165S3Oqg4+u8yMulxNfoVrnly8I1n6ysbBM82CUqJzeRABsbq00/N7BO
cesZQ+cC8mBX3xncyWa/T/tcL/C028pF2aoWvDzOlx/LDE7WNiEXaKOHer/Fhu4+YorPtqY0xs6z
VK1/1XIj3hoK+WaKnNo7bJQWx2ej/qGJydinZM9tEwC8+7Rth1enoSxvRknHyzXnzrgRRg5UOUma
YfKSIcQpKh3luQtTuAblVKiYLqMh/lZhVHygUr3GVWGm+tjq+oRBDQfhqxunGhilUC239jSal50G
D5BXV1jbESPuiwWC6BV6lSCUDZnATrH6/g7KDb+HYmKh09qmuESbJZRXTL662GHFVIIhwg21QVY8
55tamyMloK8BcSFmkRt3GU6OK2ORH6uyjoGwFeUVRunlK5yx0NlNBYihgKtwI32AKOq0mxXsA9Aa
wuRZJm2ke0WntDuzCMk4Wz1MSaDmavFj6htnk9X65D4QfNQSYIUR1TyoQzlrtxClOhEIvU7kJjNb
3JrYB1VtpSZhRy5MGFV7JcFK61mwau65YU7NdSvSfPgAwmIKMWKqudEkmz5Bzq+WIGW8gSWaXIRY
nf1k1uYnfu9yQy9selWB/dSfem5LeEgMlg66NqhY+xFM6kFPbQzfscJhzGthh+7KRkw7LZxEs7NX
MzKYaKxpdqq1l0XTKhOeOGUJ7NxNDA/Uk/IQE8kQbVW3TJ6XsDCfyd42A5mW9aVbixhtxRBFm4Y8
tA9OrQMvEzTvrxW5zMMTcMNM8xNSWe96JQW3h/bvyzQIB5qJCxd1a2VLDUmC7Aj9OXd6GO0zlr28
jVp7v/JwxEVDt7QNskourgUMU9bTI3e/dLnM1SQhioginXFn95htX/qwmZot3aohubdUqwjUYlAv
B+6A4nM+xKIkXNtsjLuJ8+NVA14QOv60GHvRQC3dI5SNN9GoRTfCKK2HElyH4S9WLSGViXAEZJuQ
NFIGNFms6NVq+V5vbGNY4d05BsdtOiwi2mOgl9qHPqtqLlrWNB/sdoz2VVe70TVcEIxsXMPbC6kp
1WNRjy6ap6lP8kNkDkB2CM5w7/Dyam4wa7KoL+Vc5JFPMivIetFHGDzgA3UN9DzFTbH1Sivf4qIH
6UfxaMkOirlgh02pXzyMLm/LfswszdqzN7R487uquGkh2mFNj8yPBVRNcJAUHaYtPvqeEr8oPkZg
b14WFgB7GxlJue3gcacbVtvxosktwVtimV0M5i8WOwLZh7t+SUb7qqhj0HfGKCOxzboZjEwlXf3B
6JeSJztTze94+6I+aWnjI4V8BLinciWAxmmlWhgsg1NIT3Kq2NlFKgEGpTPHEa81La78sckKZi+i
2sXLksxejrH/osW+JK4yd+3ceaIKywejMuw6yIZRfSxiU4Gu4/K9e53auvaNqcvoQeGSUm4nKGLP
Sxw/sEyLFLTRCEGjCechfcmyyJ1uCiXHhQia4KYBT+VcYe5XKRO1eTscKtSxlD2slCJBX9KV48Lb
SjZTasqUZVLFD2U6X5LdBVJ34Wg1Z5DHPytznvPejc5ETaebsjwo0ZvnnshmI9AbCqBfFCiZQTEt
CDAivVb3BtKt7KoIkcLtE0dXsg2GRQGtp4lcpQbl0EhKNsLsIF6Fr9zkG2zZ8D4+TD2m8c3c5q5z
Qzh6iml2dtzSdxxHq+GWl9FFGqr8E8SOmi8LoGpImlFf7UbipDPWWtRU+6grE/MiWoasvOxAAP1v
ys5rOW5k2aI/dBEBb14BtGM3TZMUKekFQTl4XyiYr78LOvfGEZsKMjSh0RhppmCqClmZO9cO3XYU
8EdKYBP3Gn3QMiTDl7eBSxdXWMIa2yKeXoigmvnRxVFLPlC0COgxzq7cuO3CitxMCJxxj6IouUnM
Jd9Fo5dg4FO02LmiE49Z/SVaPNXkDU/TfqJwBAfFwvQFTL17AiWj9r9aRdJ2LHvyaG1q7fpCUSq+
tbRggDHqS3mW5djmm0jqubenZ13cJF6lfsFYuMnZSDBZRTM+H4FTTabvCg/+Fdncad6ONnbun+lz
pee0rUuYmf2qytNF3xH1pqY8qbOo9WsPv4nRnwav+IZ7jklgoHjxoQI4kfng2+zjJEf7Dr+o8g5j
gtp9GXMZx0+eWjWh3i9exifNdr5E1I63CdSnTVGPI8GEon5RJsSSAZno/kwfc5X7ZdnbRzitLkkH
N6s3njeWCl0Riavj76DA6J6TZYJlSbiIarqZqitzUaJvJW0G9JPreIRwjIJIb6ZUtB+cKnGB4S0p
+ECe/fwisiiff+gOtPFvWldr6XZwSrBpapF25YMFUHtPqaepg6HzEmIt0rg0D7o41JHr8za6UcPR
7+WUBJPeG4/DXHJOKBt1vppJEh4UDUoDoF4Mek58MWRQJNDpgce07a/KzImgyWz6U5Yf5jw/DgNk
qrkyzE3l2XiRUONUDjBM8q1TJzEN0Fl0O6EMe2x6JNMPbU9mCMqjZAGoEwCW28USZKoBXcwLUN4B
r048ZiKOG/ninIEKt+Bclt69cYEibzhlWDeDOnOGMoHLwbYuPrHk3J0DXOfYe42+Vdxe+aXFrKyA
rXk+jKoXjVdWhNXBEUabQdQ4V/F322yGXbssjfJpMHIDmF/tRnpQZ1herDGqutVobJlCsJKWfGpQ
MXIK8zLXzydRbDpLgXvJMQtDU5Hnp76gGWFDTQBIGk4J+i7qpmg5pMsyYx+vJJgfa32pAmqvWgiY
hRyzg2KPjn7osjauTm4BJsm3mLSf086pcKkqpmbciGWoq1M+LOOxTnRjPrAtJgcOVZjPFb2hphvq
UfN3vgYZBN6lNEBbgQjBi3g9d6VAe7S+EiC16CLbZzGwolpt7H7fZHEy3kMXh1bU2Xp2N2dF+611
enltUGHYRU4OvL32hsnX2xzp8qCk42cEuBLiQzWNgx5ClxRsm7GYnM24FFl7qsmiO1ciglLxKCqX
9KTgfTqb1mjyzwaH4jwgFpH3kyyMszJF/Ve319RpA68KJ4hEFUdpFebLVOpxF8RmqVbXyziqeHqn
okvu7QgHTz6Tq4+PQUHxqMh4HjetqU43oFuqfW/KblzPJjnOsqs4P21k973BmutWgV7fH8g65t/M
2GwFrg2hsCqIesusRfm11SbLF4TWnRPqojOg1aYKR8K5z55pEoO5bfDZhVZKjh5oHTQzjjF8f4Qf
9boXKjaGqHaNjXxs9E5zMrJxtA+ZRxwveouYAUPYcC5y/tHz5DbNpdjOqBLuG22CVaC2zmYwXKPy
x0p1d55M4q9QkKzHZsaqzK8iF8qwAOdfd7361GkcWatFzW8tclGbYrJ7kBFpHX3Ru8YhQae1R1dP
u5tkqRl2amLcoMxklM8eiP1fRV2MxOSTN+08M5lvQIdzLhd2N+1MjW9iiIGDuMVDScdfydb6Txgf
zFdJn6QwmF192bLk8OUoqGgH5Wh/t3v81nNy65TLsQg6E5LWXwapmdBzuHlIuD0BEJxb9LbVHEP0
kcLipElRSD/QdGztbEB3pzzNixMzWgvH2sy2XHp7NvRaexzN4iGqCBMsshtga1KVTjOz0PpwUtvl
FxuNdpV5o2duIzsZDzPxOw300I+e+24AFs3/zbzJEwNzECxOMA2QCFtohco3Y9fWh3FxtDGomn7U
wF9wFqEp1/vitqWyr6eGHJUyYccYGL3CJ6MwomXaOHCGGgI76NMt+8GTouQefO08/gwIxKwPeq9g
e5S3dnWV6jhyekXUeRCj7PyspDitKF1c3tst6BBLiadjQbHmNHZRvSKSHe2mdu1yL2cjv+8i4WxU
CkoBfMP6VvQpZPwcn18fRdnk95z38K0V9vh1GOiaFI7e2/ts4n2FTAJr2CaJmjubRgUQavBBUfxx
4gICDGuiT/SMu7tF05XQ7iKN6t9M/N3q2TFJ+2UfUyQ4dJM3RH7tGSKsRtlflagGHj1KOWdAGFRY
RmuK7A3k9QaMmqUsOE2axsNQjPZukRh4BJMtgcWgasr3tR6RsajNNmijobf9etDGrUYTAR/iuQYV
zb+WeVgmtGaZnTo7cCO9jGN6n3G/VaFNZ0UHb0tCqTuZgxSh21A+jJI53Vkj+5qlzTDQKDnwH/Wg
mJ+Kma69Xc7+MfuaVcRbo5m9cORBuIFj6/JUaR6W0FJ01k/oQ/WGL331dbD6QKRudh/1miGvm2XA
TIHg+dMq+X1AFV8OhK3OkH9fXK95nsHyyq2yuGpxx+Ng+QABnR0sM2jVFYMLRFvAfr7VFtum6Lfm
BokDJlfd4X7lzPs0E+p8qmLNeqlTU2MzJi8adgYHi22aKh1Q+q6AWjbnqhd6WutkQP9w+mwTyedI
tPI7hG287kz7zgR/jNdHw0nK1xSU7INk6TgKiiDJmrrrK8v9ac9kpuZSH41A6MnyGbqz+Tnq5/Ge
JBhnSS+zqiNAXshHtdvj21O1OUfoZNApxi0UbDYj7Z4PsMBwmgHjvvG0Kkq3DXVprCcKJsGmo55k
+PRJtlagpJpzwiUJowrX6OKz3c2F6TdU4ol+mXk+B7FJPkS4tjRPyolCXlbuVA3DlR7cqb7NYcoO
/UktmnTjlcoPsCZA/DGBV39Gg61oGyUq8ZBaXeitqFuOY+fUVCY1VwU7VHX9i4PcZac6tRnibpDO
+1loDD32q9WYosrurCuNdotxGoYS+drY45VjqJYpbLRSE7RA1yl0orbFVStQq36xrpu0f6yb4cVx
O3m9uPp8b0ovPS2zubDLoufrrjDHPONulO3nCEpx0JnE4zuns4bPC6RS50oV5cRuW7f1NTl5dL1e
zaFp0uPkoLmcYzk/tfYTZ8PxCnzFuNFz2F77GNHGj4agUviWh+eubJgavjaqQ+iSnQqXiC4Z0ie5
fBLEwd9wO+Y9dDZHx02OqUsRJm7tEW6rnMmuK7BGUMZgYYI2baYBxpVetdfJ6LL7ErKZBqzzufoE
jzHRwhT1wy0cZa8GqGmwcbSmqGHCeq10bgyjqLeuFLBCkajkLaIDa/ymD2Oa7gpkzAc9KXpvFxHr
v+RDZu+SRuYvCjr3JnRGXbuKlmxStxwe5nGXtt4ty/KcJ2QOEijQcIwmKzp4sFutrYfFUIUNEIcE
zCx147pBtIk/VtR4YdbE3ecGk2DcJnqK4Dg1RM8dRx4v0Ad3xDCYV/Zkk4RFaLxkvXFvACzCMSoz
D3bJ9W/VUSkj/OkBSAWGhJEUpkk0QkotTBKDxmh311E8uz9IaP6kCfGMqVgKxm5y9Vv427WGaeUY
FZvYiYoHQ5jo0elBxWIJ2gpxAvDOjavAKaycmooz0GmvPM1ZnsEbU8Ad+i0WC9QpwJ69xI1bAhaq
h+nJjNBb+OCIsqNmVJKU0lBoxkFfGnUANAoCLnDHvis3Jl49uT+Yg8g3RVx22TZToO5uOg2AbyBU
6HWPU7ECnhw8DuWWAnM0o0ZVo2s3BkHv92mT0wlTFcZJSYVu+F4ZQ6JLSvL7NwltMzNMKgujld6d
gUSSHAdSo5TpKTOr1grhyczO3pjhAe/QqdgvSBw0kGVETjY2wMWwA/+85OdYa91H+udUQE7M7NNA
9z+prCZW84M35ooSdBZJltgvk8bO7lZ7CyckZ48HBRt4iWls344vZdKPOiiptn0BJpMuPwQHreJO
EvceKvbAaV8hGMBittH1sxbXmA9GeaU9Kmu0u49NQ+v3Xg19X4gKUKSilLddZPcPg5Zb5M1bVfu5
pEaynSptUnyP3kNy8JMBGlm1k+xU8Ny3k9HZZKA1dUtskl6bUkTLDsvl7ox13LAfkRJwjOqQI4tI
Te8I68YbhL8Sdqw2QcLtVYffZU/Rj2oe1C5QMis3Amq1ce93VWbRNVOXo4mDRqWEid1HTxUQhbCM
qs49IZupgVMJsvD3g87CDlIm8RM8JkLGeAGaH0InK5+6Yc5ndOFDkWwWqUA3G2Lyp8h94+wpBS3M
WYNs/srljsLFNvtTLCI2ZgevGL67LhWgenphsDzaIPppH5RF6YD2Noj2C75YP80yy+4Kup/Dir1C
7CT0hU1h2zhHYmFGZyJMyIamnMXEv6PODf2UWgNAL8HJFY7aoC2/HfDGnaEuGL96TmxC2loaFxtz
3Bf3U5WjfaknJzmg1DfpDahkjX1K3n4prdm6jgalOaieGB9UQ13ZAwWOb9FPECfKuVT6bpt5P1JQ
eZ7VYX1CsxCiGgJQCLkV6GzKMfik9Nro4b4wZQBEqyrKjGOelMlzFiVNt0mHgqMZSO8FpOnofSIr
eCuT4jHSrLwOV+4X/Lq4b3iLNQoSMQ0cNJrsWCYgb/FQcpCp9PNwnCsSIScVfkG8Nb25xbtGjKI5
DFlVUTLgVd+YoqUNAysKqN8eKHHYuPqixEcgX1QIy2oRJzMCd73ljYPwppqeF7dqhS6lqSgMhWha
koiLXPGS00zVCkVJ1+xVaob37frRjYXLzLO9JoeUy+r+SqEPYEOPU0LqM1PNTdoBrOSEv+iPkAyr
W+lURII5eUceFae37URuNN9lDp5KYdW6HM8w4pmzK02TzmcNX8ejMpb9fNvVYtB8azJaPagS7SrG
Ly0Ft1G3ug99uf2Wg9FKtx2WSuNz01Cz8FtvTNJd1xh8bLvUqTdSiUZKdWRtzs0ol2PiZVN+rijP
cWeuiIs7TVjuOaXxp7oqAF4oYVk5OD/0jXqrxsDBfbUkbWTlLawI+lxUDnU6Dk8lypTpumwW59nA
Zg64A4QlfWNUhX1iLkVb4ih1681iqK4moZnfiDh5QoCgmm5PretT3Q8L9RzIi5hMlj3GbnrpuiLM
4jjTH1tCMS0AHqXVJBaXgfEGZQooHMVYwKBynmnoBveAEYxUnupoaveZwyfVL9Ni/saL065TByj/
15zbxvEn1ZUHiqIFxRWZ0+5aKo7xMAoXQ5nYiPow13oSAhC1wKtTe5IHUXoxSv64abpd3FvLY2al
sgiLcZo+YaibhljOGSeMfMozVfTsayXabo+Os+wOTimafJ90FSqwydI3aAfJUZbR7HR0MfbZQ6XN
LeTEBkNmuIuj91CqhAPXhVDG4l7UkRMHJWRtzsbS1eYtEgYsWzAG8EgkVnGhEo049i8F0UtxEGMj
KNaU7I+B4RX9IRmIIb41FHHmT4pdacl9DzFlZMrGWNHMQJEz33K78ZOUWZmGeHdWn3pcxIiRe5cs
OtV1RcHmibT5dpGekpxFJBpKX0D2vxjYSx4adUn2ZlJjzGNmxfKU9oaJ7nHKH2AMk1cCdBMpvDsb
Yjx5DmDBWYsp9upL3agnMcLPvsktJVHvk2RmhtN1XDpHi0/2AQMYLb3KqDJzJk14+v7s6sMLclFx
o+Vji6Cr9+xzqrMPB2Mryjs3dvoHg2O/SXOQbNKrSNjNOY61CRNtXa+2BV6fX2wCod6XU0SuMfvt
WOL180ubu7Dp8BxKsQQDmDwGOt/t6agscToEmhnTNVxPQ3pnxIWxHAorauvnlrakmyK1MVaqAH0/
VyoKBF/VevEoLLt7nG0cIH3TbhSS/Wl95S5tl4SLh7eP7xlDbuG9zRkiKFvgRAGBcHkioVecuXa8
1dDxC/N7Pg/dUVZWd6fZBCY6FiRPDe511zWS6tCg5B5qSyGvbNImOLFYVA4AVXbKHO9me3X0hNrk
dnjpFZkz3WeZoPLpqJ1+zqpB/2GqjZeESUp7f14g6vySEgOS+5zRRfiUHh1YuClpNSsbTtTcnK9a
M7hHOvot0uqd2oZe1Ub5buzUFNNRO8Um08zUM9QjucNwBltJOFlwp/uCHVZiFr5zRDsk+4EzMVXL
stf2+mCuho+VJ9oN2llvY1Gc+MUnC6X70mCqGFlZ8dIPXXeNtDC5q6ccVSHTqsKHifxfjVkJSki/
QjA73Ld6q9/16ZBu05JWScCO+metE9oJqhsID/ofXlqq99Fq6maVdAtQQsSfGmJ2X8/MErMCEjuq
ttwYUsncK0o/0zOZompL5Kwufjk34tgZSXztWI3zpA429K1OH26acfD2aZxT7yyoQXNe0WIS+BTG
KmJSCv8/WEvRRja9d5d12BKrxcoUiTFojktNvTVSqPBYTQs3LNlOngeV4F5lam7QNLqTL6JEL39F
MbHfKcV+rL6KXb1PwqhgP94TpKOATcZMPRRjVD5kWj9+NaoUE0USoz1Rfex1xl2SRk2/R8dXwbsw
7f0EhWPwrWKqmdGqUt7P6BsoZ2Zt9lPVo+WL3ltURlQqbd2edOX8qV1UoV4DQLF5FmbZRIfRgHC7
Gb3U+GmwDHeRiplgiIFIJ/xKyYt7zIfJOiBk0e5HcphEUmTdQIvqstomCmVPWsjxFI1Tw8X5IIJ7
ZMvBaTdgpBC54fMzhGVmLNUhwl8xCcvBaZQtEUXTBQU1wn1VxEvxOKfL5EulHE86cZ3nzzm73Lbm
k3ZE9zdoOxwBqjsLKu71HGmGS+aV1nyON2pE3LK+uC2OCnV1S57Tjb/KpdVZKJ21FreoIoRxKePr
Ie0RSxtzJeSTXffjDu9bXFWjVrGmw6AvJllnl0QaSxy/+kWBAe2wTSpB39uYy1DSXQohN/bc7Ngv
8rtocvL0Ko9Ffp8MFWV5XsXRwgTrE9V2YBypqkUZ+UMj3lP/jB8bJWVdjUN2EwM6JRvkaDGKEuL0
bOtUCkdYDvWsi4UHNgQK0XM4LUqLud2UdN87mWMKYtdCfrUyi00rapPyrq+FN4U59S2Yw1lVb1yq
EtX9wKj35gwfLWIbu+EIY98OYurOWjqDi9BVAAcz/iZbD2/WMHJFLoNlaLw1pi/oRqt709kkulXu
B5d9OKChTL2ncEbit+X/hdGEZUaHmY+NvBK2TVduK9E3Fm1nxNvOckv8mcgslH4a2bmO8mKo74zM
1K+nSkmMI9q6ejoYdkqKy+3U+k7BTpjiDhaJ+Cw3KWeNtruNO9NibYzVLiO+ATecLC9Rl48PnUBI
6Q+LNZ46b4Da0JQx2DTLIcDaNiu+xteaQh7IXOtPMBSSZyTnMxl6y6DsYLbaC47fS0FyrIjqu6mB
4GxaNFIRos3m1QjLx3vGo647VfSv5n7CazG2nVm2wAJwOmt9Z8ioeqlFfptJHtCWMAHWrRyr3qZm
6trVmSpEMj+gJCi6z4Q9HTTgsk32Vpfkv3pVdZVd6RkyueMo78rdQDwTGn1hYycqV7unzqzdcrOW
cXEWsN2JLD0ynHu2gRzlklrz/ZibctctQqc3eZioFo71hieufkHat6KyLb5/eshJhoCfL/fIIXax
SEdQMy3YlkuZRdSHemq6Xk25xpiEYpNaJwDISfSdslQ3T3QLYJRSIoz7ZDSx+WTSAIs1op78cHUu
Zd+ZU9NTgKjdjNOiRmaKK56SI9SB6dlb8tTepp7dqRt2XDqZJR/D+NlzO/dHPC96fqjGmjQS6sQO
KD/uM3lgYXByPXsdoY3mjvNnUZnZanNsvED47BXEYJX7NUHZJAKjbaBvmnbs/kgoX3hs8dRfSKGO
ThsoaKrZupSOMlGSlbeZmGmF0NBlgO5zQL7u6Z7wzqQwkYHosZs+SMwIm5s8UseRZZjhTDObYyNv
SzNZrhJNTt9Vvqs/jbqFIQ5tmn2nXhveKf6502eddtGHuVU00KRdmuJfSHjmUC0ktbQln23P/qhX
WnZCi4bFTVS6mhqmuic+d5wmj9mU5DS99jJywoGNeoboTTGZRgu8ZSkmSLIHpYg9NWzMFjdu+rqt
HMfoiNx3Hiv9kzFM5rekIsAPDDCofEz4tIqrNKJ//kDtfDrDXR7q3f+IaanwuZZs4Wlu1KGCFdkv
d+ix3MLfLb3Ph8rdafaQnejFHV/0TLTkYFX1y/vq0LeqXtgIDroPYPT0MpoXQuV61PCvG2bD1/v7
OdWvSxau5ywf9Kj9RWhLLVJ1KYTS02+aF4JutckiZRYZ1Xg9CVTlPvUS+tNuqOU25t37N/QXratn
QvpEYw9GVb/s6EWf1RR9SUYXNk+gqtEjhmXn94f4yzOjgXoFTBncDyCe15Jry2iUacgZwmjOjfNY
LRuS+O8P8VYF7QILVte++bVp8Xcz159i4aRGC5O0q/XgGLaK4af5TkUmuyQf8ZBdLva/nVqrNthV
YbXxNfccV4MW9/pmqtYxvCit0ZJgfZKR1sOBlSPC3p6+l+5V6n0oR17f9eWAtDXRbO2iIn/Tjlw3
S46Z1AxMFycASfJQ1a6qbpd611l6HccbSbn3I3Li2ze2yp7RsOkWLB31Uruuw0aePLRxfi3v9XrY
y0ps4fC9/85+y8Vf35mnkgG3eV2YPFCTe/0oJ0epEZIQQzfhGEAw2slwChVf8TU/3eCMFEYhqE/+
bEMZiM0UjKEW8NB9UiWBElJ+2DghhlMfdAi8XRFcFr3mGupvx4bM9/qygEwMaWdzWZp3Ow1Pwv2A
J/QbU/rmvnmyYGjobKTl4fUA+BCRpXZp22k3633LUIYgmgJyQf7i//e+6V8LqJAG6GPC/9w1Wssg
DqOAXGrQfLCCtPVpv7qqVWxPT49jq4b7n77KP4EX2tgUkVtqE54mB6DNWhxS8cz6wH7ot9pNtFfK
o+0PvIFPif/w46OH/ptW/t7w67r7YwVLNZN1hP2bj5EuPW76GTx8dfh6WweY35FRrfz0EG2b/Xek
LH7l0485+79GPwuyD17/byDv6ytxNTYqGlIQsNvs9K+vpCft7kydbftmPwStpgayfs4sO+jmJPV1
E5l4A7pOvuj9U08+hZT0Ic3+r3X4Vefwn51Pb7YZmlPo5OEbA1oKUull11Bd0g2AWw/naOu2xhRn
UMU9rkl9MCranQ58mQrUzfsL8gJayN62DgoYyYaU8xui9frO7cJDspto1FYy76ZrnxssQvzeHM+9
Up/mSt8Mo31DHZfUttUhjzXF3YQNQ2/kp6pd9n0cXzfxdP/BVa1tZBfvg6sCoEbjydrgsv76HzOj
62eKnXR/QYz7VjfmEeuaKyszW1/W1649BPHk+grWYJ5e3CpwkUAMfoOe8UHvy19fiKeS51kBJm/a
xh2dIm88IbVuS5S6lhJ6HmTzNg5JkO1zMneIxr6/f+dvooD1dfwx5MWS0LsZ3QeoIszVtrBuwkhN
/JEa7dCN+zr5oN/mza53MdjlZmyBEihGBpOIqojzqH87nELfv6M33xUGYWU5Fu4lBvjdi60VHe2c
DZXh+Opsbag17ZocbTZHiPeHeRMNgBV2HBrA2b89l5bq1zMmdhQhFGFEHPbcu7lSfwFgJKVW9p+W
xamf3h/szYMDIwALhVSK46zQBBrj/5yeutXJ3spyz6/qL4YJBO+Dm/nb/5/IienPY2NHuJj+jYe0
NK7RrGG5+k2Q0lhG54NbePO8uIU/h1gv4Y8VpmQKroBUf3wVSRVHUT/D+NkZQoFQ4v2H9XYCeFCH
VJfoyYZzdEl+bUqjVYTlRL6SqjuNA0lsyCeW/AdB7dvFyjAwfFV4azadcesN/3FDtYh1KRYv8h3t
SWTbEj1KhQpn9Vj97DQfWVa8XacE6zDXKew7K7/lYlaPikzwMYHrVTGqb6bDQYILyqfynHv4XVdL
8P5DfPO6HMaDwKCzT/NX9+LbkKYu6XRNj3yz/iZt7aaYxH2Ffa5Zxcd/HIlvAguImwKaanuXFFtl
rQRXme3g4Ouc+Z31PpYdVe7McHE1VT+Y6W8iECIiHfsUgnjYDrSBvn5rajd1A2pX9rsh6M0Hzfo1
0mtVqVTYnU0pP1dy3Lx/f2+m4zqi6TBFPCIe63I/GtqyzGOsAfw6w8wkBUVg/Yz+kW/II4QkwbmE
+c6+Rz/oxX2Ryp11r7IRckw3U/PF6iLyXh+g/9/Mid9juLwrk5OCegmioVjcuLTjc/BRTlhw+GZ3
BVN4Hp7ef2AXNKzf98KNUIVdIfzwdS5OplIYeCgXOmc5eNwn+v1F2DrtdCgmIzvOg/ULm3GBTp58
LiaE+FTS0thRId3oWTR9MDvfrDuMuzSbesS66xKsX2xbY98W3uRoFhR+qEUOUvsdbujGo2HK4rAI
XPpic6g+iN5ZX0zDV/EIw67kSMBJRCTe5aNuUUNKo6UlNAzDYxheh8dr/m67/thu/e3h4Pv85Xq7
3fJ3/sHfCf+w2/n3O376/z9s2k+++ff+jl8+8Nd7fh+/d7P+Oj8F64+AP8L1pyDww+B8Dvf8OO4Z
K1x/4s+AH+tvWX/r+g/hj+PT+en449iEDf90PPLjx3H9T7jO4wer9e2Mg9azYnXhhJITuez+NwdS
x5RVUfgI3By777q6bKP8FNmP70+5t2/ZwCKKtUP3MbLly4bteLbapROohmtmnWwkvYjWsUTc1aRB
4/16f7C/3RSLdOVDOybjXnxsSwMrMdzaHD8vmjsaxQ/0VyMyHk9SV/bvD/V2GuEiATsBLp5tE0Fc
7OJ5bGRyiSvHxwI3rKOnvm1DEoQB7Q+bSnxHgfD+eG/3OjBVvC0bXhXSzst+6gQT28bIEsdfpNkd
1agsQiQK9dWklPKDbfXtRs5QHp4iKxjXIoR9vZGnWA+YVg9eFdxGftAoNgBMnMtwmnGQ86l+2lex
M8sjMpwnBxXOB0HG70f3eoWi5VvDDDZ1LFe89dH/8fmXVlKpU1GSFvdr/+t/TtXGLaIpH1CXn+7k
lj7UsAx+jlv6C6AfPtDVthuPoz/4T02o+r9+uEG8dcL5Svlg1ax70uWlwQM1SHmsa+YSP7ug0Myc
vnb9weipU0AFMD6Ksd4OsVKDfyMhHN18s2AmOecIwgbgttKjIk1bcPuBJ9GFp9X6FXg9xLqM/njA
jeYOjtZJ5m6qVftaKnNozfVw6BDYBu2MzsXQqh8Y5rXBWBW3xqC2/xoDrVfgQdRY0Uyrk8frKyiL
KEpMyRVolOQC4Can2q6J8ubPhdN+8M7+sinQjGyBgSIfy1H84jhBR8ZM2YSjUSGSUFOuVO+6LIm2
PsI6fjTOxUmiUyQ94RrjoDAIR+06QkGUQqZpiw+Chb/NEKDkgP84Xa555tcPr42KPB40VC8AAM9t
E3/PnI/m+V92GxqbCXc0UijrVH89xJjkaIoLUgkdwl+/N2Rg6VPvJ1b7wWLX1qf/ekXxYv4Y6WIm
TCAE3KTmqQ0mHY7p3cLES34KxUQxjq10R054eOnR+dsfEd61v2zhDL16GVAI4G8ubjIb4B0gYWRb
0R7T+BapBU68bX83AhdGyGCmp1peqRNAxa3o7pPuhLBq8LZW7i/1y/u7+++889vH8N9ruXgMZiZS
0Fc8Bq5lrnexuKnVrxFMGMM60fBtW7t0eiiiY5RJBCnwvbfz/EFo9JdpRWRoQ0rnswY59+LjqUnb
qO2Ox9F0GF4bQ8P3Gr3a+zf6l0UCl5kPJhA4UnSXibEBQT7sCepl9Br+whV6S6/ET5qUNy2+5v88
1IqSM9hmdM4+K/Luz12ujcfWbHLD9inIP8t0Pje9dURb+z3Km4827bfrhRMCyDmKPXwVsPB6PZYy
6m0LQ4lZbCi7tnW/G7kO1cH78q+3xDAciLFWZB/Tfof3f2zcs0SUOVsM4wh5SqYStQ/dH/AryT18
kE3821d4Pemv9RLSZf+hrPwxlmcqfdvIhOQc6QT33FBhxQraUMZnTNrbbGtk1Ks3VCLdZ9MQU4a4
YuFrpaT5iKldPKcHmuLtpwIIhnMddc34E9Kdt5xo86L3yEEIUYZ1aXHYEQvF2y3KheLXHNFGGtpL
aj3pNKXfqV3hXTFlJsF5ZJSPeMPTMjgZdkV+t6mKnWlkEyLAJO0+OfYSP/apyL5QOBaHrJqGn5GT
iQP9YVP2zx+Vtezx30DgYr2KRY4jjYQu/b/Kavw+xUFWq+N+AR+BxbE6Pb7/5v+yQVDl1jUCM/JU
mK9cbPp1hXB7cCvPRzbp20Zz1eS5T8oP6gmKJjBR6KoegWzcm9kUuAm9SXWFwXUSOnS9aHp2fv96
3ob1NgVHQAKrZxU+MxcT3uuWDJMcJfK1yrw3zZguZeC6db/PluSzu2gfRL9v9ybumyYfilqc25iS
r9cXVjy2og8qBs52Gp2y3vk1LmL5YMq/WcQUjtaDChR2uJH25T21k6iGzICJx5Eo1IarRTBP3flf
Z87FKBfbEg6X2iIzRpG4VXfUIwbYJNiXAG76xw2QdCOVEE5d4MHR1nnrQ/1jBQsk7TWNshTbFpvW
mcDRQ6SeG7Pe/NtcuBzn4uXMGRaX/co5R9Z049S531Y7nBACxS2Dsd6/P9jl4WQdjBQ0UDkOeSB1
LwZLxNLpxcRNDf0KFTJgOnIcnJ7qSlgYaVc/Upo9dvhGZ59UmvM+mCKXn6/fozsmCQTSkyRdL0YX
+G2B8VCwA1/ouMs42d7ROt2GqVXBmQTd8cF4l8tsHQ+GKvog3BlVcnivX+EiIhmbHGahJ9G1OTx5
/dUQ7bX4OhUfRORvDgUXQ12aSS01VOLUzGFV0+xD8CWDuU4+W4iwEJ0850N3UBX7+9zohxnF6Psv
VfvbfQJoN9aqAvuKexF7LGRa49j4X9LOszduZFnDv4gAc/hKTlC0JMuSbH8hHHaZc+avvw99L45n
WrxD2AfrBXax2ClWd3V1dYX3ZWDPeMg+pA/tgfn0/WN+oAEJoBsmY5LH5nt/DzyG8acdAYvep6KF
U5L3Jj5FX0RPjwqF3P6pbT6q4EdMV5mycVLEiFOUJZhP2lcKFOfICsbhjultt6ZCC8rQHsjmx7h3
jiVzzpeXdk3kiQWJr5+8MQIoqbCgOAM/AaTKwFAepKL2EmY0aL6nYmRIG/n7tVPCCaFMQBUe0Hfh
crABnioHHg5exx9T9iT/RYGeawq+/4VuJ3IEV+obVQPdDHJsf9jdAzSSB55TPUrJwd5im15dRswT
RjibUFITVCLNkXQMAZX0W6c0nWZHyL0quENr5crQGdfciMVXxUHFykud1JIloqD7RpkZvwZYwRUF
XnU2FU9irMadsmL64GSOQruwf1+CNrpxEhcLPH2H/PICNCxSqFrivl8H9eTOoHrk19FUlV6ZPeAC
Ga+4kqvjX2zbiYxF+RMZcZJrtLshY4wtSmLJrR9FHu2Mz4BJX1th7WqMm/25SJqkllwDSRtHFvzL
gmxiz5AfeAPzZ5LnBF9o+mqGT9mggpC3IWztijoVJniUooMw1IojaEcSZoX7n3rMYL5C54/2DRgK
1x9uI2ODfWRt24iKuOgZrGXvBPMsw4gOjEWkpMyHUWmJXUAkGbYai97VDxbzoKuIKjq1OV47gpy5
q6amMuPSo52YKPQ5iLzePkAtrRs7NeDV45bZP5K9M7Jxw4+tLSpFZ2OheiYxaS03yKnRyLFlGCVn
XR5HIgtaPqMX2XrtllzkRyCBqAF9umwza15s6VtwFoZpHkDC3WsykxQ3EmuqhOpzxzxJl6n70Bi9
Ot9MRSwpVfHYncgS6zK0ovZwv7GuevIT4mCgAv3cg7rgpQ6ifZSDaNAy9cnYxQOgja+X9Vy7e6mA
k2qlBGqS2jxf2bwL+6aTufidlEFW/6NDSJXLqesAi5hv0WlvCRPOxjz3BvhUCOu1H05wVFsmouK3
qoJFeCu1tPzU+zX9rZdw2dYz6Eu1tYhSXtX0W1DtL6/b6u/T2sIwpaPqdBqdr1sgt4FdOvw+WAfP
Sth/V7OtNNy6CF4+NEXKUD0JIkq51mCIwOiHZJeaDAmV4caxUlctj9bu/xPx67+fnKscEFP6yQne
rYeCiszdeJ0cp8fqs34wn033W/kvqIx7Wrz39lEiG3V9eQ1X/ZZBAYUaFP2YYqvH7Leg8LRcq5bc
ejT/TKRO8/7qspC1y9Q+ESKECTSea4yrIURzXirrmsqJOtvAyWgeOKPZj8vCVrfsRJhwmkAFnSoj
R5jK0LJSpJCHbdjd6prRHuPwRKVMIza4wWIcWeDMlB6YcSbFfGgTg/RFiZu/kgOBAk5hSQQJvh54
WQ5rR7Bq2yEQ8bxw9kkf5jtFabbSZ6s7REOujqMlaBSfOeAKMkdm4P4cud635k0c7Yz2H6OEWjT/
pPkf/3yLcHVLHZx2YMsRTpUDgp2WW5h8Ob218BRK3UaCfm2HfguwZaGANlWznaU2AszhG6BYbmXd
hFtXxpYMYXdCUy+aPEbGZAIW8QQkF4H25XVauwBP1RDOTSl3ctk1iADJJIRqtrkuux1TkJelbCki
HBgj57HdaUiptebATONhoiCdtfWGNa9dPCfPPPHlbkkMPQyLE1CrQ2u7ofOSDKWbmD/yrSL0qkK/
37Ji91LsdBOhNZJKv3XNyvcyExCOjYBPWfMzp/oI8RBUCWBaDCxbH81Phg2wUMW1zUC4qScvvdLu
QvAIBuYyIiANdThsaXCLDmka0xk6bn3M1uIKET0TSU2uL8/37kZ6cJ5hQd4pbkIJh17Uo3zNWMou
38cv9pu9YaKrWYvTZRDO8kShWl0wVT2GTV6HOnuI5uKQViS7ivBmhBMU53WcB3UXZvHxsuGuOa0T
0SLlZsgblyHU5TEf3Y/j9wo4xGEPoN/UA9P1fFnW/6Mn3d02owukJwU966otpspHGD07/nU6aRlT
3cFnEGav42okWEs7w2PE9blwnBu5msrD5Q9YUZbHE6+npbuYh6kgv7f9UIPhB2VpAcjaHwO0mANV
weGo9zfxlnNbUxdxOkM6zM9w+yxn7CQqSashdgCu4+4JpQ861Be60ZLzirwWmIykH35Oobmf5IZO
1PTqsqYrx/dM9OIVT0XrNbiVlDi8TLmPy31aveb+hoiV44IIRq1opgVNSGyjzE1AkkepISdTQaK4
k/R9zLRWf9tqG5X+VV3Il9LfSrbSFvthaCVQjMhiGXvzSgVCrniNh0+Xl2tVlxMRi586XS7JDBI/
QkQe7ePuvqKxWxr383jl9NeXJa1cR+CB/1ZGsIm5Brc/KdmYNjlk0c1Ufh2Dpz7+flnKYsjCq4Ge
HuJ5nkOUAMSXdJpJfaMClwJApKv0ruPl37R9d8fs3JbrWq5PURJkr3QWUs+jSCkcKaYUIX8IF9u+
n26Cj9OH6Dj9kK6D6wxp3Uaz3dp9oZ5I04SYxIIeSg4luFDTu/AY35V34SG6t+/kQ3Ccj8axPrZf
Li/kygVF+UGBo4P3M8wggnoW6OwhyH7EdAze93DYgCFwWcKadf+WQHvHuemBc+KMSocEWXrsxzsb
dEl/d1nEWsLjRAs4/M5l2NJsDf7CvTM9zbvpA9BX5s96Px38t/CrdPiL9x7FanpiEKTTWCasGYVf
tZ8ZMIXEQB53ceakADw22UbEtXaQTqSImX6r7DTgaHhAdPrnVqdj7TaP39r5z6/HU13EJDAUXp0U
RugSO26a624BzmJ8kOI3R/uQz0+X92nNFGgioaWa9lm6fISFo5+pziAbKoH1rVVybmYDYG0Z7q3Z
NjZWb03UL9o7iwEjhSb4c4soNWUGCAA3BAlEah6n+GtnbWiztkHMJ0INC5s6zZOCNuU49HqT96UX
hT9rDWy5Q9QcpXCLS/1d7w3ZPEYe/iNHNISgjQGxSPHd0bRXDgHYCS5JtUfD36d76a7MNzze6sqd
iBPOUplEmVEnqCU3tNCAjTwO4PFsnNgtIYvXPbmPnNbpQV5d7qPhuRqu0uZjHFz/ubGdLpt2LkIq
Uga3Y/RQDBQoDhNTvjTZXxay5j4XzIlllItGZdHxSB0Pe6I+Attg2DVzezvJzl+cUIrDpK/oBnfw
1Od6GHbYZ6pPdimsNB4ro1fQeaSSuY0L50kPv9vaFnnnWrDAgBpNjXQ6UWUXLKDloTcES0oBWiq3
7StXlT6CCwo3neRGxsYrfEuYYAkV4PDg9C0vvnxfdJ03jTcNmJmTsu+22I6WlRKv8lO9BIsopNK2
Ex9RC3gMUIMNzet+vM+yHewcwIWCM7HF3b5q5ydLKbihGmz0qW95/+XQRSa58xnwLJh2oCi6bIdr
gT82QhGKllRTEVOQ/cxTPJC4LGgWd9XktbJeHZ05tmsluvLDjYfk+jr+R5iYjCzabCosFWFlAHpo
mt8B73QFFtg1NIm0cc3/qObYubYk/2lb2i9P+FtLVTDMUI4HExQpnLpBb2/1MgaqO0f3ub9VX3vX
dChKEqyy83G6/aLioJbfQkWvXbkxuEumO6sc9xk0WbEcPoz2F9n0d4X9Qsh2jJmjAWP4QS0/BaNO
STVyZWgELm/0qkEtneV0wJCHE4dpck1KtRJcTCCDA9BPiAui9l969zeczuqppM5AhzM8UoqYvVQa
OWw1iZvalD81/nOrPdT5cQaY4+0v1GFEW1UYWYRAQdhRwAR7CSqg0kuYDZpIfzgA9zbT98tSVrUh
tgUV+lcwIEipwF4AtgApMtDSfIuXpOAWj6Aop8VNy2zLZXHrN/aJPMF65gJ26q7jdiOJw2SO/HMO
vxYj6C2dfqDqeT8r0ydffrGa2oMbdeP+Xg1LToQLXi4ZpZ7OY+49VU5vbeMZwrFnoPAO0OFsSFqz
RXqbefvjephnF26mAI4pXyuQVFR3mbWvq7vQ2m8s5UrhgxeegyXSx+dA9Hd++0UlZQ9rlLn97B/d
9ClgtGI0qNfqH+DRAhreVeNneNs2dnDtWj+VuhjUSXjCA3dyrBCptBEUreyZ4NNcVmxll5bGRLou
Fp5EJk/PJVS0L7BJHDB9VF8SjcdXpAXfu5E5qxl4w8vCVuyfaRSdwUlOGpGEYP/DZM5m22D/kvKT
7uWdOSXXUj7tbAN8nvjHZWErVnEmTDB+awwUNRwQlqU33VhzCbnDsNF4sbp6JwoJNp6W86yBEVN6
M01es/qiph+TZgCj5udlXVZuujNdhOt7aCQZgEzkgJP70lUGhEz0GzmA3tjOPbBPLwEkySAlb+zX
1hIKxmHOqtMPoEt6CxeySUNJBhb5VlFvxcbPdBNOlg3JIhid6BZIsAPaYKy0W31xW3oIx6ijYWtM
A/SIR+22b0dQvxwUSTf80Erwc6bJ8t9PTmuYO8QjI2Jm62i2d3YL9Kq6nCd4tjOv2LCJ9XWzAC9R
eGCq4rMP8sTMcBqcezkBatvcVtFWzulXLV8IVFHoPyLEFx9UzE0+gnTmGQftavCmve6Nbn4rvXyQ
H4YvwZ3mqZ/ov7kvj/4+qd3ke/ZvsvURa5fY2UcITgOGFRgul+QusEhQ4jnK3Wh4duFZ4IKAWNEt
sK2euSV23VX9Vl3wHqHTS60Ci5EHdyETLU9Z9qUc73o6pYNxw4lsbKQlOBFtBOm0WtKuJoOiw3S0
QcH+G/fxW5nlC04Ms6DpG0jIRQIvDRtSpWA/xMcsob2v3MXKccg3cm1bqyc4jogy5jhnCJwrYO53
8/wYDYnXRbtB+3pZtfWj/Vs1wXsMuQPXoIykRj5OHVk9xc2VrWzoyuV/ZoKC/6iY/mq7iABDnuiO
3pnRW51/bRUmXuSvebybVKBej5f12jIKwZcApKTqso5emvLa+V83U5Vb6ybETErVm6Yx8vutE36D
pvJKzvK3tjQOl9VYK82cLp1Y9mrNMuznxbhB5nMl+2DHIMd4qSZTfbw3812u3hj5ltCNxRPjDACd
xgyyoyUbsrevoZKE/eUqv42u8R86IPQP0id8CBjel5VdbO2du1SB01HAeVrLYRP5+Cpi7SHYRZl8
rZGosKQfIG9v3DSrCv5H0rtcNmTwkC52SJrqxDXrwi2bvzlXJxIErwvRQtfJy11W24lr9T8MeOOa
DS1W78sTGaKPtSGdrZkc84z0i+k8z8EHWhPGlNFdjQ7yDWGrLolhbyJd8J4csUYIwYpVmdXAGVaf
NIVqjQ0D7V0XPZTSxtFdPVonkgSXBJBt1yX64i2aj7KxM+S9U255pHUD+K2N4JG0QI2KeUCbQSJg
6veS1u6BbFJK4BhggqkBYoSgWaPd8jXJvhQQmHUbh2zrCwQHNZXwFJYtWjaQm2o/8m7jMK2GvCer
KDioGXgqPxsXDfPXYPjoKJARP/odB3eXNfGe0t5/ZyDiHLsxw6yThygUxFeUtD1/9obgR8DITb9V
itqwRTGrYQ6QBECnhIWQOJKW/focTZ/75MbYKqttSRKOmJYU7WA1i6QBGDPpNpJCCOZc8AvHreaK
Ve+nkQ8CuZYGPbFlppqnllljTrNsv0mt6gbm99Z4bLbawVdP14kY8XSpUdoES6Zmtr6ZDntzZ/ob
ecVV0z4RIRyu1u6VzlpejoP9HLb/Tvr15XtiSwXh6BhxZWqBz0qpOfCGSbCDGEbz//3vhAjnZ9Ir
GwIGlFB7cweBKiRZRy34/F8JEW/3DDqiljwB71LuoVjdz5LhWlGyEb5urJd4ndc9mMzNksZSrJdQ
/xoFx3TcaH1Ql4Pw7u7+vee2cFAYXKzSZNHEUlznashc4+Gr+hg/QBv/odrFbxBc7VLwnnbN3UsA
6DgcU7fShktdPawn36Cdh+mVTQeyvcR8owRMdP8agahQFzDt3SnOuLGmq+71RNZyBk6eBFKkholV
ISsov/nqtJur9FWOtV03yHs4D3dVlR0MM/ty2V42l3nZ6hOxoV8AL7xsZXtQ7hQgZNz5oO6HfzMv
Hnbm9Xws7vzbep+/yoen4Htz83pZ/mrEcaK14DxaEGzSeXkzB8NXvXyRtPmqr81DqkCF3pqQpyWg
l1wWufzkJcMSnEkR9v7AEDsalxCTg+wLPj8nRNqa3No6JIJTscy8VsZFNXW6tkdoW94kfeNK3hIh
uJS2nnWZOx/7hMxr/Jin3zdHG35N9F9YLvEWnjSrLBww3r34Dnayo/IxcmmTeyQIhZ44uDeO0LWW
b+rB/xi/mW+yO1ypHzrP2b1oxwyipY2YYENj8aKucluauuDX5n1Ku0en+ahHG5fNuggmRpYyJ28H
wT7aVBsqeTkR0wxFTgy65AvMHZdtcN2x/JYh2EZnqv4IigtuOp1eoqx1o1E/JKPvlmXxJde3+lJW
TxkNKTIg0DTrv5uMBi9UzTSCDosxpgoYfqc79HW0q8qbMIb5acMs1zNEFL6B6wTbzRTHjDIzb7IR
0gwv+whKK4CxihfdMdgHl+mj/gFiisuruXqiT8Sp5z4MhjqYjy3Ui+Qv+nRjV9chQE729WUpypYY
4TYATyi3hwKtpCv7adrL99ENSOjpW/m1dpXr+BjfJI+G5+8vi101xxPlhHvBSFK6THKkttod/Yzy
+BZKG5otbuLdEWc4H6AYdus9giL8mCbMs6TWGE+Wr5RkD+EsBLe7JjjqQMXPydtf6HQiUPD6dadK
iSahU2pP6h3cFIPndwbNOPK0hUa1unwnooTTPNtlEo9QVHudkzzNeehFgXWbjhtz3qumcSJFOM8q
R7cJOqSY6dHWbgb9MZM/GFuDMO9AJCg+08D7e6NEf2/6RTI6S3PjvCA2eKlcu2b4AXbisXjtC8+O
bhmri/zbHnj82NOge/yrt7S1zGCC20ihSljPQY9DfTCXAhiVKW28M6av5pZ3XLXHExnCaoIWQncd
NYjlvR5quyz7brXf2nmv+D8rfV9tQRKsbt6JOGFVGylo5dpHJV3/bEzQMn4yndvNxNtyTt8dMtC9
AZXWKbmZwsLZU2oU+bJ3zTR6ffU99DdscNXSTwQIqzboMKSXFgLq9phkN5n2DzxAl8/t2j1CekgD
NJ7rkcr8uaMF6EAK7QBHC/lr/rEM2xu4jJX93MXGTcsY3YdA1pOjqjfZ1WXBa1tEHyd4oeDz0OCw
6H4SpapjPhpOPuIwzI+W9UQX4qjeJlsZlLUV1FTQT8Gdp59X7JUZ1IWkJdSW46Xu/Ei+Dox5J+Xa
8bIyK5ZAnyPD2QuoK5CAwio2hgXLmG2knsz0uyeHvuymZbUVG4p7xYDUQpOgOs7SEGLIgo9l1nbS
qgiauaz6HjkAtds/qwiQi+pDHF9b6h82a/2SBq6GDLgNZflfWeeTDQKhUoOBjS4pyZ6vNM1/ggnI
Vbr+XgerTZu3wkDRHhZx1tJMTv89aLy2cCnKpgG7V+MwB0R5Iez2hjYcrNlTmLq9vFeiSSgEMNi7
IYPpukCzC6cW5gW/CCDBc/X+W1TIkOpaB0krPl2WsvzKqW/4JcUkB4qBI/AXJv7J6iUlA9BjFAZe
2Sg/2jI/+uX0aZQsOM8ZfCQ/ZG+Y4JpaGkBUANbSmgiY1/l5mrt86iUlCRiz+ZSX7YcwsjzF3Fq8
dxHTQrDAZCqNvWDigiwsHNtUHeuskEi2337O3MQNXCBXf7x5e+/pT9OvSFocK7CwjPNqyDpXKGR+
wofNJ/TUY70D/PV4vCM94ILLenmnfq3M+VadCxIsb9DUEZ53P/TgZv3FnFHDnhF75l7j3zSUXP7O
+Ov28+fdvbO/fzi41+Oi+PHxh+7e6W61M/bl3tj/cB91lwSGm7pvx/2zd/X08+ftVqbm/UE5/1xh
B+B7T4I6YF0kq4+9qMsj3mtlsVeD5KNlDMpG5fS9IS/i6H+n63mBqRTuoFEBf2CAcMuLu/EGAsKD
zOykPVQMWLUHALc2tv29GQP8DsQoE0ZMnQJocL7rZacyTAu/oAe/6U1TycwWTcNtqW4BoogByf9a
12+1BC+Q+pLV2hVqhbbvav5niEv3tJVczd14pYE9bxqpQiBm7C4b2zv1aABakNphBsKVGyLY3hzo
jWaPVcLQ1uyZALUaiena2h++dxWkOGybCbYmM7yaEP4AduEAEQ2J1tDcGXXpqnMC6/zGuVmOxdmx
YYxEYVCGSw93AJ75+U5V9GbKWk7JmSrWlQG/KK5wI0ZYWS1UWGad8dYmQ8/nIro56LS0Ro/Z71/D
UD40gLPLqfXnNsf1BirhAmKBoxE00X2jqZQF9ysmBWJoNdQgd0n6+fLOL4Z7tlwLbcKJEOFFm5Vw
eaVAKnrjUqZXAiiOG0bRB+5vAApT/99wrJ8vi3z3aMfIodYCnw03qlM1ENavj8oB2tExAio0egoH
9aDTFzjW8g9FCZ7GpIcXWH6Djhd4cQCz9GTDQt65DgcjJ0GBlRgMTohm2HVOmvaEsN4g01hOkeSH
k1vGt0qjn0SBWGTHVOj0clnnFZPhYEFdpcIptdj+ucmMA1TvsQluQh2r1d40GAkBAy/aBwOH+rKo
X73PZ1uKfoRhSLOZiiSIPZcVxoAt9Y0SMfZ/mBUQkHPolOdXP+2vmuS1S5kXCu56S7oN02WpaZL7
NI1HM4sPZSJfS92H2v/Hsq6N4Xrjw1aOJs2vzGoyUM+zTgw+5noakko3I2/OwY4BlTominLyBnZf
AAqy+2QqIpNWmBrC60gyu/aqKFTjMUxVaS8zquFfZZEdhDc1N8PkEvtpO8hJ1acBJtR+V/dTKR8U
aZRubTnKdU9JoDn2imEARbLKKu1zZ0VwdsIowyjlZdXemzSubcHAVWQZGBgO1Pma14YvJxMpZC+G
clpTdkrozeY1UHo9Xa9qviPd7jr1HlCEy4JX7Aq5Sxc2iD5gIgg+Yq7C3JdKuFkDjpCWGLuikXaB
tYUk8autXbCp5W74BRrEcK/4LDKb0TGyOgeLMF06h0LQO58c+0Wv98m8rwG6baN95d9owbEvXiVY
2+3nWma86ltZ3gIjaOv7sXsAhvSy9isGRVwuQy/CoYIARFh1M+krIxrKxEuKI1TtroLbuizhXRPL
cmedilg+4SRg7sYKgOUGEeUP2sP13IsKt7+ZPg/fxy9bcM0rjsmgoQP7gdZc4146l+XM1VilBbJs
kmJ0NA3NQ6syD9fsmi0aiTW7Ab1SRr0Fe80QruKA5G0QOVz4EF9ftT759cS4tos/BYZYfp6YCXBd
zJM7+V04o/ajJNexVwKufQfc7bwrB590y9yT/YsCc+NmfheELvIAqOFCA5L+3eWf1HOvNCaUoE6Y
3qjtlyBSDwGxob7xCF1ZPuSQlwIrk4tEjJdAjuzVIGrQa6o+cGP9aP3qGEj2p8vWt6bOQn3B60nl
4ng3y48+IaFz7KXxV8X42fcHU/tZhhshwLoUOpdgYiEnKw6ZR7AAh12kxl4gX7fzzxnjC8bHqP95
WZm1NcNVgQig8cYlqDm37jhtCW59J/JiIumjFBlkjio9ilwniouNDNWav6IbAUTTxbjf34ExZBIF
1ejYow9cfh0zywHWIoyVp3GSITCe4E9WXVlS5e9NPliHHALdlzQK5rsMjmvrsQY3NMN381I+0lYk
Q6grN/7Pxq/HT3MYpD8sqzGuLDunoW3qbeuLHhfKtz9fLzCpZUIVprdIt52vV9VxTw0ymD2dPu38
EKJ3p7hy/K0Sytrun4oRbpBc9Wn9txADFexhGq9IUXpGktC7+XpZn1VBOmk1E0IxEpOCL3D0Si1n
nXi/yywIznIwN94UO6k+krTRfsxmSGBwWeKKxTESSy4F/wOFjRjoAVilTHYZpTDHM2wAC7XOVJ9P
M8RlMe9C6AWnl+sHz416eKDzjdJq1dfbNkw9X681t+ko4KvqzeR0Ds3f0OOA/th1//6NTGhp4Anl
OSre+61f+1NgIdNhIjfqMdvrUnmqCx6N2WOyhQ+8cjH9Gn7R4IgyFsz3cw0hsjDMQkvALbHNW5kg
MeuZ4Oj+jVrI+az+cFm3tW0js0J0boPl/A62qvJtWIUNiLyD2b6RF4hZ29irzYaLWDFHoN4VMjhg
V/K6EnTqjCGRHCknN1qYxyWJAESSO2Rh4+bDxm2xsnzYO89ekN/xsaKBNE6s4VDG2AOZu9/nci/d
40S+j7QWuzFk6PsBBPqN/MiKev/LU6dAjmcxP3e+ZZJvS5Wq25BjD1TzKsaPZQn62uzKH7LHy/u1
JUoIW+xZi0kdkPhNitfSDl340GGB/xxu5ZlX7OJMJeGcRbLcUhhFDtTiu6Bp9lYbXXWz/udeg0cK
f5HQXoAwBD8lR3Kt14q/rJy965T6wwKmk0f1hpWvxK7MUsMSxuwajkOEqdT6uojjrkm8In4bzJoH
/vPlbVlZroWYx15qZwzKil2vpV8moVl0iWeGAyc1OxRa7MKp/ufGvRCF0ZXOSxOEd8HQZKMBeQdo
F89Kizvg+GEykW+6/Ce8QG4UTX++OWendrHFk3A80qWY+JlTq9XOp7QuNaCJjXna1eZUb7RBr2wQ
onAPAOjx8BGR5KO+iPAfiDIq6dqerIdJ2UKU3hIhaDMZYR+UPiLqcnQ+zkEdk1YMgo+XDWHlfJ4p
Ihh0OEE8OztIsWkEnfE9OhWMj5q09VZacXPIgTSI1g8KQeJU0lBb8kz7QOpFlf68UPb0jn81q+G+
mpJ7TbK38jhr9+6JPHFEabK1MA18gBOdsoHFoKYVo+gDyw3U6ovv24eAbsGwSDbO7apUqmpL4pmH
jfjmHNLAaIIIDK+5SG+oC5XpPypsxvC1Z5oCOPGGuLUHKMHLb3mLDZ1YvDrkViNVyAt6lZ7/yZUa
w+UNBIb+8wAIOnliY9o78f6y0bzDs+HpdiZXuB+B0gpkOUSu4s9HLTzo1dOkfRr0Y4u2wD8UzeTN
UX7ommtzK92wakknOgvnwvSlrAsyZFNVwnJM8PpH6XFKg3uANNzZyP48MX2mq3BC9NHh4gc+FfqL
u0DJ3KoJD+awhV2/eg5PtFos62Qn5zIOunqxnMlx9qPRfh2aDuL1IIbhbt5tbN+qMDKscLqTv4DA
71xY2qZB3+ikcltDKilc1m5ZWT/yJdcX+Z/iq6Jz9ekuryNXk69l4xjG33zT9Prgc19s+J8VU2Jy
Gj4aWG80ixqDkGyQ7aKLU38w3KF2tI/5rMhL9cS4HY25htrPad2umFMv8VVukTwL913nd27cxcO+
0SL7bzbbdmhS4w+NSIJh9yqEWF3ZkqOKmn8yO7rhFg7c1A42LsbVHTiRIxixZjPY1znsgKQqO+r8
Hp3xRIBfo78qeXASSEaQYwHoVQiMgopIrxw7jos0Oa5WOJWbOcVf3LxLdgWAOCAf3iXtyfKMmRwO
KSwk1FSC8s5I/buutV8vG+7aqvGkYcwe6m5SYIIuVtlLIdV8rCE2808mqH3XtR90dyEoMa9GttUf
tpa4NR2SbXAk8bZ5Z5thH1ECiabUS6Vk17fXpEGK/ovJY2666aQURNb7FFgd/3BZzcXkhXwqOuJh
SY+B1eUIx7MYcrPvApm7UoqYFi71Y9JMsisXRvNotzdh+jp2Re1am/Rh710rQAnAGIBHyeSk/IvM
6cQJVQ6zGpHWGW7QOKSk59a6k8Lxs9Ro6j4h0+5mHTMcMFa+tUM57dp40r0miT4GmvZ1UIJXAJKT
D5I5zccEIHk3gIN7o+z1Piji+1iZBc0RVAcxt5Yy7w4Eq0z5WvvUlm9D/vny0r+/wM9/X3DDedaE
egaeilsox0R6tdRPY/qUZkfD3pXB1ujZ+yD8XJjg+vQ41+eSdJjrpzs5CN1UCw7AnWyMMKx5WAYP
+cMLnZSk2DyiNm1PwYtcMVNVrm69GslXTXuR8tGtjLtEfamG26Y/yP69mmy2Xqzs15LjhfDCIY9M
Yu/8psmtvkgrDU4dVfmigD7uc2j6vaX/axkeDTN1M4BPP+yd4cVPmoPv3G/WlX/hT52fpuUc0Wby
C6KK1ozzT5DMwrTHHqO2ppJBuF3iM6MR3bQ6zJtAlUsPXZi4fcwxNr2RIbm8OIxMrHR7JnrpoFRp
lQuvKiLwyXcTdfDa+Nhbn/Lxeah3mhwCG5h4lREeBhvAD9+HQeBZr6+mPHJHu3bz5huM3LtEum/L
r5n+T1M/O/aD7hzjST4GdL6QYEyz5866yfOtR95KeHiuumDNUWT5cw6kK7XSZBeaqTvyBAsmN9Qf
xm7H8MFuij8a3VZb1MohOltxYdPjcZSkdEBsPx26geIt6/hMDg5jC+5IsbmXz+x7d3mmpYhJybhj
YtP2Cs3rxLTGNLlyepOMI8hgnkqjuTn9lO1yI4RaObqnKorl94gJR1PKe8M1RpNRmRkIssyNIBm6
rNq7uZgFbpVLgAcTT+iFIPjceP1p8s2kQ840j17qZG7tP+fpP45xo3RPliW5ibObkx0Q5EOd7Ezl
oGo/SVu4g2G6aja4EoWvUrsfxmMjM1wilfuND1w+4P3p+v2BiwM4uTL8DJLfQmHxDdo8W/smnrF5
PUMcZ96iNeWfdFJcWrv3VvA4R1+LEvLEzG1lRrxHx5si6AicJ3hwIah9sPvAra0PamNupMvftSz/
WseTKFNwAuQh5WlqWMeAnkrJ8pzkJQqvKxq16EeKnWCnWx9tSrBk0p3qjXpsN/7UC3tjtVat5uQr
hPOoVv5oJT5fIUO7qtNGvKASdNlGMPa+320xmgVkDVQiGt50UVmZ/t5cAaonrZ4y9RDW15qeumGU
uZaz65zPVvFFZsF5GfP3N2Ms9rLzZajpH/m0YR0rAcXZlwgKw8araVrDlzT97MbVVUc7Zp5Ut7Z6
4/gEvfVOAW1FUh+WkWhAZOcP4/SiS/6OWduOAmQcT67a3dQL6Ja9z4zWiyPNHfUWvuzPFgBmU1Ee
L3/zStC3rB7IvUSyOhgF6rlFS0k6WM4wGTR1fvbVo2V9kbTQrRv9ONI34Pez19JPAEensgXHsWoe
bJklwyxPj5qwb4HdmwU47IbbpUPhdm1T7MAR/qm31MwvK/k+kF50/C1J2JfA9n1dq5FExY+HAQy5
4aE1xmsTMrH/TpJwF6gZm+YnSAo0eedzVTJO7Wrpo77VNf2ry+6dJ/qtk3gN6HllW1OI24kqf2fr
7qzyj+lN2c27LHrqpHiv4psCBUymD4p8VLWbILrVHcKQ19T5rJWvlj3zL1+H6Z60u1t3D2CIgK29
L9RXQs3Jebq8Mus+ackgAmJHqvfXMT5xnaaW+lQK+WBT8j+MIfAGtfUUKBbP8lE7JKp+GOWZTI61
yxzna+L/qGu4dAD9Ps5OvyvaLcL2dcs/+SDB/uZQBw4OpGk3N+fDMmGkyC0UB3dNqHqOxGR1dNvI
j0NrMsv75/cpLSQL6y3rAQyeYCYZpDdDlOEo8jYkXyXd+326h3Ryo/CxpiJyLEp+SwvguxZnqUmY
a7HwwKMhxZ4UhIMbT2G5y6aWnlm/kQ78v/7R95cKU82VliXMAuW9nf6NwkvDEzmYBTxu8QUnm+9X
0HvnVKJdmGavU2s4RDP4ou1WE8w7wG4uAcYHf8sRAohU86c4zJAT1823MdB2haO8aq25U8fCcwrj
2Q+Ga1tO7hy59zI9fDIH5SHS9YPRJxtFtfXFP/kWIVboEidl2JFN7pZkh3HsIYM074sZeofgQRu8
Ws5uLOOuyzZO2vK7gmcwDHVZBdwDvUCCXaeUOpRokZvEN6YCuV+7UQ1Y1+xEguBPlV6fIjlnlTPn
Q2C9jdo1syfJ8KaNT1lxQ/eart4NxYYJrYX3Z3oJh4bafBDqNnoZ1osyv/mSf0zlGyl/rKN/05Yu
Cnpb/rxsjj0xnaJyR1lLCfbcbo2WV6s5oaluci58/SoDlarInY1H67Jg77bsRIywoLVch5O1iBmD
zCuHY5js/XyvjR8LzaT7aSOr8Ku58JI4YSWJspehG26ppHhUMuDF72kaj4J/0tAh07D/H9KubLlt
Xdl+Eas4D6/gIMmSPMSOh7ywYifmBM4zv/4u+Jy7I0G8Qu3cJCc7dVKVJoBGA+hevVZe4GR0y+IX
KP8gOb65fhCsHPsnU2rxBPQ0zanSUYRdrY390ZHvBq08DtQW7AKRGeV85RaaIcdFMcbK+NZ2d6n5
uvxbSaSvYPPPqqEz5txEmcix3E9YtWyRCLQZ3UH69v+bKy6cgbZENoBuQAiJ440G5u9pim6cUiRa
xbyY9weg0oC1g4gDwyKfDySqJylnpNooHGl+UqcktI9K3QHYuJdMEQ7u617HWcMdgCENkCRBrxR3
FkS6XRltipWplZth/jRidVt027qcXBOaj7FzJy/9F9d1Y0FmytrIVruxp0en3/bGL0e/lbVfpfUL
ApS6eu90hdeWpaePe8n6aZtQaAXnyvVFWAt3Zx/Mrpcnh1eZovJZMVdKM7W9U9MZGZCy+9CcqkcP
GQV/XJ0nzxA+LPbxvCSuNMp3dtxT0Xew1b6YOBP3BvY6BhSTWyYLcoqhHisG6aYq92MbxJeq1sgH
JYS8zGBETDJgHF3dSR9jmucQ0lrQMZMYKo56ANnAyiVwz7WQDFiZI+PpxcApXzN3MjMSFq2xOs0g
C31zqEyM4jXKKLHq76a9q6fWtaxHSZf86wuy4q5n68HNA1JseN+WWI+4RgpENTsZj61+2GU5isaA
lFQEJP2t4PhhMfFi8k+8lgvRUa7aSSfBaL74BVJoYzGTJil84MPcPtWhU/rdBhfj9ZGuux7uyl/Z
PBWMseeuB8JOrTAn7ExjbEh7k1IbQQaITs++pdZdMTefupl/a0xRc/paFhXn3T+GeUqbaNAoxSyz
R/VTP74p6mfkyF5lP5XNrkvRq7I8VNa+7ifSG4LDcCVyw/QfN+dmOlb7FglMmDaN3M2HtxGtMUMh
cN0VVKR9ZoWfWdOsh3CGlRRH7JC1m2R+LucFp62n2T8bmyhxQZAjtUrQ3MjuksXeAp6icn6s0s7L
kqDsXlUHmVJKluX1r5adFfQhIQhsMnd4tZBCzKsZO73sv0/znmo7jQYD2l6mZRvNwF7uc93Nit11
s2vpN8zJH7PqubdloPGVnAIPydFBMjHzM8SVhCZ+h9ahpvVsxXbL8OeQbhToDZcU1SALCssQoAQV
kfQtVz3VckPqpkhDdva+FX0fW/iLLcg0KVWkDFgn/Pnnlalm1bGEWTH10UvnhGSMoby/D61dm73N
i8BFLljncb4z0Ow/9jhHlMqIlkmL6UiTaYscjpKA01gJqmpHpZuk+j7Yj4ZxhEJPPPVIPR5nSK6n
0e908hLlwaxENMTre/LkeziXBWt0rgwpWx7jteiXXUOXQEHI65PvquRm/fOsQwOJPtUzvkgQc/+P
UP/PZPAIE7RuG5MCqWFkVTvcqQ40rAIzPIYofOV4PlW/nPgjFUlE8KEAYsnobQamEccLmkr4VotS
te0h1uLWrRu2GWvX0F66TNQ4wvsVb4U732lT6HI2wYqcfrQg2Ou9Ov4wMn/OapKmgnPkIqTz1jgv
NiS051oZmsKhmUVmyzW6e3CAJ0Pv9a0Xl15vVOC1fk4iUfJaNJmcO6t9LUsGQJ1u12/UdD/R31Ms
QnGJppJz0Q4UBUpew4ajQkvodcx3+bKx8ZZpLDVYTEF+g/1rpwGBm8qv7q+T64cxN0k/sIXLbV/q
/aT35OKXFKa7RR2ALNlPIh6Oi1ODt8gF5squpCRpsHh0F05EvcmBuTt0e8enJDm2QQqOZPfbHHyn
m+FmJCjCCbxHF4yYi9AG2CBjYBnhPFnnR5bldiLWWP5y9Z8RQgwKTd06cF3ck2PoJYAe1LQFt/Rz
H+8sZ9/VzzH1LZHgu8gQG+rp4k24PeYhDFVzUMe/FvmmQM1n9HpTJJTLp3/5IbGNcWLJBHl7POmw
JJcf5UhMC2zWFilLwb1lfW1s1tqDV43Mo1jnFC1G1MxaN0WdIwfEzxYxJq7vrj8WuB08yzE0mE3G
J6GkZE5AeZqUbmjph6GUCMB4XjtaglzPVwPq5R77Y5Pb0bYRx04tw2ZS1C+ZapWoRRQ1Sig031pt
pWvIZgGiTpI0m9+SXs/drM3rvUktKF8XiaS9q/3SfvRTKR0apG8O8jhVP3T0CHwbpFQ/omqLLIPt
DMk2X9rOSyuzQYtgZ39SdHw892AnetdVLXaretK9GQxGKKN1Ehr+zShCh4YVBjmw0CD0hqz40Rqi
4YhMSrRLZHN6Trvu2HbsBTSX+uTVjpZ8DPZc7ezMMbaL1eq/YxktUuqY5bVrSoafatOjXFn5JquN
Rw0MhFsdfZd+IyX3pZOIrtmrewB9Ldhn6NABPP3cM6VCtUDLBE6hSHmDBuQsJcTSiJ4dpn+v3MGO
0hNT3LFjNqNjS1KOyJyqO1PCQ9veVs6bpKfgk9xncUVk3aeme/1KuRahgcJgbdu6Lss8V0Ddj6lU
6NgT84RibksDNIa6Y9nvGqPYxCh7zTk6+jr55brZtXkFNTjg3oxuQ+e7DAogbvvZpq0bttjs1sNg
pBkcpH1PgbmQFRHfw9rJemqOC2VhbBmSPMFcJj+MtPVb+3va/VuYAYtip0a4KGZB42IpBxiJyt9o
20oA0aIPdaMQWu7V0PSuz+DFZfPLHI4ACz1KaHU1OHMJXUYAsavWNTNAdcKfI+C9jeNpQIWMTz32
Hxo2HLyBnbkjofJ+3frqhEJ5lVkHswCP4qOSXqV22SF/oP4Cqt9NAMGqBZFtLZiCteQfG9yi1Tlo
BLKpwaLFUKdYNmOkelaKG8Sb2v/SW0HOdX1E6F4EWhBwcP4hb4OCODJG7PRC04gMYR79fTJKwX1o
7QSykYr5rxH+0Z6N4MqXshLX5bJ9jgsjKBrH/5uV+WOCuwCZ1SIVvYRxtFWCFJRE6rlzTVF/5P9x
Sf7n1OFHMoeL1ZgtTp0i8qVqo08LydMe1//XWiaOdFjK7xaQ3oNok60tEzvA/3uG29zwijlW1L7E
VaEIF6IA3RkiJGYW+feTeGqFu8VJFi2WMkNUrGffMHpU2YM4/H3dxvoUatg/wA9ij/DY3qh29KyY
YaRPH6NlI4/fF2OT4WkeRps8CaT2vYm/40V73ezarkID2T9WuRNNl9SyBR0Ii7w/k/o5UVJPH/bS
sNOyx8wQcdatLteJNe5Qo1YCTIMGa5L0lmgfOggkFuHJydb84gZ0YoS/dU1lGoUOjKTVQ9jfqc7t
JAOvUN7MMbgakR0qwZDuZZUkODvXDrHTE5sN/uTaWsXg5lg6nNhWE26WaYK2XHzbj9FtY80/rTYP
rq/cmjmkctGyYiDkanzAd7TOSRKUTd1Bee4yVzXBXLSkHpL1ED4Q1YPX3OTUGOcmWqctapnBmDM8
hua9AsTaaLzbtPQMaxd3/xLmzs4yXLLQp4KrAGI+t6vDvqisUOlbV1OrTWQ1JJ0Mv8gEhxb7Zt5P
Tq1wuzqVUwOQZRxapXMbZh3eGZsM3NlUYGbtSnVqhnug9eO0zPoCM9FSbGmnb9qhJ41mg7EE2R+k
oIvpTlZEoh5rO+3UKndaOlkYOSMwOm6kvjn9p9rdqM7TdQcUzR/n74nlaC0aEhCwuomS2ZljUtnq
G2BI+1b5dt3W6nDApmiwFCsQ1FzgKCyad4M+tO4ITwBXG8hDjbcGDfjXzawOyQEZBzvy0VjLmam6
Mp2B4G9dA083EIE4932lf2pRucknkVTOyv5FlQBUTDjkNQ38g+fhokkTvS6ypnENe3unQspuHG61
RFSEWrlinFnhNm4x61BfhxiVS5tttXSkEV3LVtwbBpDeBUWeBZogzr1nc07mLIQBI2u9PLXIouhB
2T8tDXCEofQRQ9m7tUNBg8pKPEIjgApWQzB/oduLWygnjKFF0HSNW1u4NckhmUz9wQK3S1ocugNY
Vx/+tWOc2ePPlAhqZqEEe9IQaD1J23JL890i5Da5AMQg9J0Z4p7vRWyatI1hSKl3lb4zVLcz0V/h
Z84zUDgqkvc0207pxlh60vU2HoGLYA+sbLXTL+ATx3gYGWOl4gvm+UgBV1btbSYS2rrITnPD5DkA
8qjH64itXybNfghtTx0C6gmUbcCPivtb6veIJrEyPpZ48ggG+H8YdyACC/oTEORweyJbrGUe1b5x
NVwaQWfFBJ5o8lLoj60ESWNrh1o4SSWB2dWN4vyxyrksmI7UUbaGxrX6QAExsQo+ojaQwb0CHaQ8
C0D4cd1n1xfyj0HOZ8dQK3JpwTCb9ljbd86EIr3gAbM6leAhUBhtJTrBeSzvrFthFVUj3FVOutvJ
iSdPrufQDxUt9yanqIhmqj1xYjUlhr6gcqeX2l+ME8gWwPPADYoeRS6Q5mY3S9mIdrwIz9swUl11
uY1FzUdr0frUCOczEkVn0jLMjVvUkTtlr1TdyKHnWO4o0g7+IhPh7iXgs/kzHs5ROtlpmpBiPObk
R2j6qB4S4yWuHqdu40woZFc+zY4xfdfkzdJDQBpsd+hWRy3v7br/rByGZ9/B+U+XoBuLNvgOKQeu
U3su5NnD3ZqkQlWPNU9FCxCe2gb4YtANd34UZigbGXGtYsSa4c5Ma15yqzK4PhxldTwnVrgrUexU
MdUprKRG7imtN83vtnwzyPu43oTGfrDyIFQPSXZULHfq34zsM1ze0U17/TPWTq7TsXLeCp43GUqh
CoJP4lszlrN0oYxKOijzmg3yliJ9qNW5BTAAxJI66FZ4lWFoD4RUsmBvWZzKo62B+o6l/jQ6Q/RK
1tbuGoBtg7IIZjSs4/ky0rSOsyrGBANf4tX+5AGgRGZwwGa3KLTuFlL7o5/c9Cmhn2hBCpJD+vK7
8vM79TbxlA0Osxfqxgd5+2/bYdhpc/JhPPYauVQAH0Z8WG0/ZmEMquVdJiIIXQsQqszoAwCZxWuM
W9dFG2dKC61x8+a5lhEj0m033xjgY1dFheW1eT41xRz95KGZzI4yLRqG07W+jLpFporKgiILXAjK
646O2QILZT6TVqlJJqomrZ4cp4Pgogu6sPJEH2AiSXdGs491f8x/xvI21f1eugnbgyISS1rbCaoq
o0AN6hJGzn4+bX1T5HOqMC/QA9n26+TgiEx8VTD52K2ChVa2HbSvgzHz3AbgXng5gDLHBcbspg3a
DTSJ2o9k8zJ7fVCR3AvdkKASmVuk3Za+JDiP10LcqXnOM6QyN9DPxCa1alwZcRo3Y0u/SZa/sYO7
vi07aPqCv58P0zZHOW0TDHOe7hLT09N3s7wz1MfroXJ1wU6scAFbVqWRMeUhYKcyuhC2ZoRmR1Fj
xgW4lgUHDZ3hAKiAHQp/Ph/LqNKetYEitWHnt5K8adCbZz+H0XO/EM0o95lzn8O+bgcO9R3RTlsz
DzJ9pIBBo4OCC5/roLMZxUo5t6463bXAyUzWgxW/GNOHWjxBJDFevNa8AQdlr91BBff6BK9sc5Y+
AiIQOBGQzXE7orXw/gRzfAtou/TLrmowExkiaZE1G9B8BfqR0Q7jwXY+vX02tN3smMidVgD6KbMR
GFYmeJ2tnKmAwSKLjqsDqg886lseFTNrhrhzjdgmS+Ivi04a+7NP/BYK6omI12Rll52Z40KXGc+5
nCwwJ43gZJNs0HxMpBlwpzem7fUV+jqauICigp4NRIqg8TGR+jifvtjWhyZ0aOeONyVBF68beiUx
YpJ5/U25QXfgQkr/3fZqYnwb3JhYLhrbvY/cyw5QTSDWm4j7aW2uTz6IP0slh+rjouODAPpVk9+z
FXsI2XFDyRAdq2YWPPTXHsSYAB2iLtioBtojzidgiIxStwrYU6BwRyQ0gYB81/1oX+Otk5E3SN6V
Fig5XMG8s3/2ct7/mOVijwr1PjgtzD7n/iSTqCb9Bh0pJNzp98lh2TrBsEfDMnF85wdS9Dn56ex+
ttswIhqJgvb9tly8LpiFQkdrt1jMh4UOITxdNQBcz+cj6hIZtUp8WPhdCqpD5HUffU1sLzxEvgKm
FAKYq5vvRAQwa9v41Kx6bjaMqKQsGsxGrUYUbSD2y/UZv1RttwELOBkYt9CaPBpDbcHC9DF42lb3
k9vyNn1tvydu+GggB0yiR/21wnUScATvJvYz8vn//ARu0fMqMyIa5Z07uy3p/e5dOehe+f0+P368
VRBxG19CFysteTYxvHkvkiJdQyudTQF3e3DUKEJtFVMgbY/TXf4J+ObWMLf27uO13AC4FxZE+oFe
9UdnYz3M5Nf14a89PM/Mc7eHqQGOSIfOmmvc3dmuuRneFW8i4Ex++IB6ndv5mttMRFBovegzxLZW
0VSnQP8CIgXI6Z17lpNVSZUvWef2od9WAXjVkR0Hw40JPmhX7o5SdIPSoZy6dufKP5LYn0SFgNUz
mLH7QHcIQNULete5sirTGjHvS4fHtdaRDKwXCMquXm80bVc6d3ZLoh4ooeJ2sW8rkarl2oECGhcd
4zc0S+bPSGlSl1LvYR/EQnaK7uJd4UTIBz9fX2CRGW4Pj2hSUFsZ6xuCuGWpy4OqmB9SE39TulCA
rbpoGvlaVSCTwc+GBhVd5sJUXMSdYjBfcu5Ct/PiTfhg+3Q3PdlPykbbDvvpm3QsPh+NX7h1BDhK
gtabyeS2L6JdtR4xTz6FG3aTttYYSZjdbMa2HfAGxtM0DXIXjTMT6B9clQwbOVhurN31+V5747A7
DxhGFDD2I3lx7trTrMgga0kxCR0Ix6xpA3IYt2uwtFO+oON9vkOC9WfXaaAIHQUn2FrARmocgjzY
WqB64+52VGq0GuR1natGAP3+HkS9JCuXc9WEnAjju5HxmOL+fXk2nDFiB6Qaz/MEXvXSioJJiSh6
4fOo9q9PJfvXuOMY4G7c75CahiAUz/MMrrC4sGTUdHMIJXaS81g3tpsYlNjJj6ESMYyzkHPNGhcI
m1BpQDHOsFdF5Bb0mDduGFpeaX7LxpZk7VHXBK6ybhGJFyDlWTGe8xRgdvQiaxHwrIT6bYN3ov6S
QhSqz7XHsf+kYeQOmaiotna3YmpKuFui2Aq8F3fkpno6dKYBcIjSua0BYouIqGpBwIwvjzuVgmIG
choSiuY/jb4kTbarNcH9dmVdz7yIu0qnUd3O9QQvol23K6Bp27WaP9sD2qB0Msdv171odU/AZYH2
BK0oIJ/n+7G1lGjsx7LDUZIAmtgeJpkKXsZrc6qiYZqJxCDXiMz4uY0oLWdZ1iDzXpYzAREnAUM0
5BNsPwvL/VAUN+EYofkg2VoNSABa9G0qFElkzVUNUWOOuhbwgW21UM8Ez/JFbU4d8kgb+qZzC8n2
q6lDqxk6UWa6mcJpq1A1KAoaWOOjUprg2NU2tJ93haqQ2q5IY6QHdAO6sVTuetDk9OGPtPiZoVhp
QJG1yOhxTmwwuHQUhXNLELxWIyf6DfHu0QwQU/N5lExXYymS8eVK/WqNEJImavdW2Zs+vjcqMhV7
E73/151jDUHHiKD+scntejM0GlluYTNi9K9AHRSaBMVlP9ekQC7vJueoUIr+FaATg/4v0sJnxjm3
iWmoTukM4/0ofe9adILbT63S+SnNyQRKKH1+Fwx3beudDpffeoVttFPHhlsBa4kcX1y8ZUhIm7pn
RiYZa09rtjIYHjUdaZeOUHmTSIiGv8d5bzm/BV/DQg0Xcs/GzwLkSU4TdTEayRO+xkInoDMdvhDD
BmgA/CXMfCu8r4tXGSRGRfZS09+S/SiwzxjpL+wjeQtOcl1HMZ4LhUamNDU62TD/6lODW64ePyP7
oqo7wwTnT+BkwBqKavNrT2nrxCb33NATRakmfUDspY/xEIDOcZZM4mjBMFWkjASRaSX4nQV7zlo8
j5oUOTjUNKt8LVp0RTmd2gjufStOdWaEO8f0ZJQiEAQCfT5EuyhKXNN4aECOj0pS0Ol/AV6DNZT9
mCAPcx/OadLOyqcFp6aTyL6lLpB2fVGS5Kkr7WBOcUFQqt11P2Hfz7nJqUWDEzbAtU1Jh54hNoHn
rVS6haKtm9G/yPDDDPA7Om49aNPlooEEKvaxTAHmlfAkI5W0/JDln9dHsuJ8Zya47R+qWjWqDHsq
p8UWiVFiTgGDHYANboJWnCq9Xre36hmg8YOGholKMZ/H0aYEALKyxpAKMkha0IZ3TbKxwYZdzN51
U2tnMNj+/9jiXH0onBnUfbBlLaV8P3fV0UnMh35xNtUAdLSmSo+qnrREQUaZTC2d70Pke3zQ5N30
NE/vOjvPvwu+aSXAnX0TtzOcoRoHJ8E3hXn6rJXtj1yubinNPsLxOUcBMAtDbwRFhpGlZNHRuRpG
H6oZiWLOypXAcZCOxWsXXIuggT7fMlUEgfOpBrQODJJj/bPvPCd7yUG+Jhgu23r8Rjm1w73/kMeo
Q7mFplHngR4q8pNtiE4hF4GVGJuf0nH22rvFz73oUTqY/nXja5v01Db34BucIZ2tktlWs41BU6hY
ObscdOvXzaxN5amXcfeFsjT61GaI+7a4HRjlXQuqzOnZ6rd/YweiY2BdBaU73+G1tEWJkh/sJJFr
yxsrynYlWtiEgNKvqMKvGUoB/xjito1uDFOi9XDRwf6Q435jzh2yy6H1PYqLrUbfoNO7VeyJaHPn
5e1Lqw73veG8VHBWpchu01n2EicXRNzVOHXyUdy+KYGFmMDljTjFGPsOOq5mEHrNLUCV0fQzzYJF
XfOd0zngFlWSpF5qVEx2P6OM0HkQZysBTfqbFcVqAsmIFhG+EjnKU9FMKZCTdeXGVhWEZUEM4Ngy
RXAcr0/eH0Ps709uVWVqhsOctuiZKH7pxnJvgWnMDiAT2M8fWigSyVvfEH+sccdxM8ZtAtQuNoSm
IQlAZKfdSBChABHB9flbCy4gjf7f+eNP4RIiPAYk3Vo3Tt5aFCCo7OVd7nbGSx17lp3tJxEJzlqW
ErcMlaky2aoOGaDzmcxCgEC/+iiWfNpO9UQUIEOKpCJUL28zbXIlswps4xfUcozit4pOZDy+iFw4
ntnnm+vDX/PR02/hVnUx1BoklTi62zEFExygGN5Ya7GnJ3G2vW5qbUlPTXFLWhkltVMdprIx2tFB
IVHS79Ild5dJda+bEoyKbw6e+2pSJ3QjuIYiHcsaxRNN3ZrWw3Urq3eDkxF95eBPtgS8hpZWCDOh
RDd9or9IJcDzRudLkUYomL8yBaDA0dxMFsrbQ+pbILhvdZ0ko4hvc213ItiqYP4yTGSduTPSlsde
qg24cRuNLgVlttlZbusYh7F7TxQw+BaL6Mxau4WB/gUgFRtJSY2vNo+48DWxjWiqzdp3p+kT0pYp
hdGi9mpNhTZNpAg268UoFWADmSQ96IMAv+BfVoM8QtpYsqFtIe+MdHZH6BQYB015boZvwp7ey+VF
BYHpWAIWLCMPw3fRMAWvYZHK2H0N3oPd7/sP//Yx8kTU2BdUE6xQgc4tkL0ziRposZ6Hg0iqtD5e
8sR9NgiEtAk5QLqauP5WUB1xLjYgq4iwGUTyE4lPhzuT1VClpRpViesdodj9evzPjyA4BkcCs/iF
H/5//4c/bMiO4BfktP/7d8T3iV+Qw8H1tg8P28+Hrbd/eH54/vUsCBVfJIhn1wcUZ5n4O4p4IEHB
Pf98TgAaMvSw7KFN67ZuEASJ+/VjGwtOz0uQDTMEyDxAbcg9w6/ODcljmWf5jMn39p4XeAEG7RNB
NFpbYXDcQ/oBOswmnpZcwG80J8/rpE5Qb9zvn/fe8UewefnQyYsvWOLLxi82nBNLbAOdRCS5iJTQ
iWFpfzxi2SD8Lgh5F8clDLAahIpUoIZYww0lKR10yCUgutofPe/1GPwmG7iDuxVs9K8kPO8Ap3a4
gShDXsZZCTvHHz/en56eIrKQJ6i64xIJmAL7+QTT/sF3t4+flfv4+TgS9vNzRtE6Zv8RBPuv2uHl
FwGN59jo5gDlyfnUAtxiFDGTE/bYdtnd7TC9TO7e3W5dVzD8r3/smjHu6jhaBaDzNTPmwftJ8G2D
nQlL3tYTmDJZeLkwhdIOMquIccgyn49Lntpo7pyWmTqyHRDs2LZngQDDw/g89uu6F63P5YlN9dxm
5GRT39YdbObAOOA3FOLx+zNGm7mJ+3vzsrk/3B8OvmARL69ezH1PDLOX9cn+6OtBjeUMhhEBSxIE
T5s391YUVFb3+6kV/dyKFSkqxDTY8LwjGD8RPe838NTvIje5TDNzw+F80kxow8DyMPTqBbsNuRVZ
0NiEXHiHqevgooIyCLRXz4eipWUhZZDKYCu1t8jrEPS+F2zuPyr/4ytUulu2BwRvjfXtf2KW2/6Z
FuZIj8Es84+MvPbu63PrjzgOZmQBWn/wPAu7guCk1EmHnxR/fAGIBsgCMIkQk6AXDrvTExxMzkVu
l834yYdx54VdxJCw0f+ztOwY9Y5fv2HjsM3DTlQco2yzst/wO34c8N+vzYTthB8e28bX95PJ9suV
VeIfMVId1r189lVf3xZ4/zm92Vewb8EvnAjsh+gLLvHamBdAcIFGhwgn7jHcvJQlCG/1BioTzDBu
FF8/ECK/kReM/ta9YWHSewhEl5qLOw34WcExgXY+Voi7EHnXmjbWBht2h35uSG+ix8hBj0hm+BoV
Cch9dRKdTTNnjIvKXVpIaWxrOPxKcheRiICjzh3Ib/xpAX6L/T+4ufkYL8GwN4d799vu22bn+xj+
5+fDL0zLLmAb6flhv33wHp6f9w/bnnxG3kh+idJmF9dz3I/ZpOBCgL4kqPOe71wjG/MCFBl4kKCn
DSDiGRlTf1E0JNTrKeytDVqXkl3UFFQQZFeWBLQRBlAbANmhXsgFJfS21fOij5k7KeAmB1oU7Fbl
8mrMRnqTFSCtEDg/7/vA2eDujD0JfS9F5x9hTV9azbBM4AkEnqmGIrvjqw4TS/Wv27nEfjBDqHyC
Ftyw0ArFjSsaExlNXjCkoB1RMVHdmUCME5MFSh9aEEuvUfi9LYKpeFGtDbQyZvWRSr5tbgTfwU4P
zgvPvoP3wmxy5D7Ed5hpSGw1DKgTWPk98L56heYsILsOFgKn4tcFoHVApksCdmsWfK99AOdZ7YL+
s1nFB+hKDPyJHRFDhrqDAUn4Qs78PAr9Brw514e94s5no+ZOhFCreiMdYbSbYj+tbhqQytA4kIat
NL39hSmgjSAShP4TlW+/aEOnVyF3n4EJvgRx+qZSfdqgKWrwQhG2ifnMxVQihWBCCdxS8HzH35/c
R+ystPSogd7b5NwtHfSEXxYRY/e6CQgk4xULgA2PnkplfShqFTya8VwDY+/NyieNXq/P2OVFhO0N
aD//rxHuQhc3cbhAezRz5RYK4RD8kFtf0qL+NR+AdDeR99lG2SI/FhNS6LSqxkNXgcnVn3op2WU0
MUQPodVNcvJB3EUP9delSkDt58ZgdpHdJkY+3faMcG+BdCB+cJJd7QRJj5SadUwMt1FEH3Bxcfqa
EQu1RKABbTwwz1dW7TJ9sVAMYUVot1PcXPI1fWfKRwP1EiMhpeQ56N8cIcT0oRs7wXpcXFM469x6
SLM+G3MNFy7lTdzdLlZI1OTdnr1xfJHRodoEbSMY8bqf/RkwN+POmNVD0WDAWviDZt/m6pjrn9eH
tRoDwJX1v3PK3avLWl6UipmAuo7cfKDIndt3wwKRKpHSt2gw7O9P9qWel6gyl5g/LZ1vy/6H5MiB
Gv9r8klulbhI7mTgL2kGZgWwvhioWH0z2q4F6lur8S1HELbZFewy1vyZPS5sl06RGYClINYs9+NI
dOfWNA9TsUkgFNbdQC3k+mJdloC40XERu4ZeadpLsFeAmeU1/GyJtl3e6Xu0K3fpN6CCNtkTHPLd
ENyG19ZOQ/sLZOCQ2Af7x/namVpNm7B0MrdCt+v4M0qhsiHiBRfY+MIcnfhHr2ZKjhosyMCzEBJH
GVHRPQtZi+tTuHaTOhnJV7bnxIoKnZrRrGElp9qTOmo+SqzyMGYAzQs279qRjvs7JOOA7oKyPbd5
oailN04MzRqIVkVNkEMYY37tk570xn4MN9eHtTp5J8a4baxQw5wGBcbGcPTN6CHVIVw9vF83sjp3
J0bYR5zMXYgIiFshjFg49tThmJsBReZdDkWhdnU0EE9iHcdoWudfPnZXRMvc4givAO8pP6ZhJLOR
e4biN7Xq2/EjhRyQUuKJULh9483aXTz9bHrBZ6wO989XfOU5T4YLuMGQSBW+okgP+fhzMm40+hhK
gq21ZoW150OO0gQ371e24MSK4+AMNzNITXfLrZ55jn0rTZ4tUglYm1FcrxnNM3SpgMg5XzqzGuJ2
BDgXtYwJ4tlvLfRHx1TAC3SZYkN4slFLgMoNSO4uXo7zqEBCnVlRZOjj9LSmOtSaSjBUqDU0qRD/
weMDPd7GjzK7P9r2UqFzYJzL42RaLXqubWrXv0cJuVJoKpaRo7pLGveeHVH1t9xSI4WCXQR9xdIo
5DpoZwh4+bqdd91hGLRJ3tDcmHAzafRK93StiESVzbXFQgM1oLgaUnsXOGcK9KXUJxD4rRXVK0I/
VyAnZpN+/rdgMDaRBnCqgLopuOlz50pVKVotWZjIuonQmJpan7QyREQbLCbwh5cNkgAIDTAJIR7y
E/Z6LEEoF4+est0nUBCNilgQA1fny4FSGJODZXponNsNcV8vSwItWmA9vGn60aAHypwMMBXUIljR
2nBQr0evJoMjoFHj3FaIukM9g2oCfQQ5scuHgd5fD3+rBpCxU4COUoH+4gYDTlVDohSDQXM+Dqdd
2n38jQFoDYFdC7GAZ11xonSKHD0GY8Ro/XKo7NrQsRE87b8OOH7V0RWMDmusvQG55fNpKhs1r5sU
RcWpDTdK4jsqXrS5J5meZjxH6ejV0qGwGSugwPL69P0xzP7+JNANVQR+DppR16qLn2AUdfVIFWyb
NXc7HRt3QCkttSEkjbGBVQudyZ42+ZJtBLMhOG1ZtLyYQ4Yy0E1LwUOT8wS0kVs2quzUbSwldOP6
Y2JNI+NLM6T3zgRSEL2gBzkT3cJWhwexN3Sa6vARvqqZo/zYhQPMzoMZA3qteVlqvdMS3B/Sr+uu
uO4mOCcYWTzqeHxRSkayuDCZbv1Qaa4ZHqzybjZv42Snar/LemsYD5L6ZA3b62bZHr2YWBMHB8rR
so73+7mP6Ek541KAEZpNfK+iobP4VUN81M42+hhcN7V6IoLd5osNQAdl0LmpOtZVtHUjlEu1czsm
qquM2qGLMv+6mbU1Q6L/HzPcjZ22el926FSFuK82EG0E7SA4nxNIlqU9FcyeyBZ3yOsZeLTBgo81
K95sui+yI61ue5HI9SX4nx1OqLoCoQgR9QsRlShP5v8h7ct6G8eBrX+RAInaX7XZTpx09qTzIvQq
aqcWUsuvv0eN+83YtD4LPRfoeRogZVLFYrHq1DmdjtvYx2PkF+8yv1G5ZxcUpWLDK2n7kFdFUDff
03ZLEHo1hFh/xAtQlYQa2/k3qw1B7YbAPZoez7tOazHQuwn73jIivfMz1a7gGTCSDvnbEKsvNljp
rzvFqpvjrsJI5ZJfykPCymS746zgJpkU/qtJ0gMbJmCJ3b0zfDat2PD0tYcIwFH/WJMWpKt45AOu
XPhcm5FIqzxEydVLhm8OVd5j4d5r5vv19V3CPOAimPOHsC/m/iFTLh0u09aVMlVgsqbscQAeSWPp
qw0KfJAUeQMEy81KC/qKMS/WP3R3Cgg3Au6w0G63SBTW9/rfnyIdwBhg06JocO245uA3Co7efd+E
HIiiYmtOdGWjbahComiOmwEvZck9u5bMTflH+3GE4Hu3y+yAmsBIAUbrfCpbE4Rb1qTPmnKnF3NZ
4RjivWzNr03yMSYEfRo8mdwba4sTbiW4gDIFUAtASIDfs6Tg0rHWnMnAcX2b9g51P678NPsnZ26C
676zcrfayOLwgFiQlxdDUcYIbvi2FIWfQ5WlfbGGvancVAbmoTqvBVcZZxuN0bV9BJsXAVshVoZ7
9TyoOCWH4nGMm66YH8bGp9V4S8IDz0LRdxtsCSu+iHEBVMAx9eUSLPHclKpYbaIy3Dkdd25H5BXe
yCGtbgKKGOf2g2X8rd4iAF0wiGE3XccQIQDu5wbnpB7jXEGozgay44rj9WhpDDhn17/Zmm+cmPnT
4T1J7dqOMLNfzMR4FmXdHfC5MSPRSDYi2VpWAlp/QMggZ4VJoD///8RQ45q8Z/PCqcZaqMpibDj3
+oo0t1NhPCpjlz466aT/iBsL+MSqziOaWZxiWsiqGv/6mteuQbRlXbQD8S0XXNX53irUIWXvYDpw
zo4MA+jmgAH1eMndPV2PFBUBDf0Ut/l23e6qu56YXa6vky2ADl45CkqQv4/KY1PjIFLrrabOTnHn
h8bOoKS2KRW6LEVKy86WKuXVZjzGelfphc/Ir5GFo9gR45C4R9s92MYXt3/lZdRg2tfMDkO88YRc
iwen2ywFVQyVaTboIHEdj5+p+jmQqJgXfeUbU/UTt/PSrSLr1gZLcXXu4iatLRisJwXyT+/N/FqC
N4TUmT+UnxrdX/+eqzHBsSwAFnUor8toED70c50sQ6a9isHTbt/bGDBzfFUk3tBtlKsvmRSWeICa
AgbCMa6NUcpz58mTMRZKirXpFlNRG08BABkmKJKVBoaZtfiHkWQszOlAbsAE+KyAJzIY7N7yUQB2
cYnTrfGBtdUDZABlHDS18bSWApQ7sCYzKwOeFTuhbbJbI9tlXeQo+a6B1NH1rSbLp5P9+MSaXNGD
4lnSM4ylY4zqC9fA1tG0II7pHxG8fFobwVBmQdWSu4ZGTAuIbx+s9IVlRwRppXxSwTr6MAZKoGUb
P2wl5bTxZdAHR/lsUcg9/yyK3ikoqWEXRvRF84Z9wdVwuL72tRANViRMXaG+4GCq8dwECKcpyAuX
aJWndh5MGLRqIZeFOfJ2btIoHd3++e8tAnwLUCPI1lCSkXxNNOiYORX06+a0zb7wpEOdTJ3zu0Zo
aRAnfeddt7esQP64eI0AugKMBGibpU3E48NUgGTGo7xTgpgfZngs/XXdxuoFdGpEir4QTujUgcKI
UFzXG1nmj4kSFqYe9Nng1WLczaikVJn7ONpuCrKrnxs/YKULCaauf7/j8p1Pwr/B+5wgn0cy72Z+
3XwT/NWaw0EDWOJ9JHclxUPi63Wbq96JwAQPxCE1LghcVSXJsxauUwwgWCq74xBvjcKveiegryis
oiwFQO/5qrRYy2cAazBp3x3V4tYG+wjZucPj9YWsBhtMEAPNr4Hxw5bOgFPrbWPVS7BJqodcV24a
2jxPThomnN/TpA2um1vdNxtZJUjrMAsjY93VPhn6EqLJ/jK0ddtZtXu0ZuftupE1r4c7/GNE8gfo
ukDMScCIaY6YFWw8JcuDhny7bmU12fnD7A68g00uyBkLJLNVllvwe6N8bAfNz1x2SAe6V2KGkGLs
OXNvB/OX7f6nPAvlVhsREs6nO9K5BgEGdePUxcOD45SlXzUMYdOWRILG4IEtd6X5OdTjDijtjah8
iTkFodkfm8vMHfLO5SyenDVt5GBXNOcl9XD3dQVygdEOkvRNn8heUaybjr20Cb1FayVwDTBHEgNa
WpgyzJCg9ParkdG9wQ1Aen5c/xr6RYry54eh1K0tNVx0CM5/WJtkogacuYConNIFCk/yG2rWKvEL
N83eSKzOXx23cA8YFxzA2DnlQct79KfBG577ST/HXgMB1veqZepDFZMsDkB6ay7T0jk3vHoYe4jH
YSQY8qyWHtiEsp88E8kQEKUcfxZVBp2vuE2jzhjBLTOkFvkOhgDzUA1TfjslDh/9OGnnJ+622gvr
1fxr3DULMI52EbSdu/II1Rv3LldFvVGjX9sZDdVDG6+DNUAZIJui7OCnNsS/doo1kxDd3gNjbXvQ
9boMJseJF/UysfGKvDjsC731QlJl2Jg8AaDt/JOMDrWzeYbcfM9e4gplBn0LfHhx0iUL0n06gHZn
ykpaomDJkPUeLX4Tb+n1XETIxYaBfjWKbBhil3luygl4dnfIsArtqI4BF1+FHen5YRo2wtYfFz27
rf9YQhMN/DIqiLWkiM/1zE6mGNkBB6FcHyxQdTtC+PLIc3qYffYIrqmNl8RlVUqyuTjPyXl2KtIL
C29Gf4yM3/ntEDrBvKuPxX1zAM1GZB62PtnF20UyKGW3hdm3li1gUN0lT+VreswPY8h89el6PFhx
eny1f/ZSTmtNllJraJekJLIj0Dd3kYnliI00YMuK5H9ZRVGbX/Kr8cccJI/xEXynSvDXTEvnW/Yn
hT/9RgmJQW4MK9kxBqMjfe8CEaaRvdEpurzQJDvSrcI1o0e7DXaMRy0S+/62DREXPordVtKxemxP
Ps4SOE4WNBO7RH4AQ5a6n+MgaQ8xeb3+/S+zUiS86BpqeEIi6uEIn9tAh0Go/ZyizFp8ZWBnRipT
i3CynmI7clzI5vy21ai2N6pZF0nbH6vLY3I5v648vWNSHluQNS/9eJG3TnsvjfcNLoF669wuniXF
CiwP9LsL9x/qWJLnaQUvOoKZMr+zeFjrDWCH77X6gVvfgw5R6AhwhncK3wHhECTzJv3gyhdE0uOA
6gMCKuDJlcwzI85co0aKBcW0IWRRta+Peuaz23i/1Ft3YDyqdtpz8n79q65s75lZqQ5RZL1mULY8
VrubWfiK/hM4CchEbzybLjFlSCYwYYBBg2Vx4DM5dx4UfUWPbhgK5KKFMjulVNwhPRh+pxzlCNXg
ACNbORu/O5XB76txYFDcEznKBNAluxnssX0qMLeagPdtLl/b1MgfmkLh35mrzBu3+2X9Ar8VdUwN
D0owsV00TtKSmQv6pPDJI39zvTLUiUcD9TDf1FEtPPWl21//CCvX+plB6SNAgWopG8Og2z3qICS0
t8gw1r7y6YqkONQbSe8oSNZ8TQ9BY10raImkqp8ZwfWFrDkxisBAldioO18MkyiNaHiqIT9xLHQ/
eH5f6aili3YDArSyX3geI01fWABBqyhd61UpmmzAmITPnSFIFSSeo399IWspCiZ7wbOhL7Of8iNu
AGPjIFoshEyAGIekCgUnXgdcfqttSZesfBzUShbUlIZuFur250dDqAYrBAbRURzyRPXZjl/6Oszy
La9eXdKJGemKEMPQgFwMudC0c59BKUP8+sm+Lb7ED6nf/64SL089AjFsJWg2QutlRQzXoAMxeEBz
8LYHJd75Cg097+M8xwq1Z/PZuDFCJcy+G4/fzXvUH0Hzd3Aqj0NV1vPTg+5P+wy6nhsBaMVlzn6C
dMRy002JMy2bXH21nLtsSzBp7XY8MyB9xUxNhZm6MGD+0FOvj73UE54RpATCoSH/bm0VWdcSpdM9
lT4nTQsqMgoPpQd+V2NsDuTP887g3nxTedqjspveIVHlv+kv/UaKtprhnppeosBJsqEohV4YBEtt
P0BSe0idQLwbXlN72uJIfv+UR38fIM82dzlCJxYpEKGiSJe4MlaeqoTJ+NdNf8lFpZACHUCrL5c1
VSQ/WCLb12xjDevH/N9DsHzQkzU0EJ5p5glraKokcnXQ6Y3vFiYgteh66Fq1AwL8ZaJvUbaSHNEU
KKCDdgQTbtrjbKIF73zr9Xs3oxshciXWQzTgXzuSA1oQ14QGCV6KifIwibtueFf4lqctgUHKyc5s
SJ6WWzHp0IcC00jylMXowpVhheZTMuz7+Y60j2l1UN1v03+4Ls/MSu6G8rmrpM4SLAyfY+yDNyqk
iG71rU+1tYWy09EaA9wcy4udZ5N9aYGa1fPgujts2ZDcbqrnuCQ9bLTJ0+zsa5B4Gptz06vRFcOc
IHzA0/2iCMkxx5kYQPv6DSiruRm4YPoCBX1R+bb6Cvk4I31ri+cO1OWxBhXW4kXZyjxWn1qYGgBe
CPQT4O+W3L7umrITNdyeN5EO8fAyqjRwETegWnNBQjR46ngsNuWk1nYXjWKg73ESlufD+aHuTWq1
01I2bIMxiA/s+4yR+MZzMcmcfDF9dqc+QY94S8poLUNd+tP/mJU+aqboGXYBvHnWzsa7cowSz2tv
R59/NM/N7dYzdi2inFqTHn62lc9Tq9moUJZ7ZtxhJtXpgPsPrzvq8pvls35iRSala93SAV04rJjt
R8UCY75zoBUCtudujOLy47qx1ZTk1JqUkmhKM84NgTVwuu/GIMEny77Y90iBMq/c4f1DPhLUi+jT
s34D3cwsgLyd2NJTWKv9nn7HP+PhJ3dCPXLWx5AM9ucvn6mX38170Fk9u+EvcuiiGIM2DJ3D29ut
Ocl1rwVuygJoGrzgktfOTMtrR0UqWLRB27YoI/u28nR9h/8/PvqvEclHhxmg73bC2vpIBOae36Om
+K08DkEMpvVhz7cyvNUMDDHon1VJbspB9EE6DQbJTiuieDe+JI/1xzj7muWp3lYRc3UPgdHXkLqD
GEYuF2CcwHCbJd9LKyTPxz7bD1vPnHUT/1R7Zfn5emizIR0R0owy8wDYHvPE68TGNb4Sus/KHlJi
LPJcVZwUZY86Hb3Kude2sv+V6IHy69J8J4AOQwrgPEQWNrR/BgcFnA5BOFd+j2i70Tu6dQGsbNaZ
GWkdPdX7tHVhRk+OSXYUdG/G0XWXXt2qk5VIV8xMFKdJ8rL0IdUQDJ3qseTluoWtRSy/4CQeKG3S
oh6BRaDvAnzdbyp6z2Sf142snUwLJHYYvgcqdJF8OrcyA+mMiSNYyRLDg/CGF9MCPNdeVd2jNAN7
oxnMXcjq15G/xlsTmssxlOL8mXUpucoVXWQYLkR+KrJd59rPqgCyChLYiW6FIGYLMgCaKqfbXV/1
EtOumZViXlpkCV7fWPSsP3XxsTDvRu2r3n7q88aBuvyGKBzYIB4DhTR6mDKEsQTnrNWpNoTYaxUS
Tby5Ly0FxNl0ozB6uY/AcQATZkCwA0WDizy/501fTRZmDCvMbfM7Bq64Bsxq+kHtMVj7UA0bzae1
hWHifRkKMHAKZJjfyEoLA+B27heAs2uvOX1Suq/XP9KGCRniZ3KrcuMaJpjJd63xoXMr6LZGeFbe
r44F/jtQQUGhEjgHyf9jze3xRMJI0gwxl98O88vfrsduoWnUt579qdxZz3lQ768v7TJ4nBuV3H5S
mD0MI4w2NmYnwW8+bEXylZwGJpwFsgh1A8xaS5G26fuEpk0ME2H1IqLCL6NsVx3cY3HoANf1wd9a
vdk75j8OnnvMdu5xa3z9Mtaf/wIpCJeGYlVqil9gCxBWH0wSCl3gznq7vpcrZsBUsxQYIeCwBJPz
AIbjBXYCnmKB/NV0b/UxstUXvgXR+wMLOw8ZoEqDh7gQpMV86J/s7SQaqx1xm7IokZF65VP+pgkv
CTPNR1nHS2/SXRwUnp742Z0Ik6h8djezw5XTcGZfSmiaYiYdlKDQvbyZIy0oIuOrdj9FxCtenbuf
9u7bz+vbunIxnC1YbvEBONWWmQOD8aepeYPq52/iFoproXnHx0j7Ddint2HyMiyj4eECMAZI+1L7
lO7UTJ2U1gR8GA8o5Tl7aO7FMwDt1tFiKJ/NO/dT84E0iX1oAm81NNe8yFkoHtDKXyq9UhgwlcnS
cmiaYUg7Lry5iZ8Kld8Ps9IdNIjWb5z/tYWeWlt+zYkz5baZzYqOwcEqbXLPYN/GqnghyVdnJvup
/319W1c8B4oumMXABWFiIlLe1YzRuGnwId0aIrTqt3HinsWerxtZiWjOcgQ1EDBCs0qukY/a2Ne2
y5GXLmgoD81B+xEpoLPhlWtmLB3ZChiJgC+/+EypU2a2MuCJjUI/BGGY8/epvIPCBWiYQY6IUUUZ
JZC6qVKSHECXueoCYr9huNijW2N1a58EFKFAoS62MAp2/v0Nu0jZ4KDRpjiPoosKHgDOd/2DrGQE
jgEKALC6YnrpokE7UbfUGtEDlhJH+fxB28HLMPWDNq0WYXYMzYVy6/j+UQeSYiRuHHRJMKyFVcl9
PTorpUsTzIfoQKfPnmrEk1/Gavww6jb83KaopGEzmeHbjuCBO9DBazQH2BWUviCugZ1XOt8YFFT8
07kbDsOgGG9l3OE1kqqC7TOm53MgdCRUKlTe6Y4PBbiOBZKrY9cO/Ih2Y3vfaFPCb5mdGg/WbOHm
mac5Iv1Eby1Sqp9kqjEKkTrdgeMgpr6mYYLTM2ZDazDYkiut1ySu9btU6zGaDWf6niqT+Vh3cflM
lS5/ZxgkvzVAfhiZsPHInMS6ZVVFaFCOrrgxCsv6EMD57Ug+0WXeYuinQEuU6r5OHRHMagGFiKlV
xTfk3UAek0SDoI4Ff/PaARRQQ9X28y2waUP84Cqq/iUbXegfDa7u9hC6ofXBNun0xnhLIzsVbuLV
Wo8hiCG3djTV5xTN6pqBuJdPAIjO0M35UoA97CNv5vix7rsUuDHbbEBTpGSBzaahvREG+MRQjqbV
bcXy+gafUU9C3c2nX6QhdenNQ16+pJwwlM9MVY2qrkt/d30DxSDFbisUgWyb5yi3gSyIGEP/tZ4T
QT1Bney7lrR6iKFyA8qBVaEfDdqhqt5b8da471JEkN0PxjVUHjGohwnS81OVIlelSlPjzV/OvgHF
FKL0uzmDSk3PfEyx/sqUrToDWQtIGK5Bqw4JPgKGZFOUTUOTHnFPeUaBqjp+1JCY8Mo7A2Sn9+IW
cifP5n0eNgF/KL/T0EEaRhZF0OuHffVXYAgd5LQgOsYA7fnKzTixjarEYdfzyAJrNR8384+VC9IB
E8s/JqQrSx/isXZ6mHDjyOQeuZv876gj2x55cKtAf2wO6bH13MPWxby1NCm9Y1Vh1/0Au4kO8E+B
Wb7q8H/bPKk21U8aB8vIEilxvrr0fiSP1w2spVJIKZBXAAD8B5h+/nl6vD/qqp+QO9ZE+bSFbX+t
aIIiYuNU6Pq4c1dEZeyCD8EoLTF7PY1TEgB2Xf5sEz2D/6bdLUsHsTX5tra5p9eplBoUSTwOiYHr
dOCvClJai24059e85tTA8gNOEh2n7fOaQM7NbwbylpNq17igc5/YTUX+g6XTK1V6bbhlhYiSAYbZ
jZ+5aQUZZ0FbDQCxbFEVbl3e0qapNa/ZoODy7qa91t50eGpvMd+v5IcYmDCQj2JswrwYu0/FRASi
GbLRvIpKs47KnfUMdvHQiLXddefcMiXt21irZT4pqH3HLN2D0r8qAEvsg169o389d2QgtTpZlbRx
o2YnIo/RqMCIYNBbENwzgqJ+M9QmqBTLv76utcsAgnsQioYsqwUV1XPPa5Ja8M7FFg7MT7vUY9TX
jb3b6p45HoZsyynWHP3UnOTonZYbUwUpbH8q0e0XwaT+joUnirfrq1ppEixyE2hsQR7AsEx5bAGq
Mi0dmMAzMOShvXeff6GH/ANXToteU+rpO3U/3Lp79jG4wRa2dM3xkeSjbLso814Aeiw+crMwYZsq
vQdstwOciDbX4fUlbliR350TKHSsdMKNmtHKcyhGVJ8sHl23sfa1TlYiF0fKGRNI+YSVmMy0dgP4
29Ag1O7Aq6qhrRxnz/83c9IZSyejKboC5nT9R2H/gMYihs9Gj2bv1+38KdbKGdDpuiSnz5rS0ZTl
FZZ+c19U1Bq9+YiiGS7Pox2ioQXelXsnSr9vmF2Q5hdmkXYgDQI6Cryq52etRQhpY45ZGoEbtDQx
9/7EybM2oYybBrSO+mkb2bB2vheApLlUCjBJLS3VpRodkmWyRq8r5rNZv605f+YDKyF6fi/QZFbc
DdTUWqiE9oKFJaquDYjW+TKRCQ+6vcyFKoPBQYz5YOYc3K1ppR6Y03xAAWGrl75qccH2o5UO4TdZ
6MnivdE1Oa6aeips4AG0dN7nQ6p9kjxWqN8YTVzsSoykbHQFVvICzJ9gQhLsv3hWyOhefOIqt0Ca
4FfUPNT8zo6b3XWfWTnlUO4FeBgyB+jTyaNzCgDXjsGBH1bzvAzNWaWB1XYjkIj2r+uWLvYQ7ElA
0KL+sVAJ4N/5V8OA3KQNLq98o+89ApVT/rM1Hs30h7VFbnsRVRZLi2I33r+YHpK/Fs94b2u1qHwB
CtVM7QM93VuomMUbl8CF60t2pBVlnctREcWKdBtirTz/4WCyFkRoUV64X83YuGH5FmBwy+TyOU/y
OLsaULGaYRKPDBCiBZQ+dRMUiGtwJvyg0LS9/s3WdxI4QRABkUsyjwmTmwWxhwpNKXRLxD0bMk+k
j2b+14nWspUmPGMp9aDlIxViZohhEbWEoa54N8s7pYha1BYqN2yGdGNNq1t4Ykq6BCo2uvaow9Sk
gKiJeKTkYVHcJOAcyvOj+dcYNmllUnzUU52qbrtsIWjrchrfJsOwv/6VLpMRyYbkiCW03VKDL7s3
fVbW06SBfGX0nOmmz27aOcoH0Dh5BdujH66Yk2+lr4P7ZPUPaFQBPf+y8WuWDTy7haRfI/loRnhd
qwZ+TStA0XgL8ToPFUlPACfOrFs3bj2iRhiLpFW4KdZ7iTdYjKMmidlHTLmjmXp+QBSryROnmyqg
t8jXHGkE6AfvFRBBOFq+m1yIPldABbWflVsgF43LrU+x/P2LxYPQEfVdApUj+TrEa2EaUmUhp9Qs
jJ0Bmgy6xYq/qhY6FKW+V4DzEmX8zbDaD0PduBgvm2hYPVTlUXnBVUUw6nq++lrnwiocrF4M70Nl
BTEBRaZT+mbSvMUuOdi1HbIRosLTGCZm/jEMVRhb/bEtoXN33Q3WQsfpT5GOmRmbOtTDsRHgq2UJ
DVX3l07v1Cb5Lzt+akg6YFAEVfEkh6HGZn6Rv+nOjqgM6lkvFmqbCp66ovMy9qDTTV3qi3zrz3Yv
Vyf4ulWUFM632wVVrWhcbPdSE9FZaFo/dfURXPHZaIZ59oVO9yUJ/8u+/mtzCW8nN8Bs4GTxBjZB
VTE3IQHpSRFYWTns2iIdvwqXDU/XLa5d3Fjo/67ygvJOzC0vDCSRoDuHJnrc4Oa276r0uXQrHyXd
4Lq1S/LzP5uKAUQIUCDrkTWkChCu1FxV8bep49HZV9VH0yg8Zr841vdskWODervxUcdf+F8THZ2b
lqd+u1Exc2eC6b4ZI9CNlJwHpY4aeL4VI1c9Z5GXs6B3jyRB8hy7HZW5JbBU1m80jtrJJ8kdKs3g
Ir4Brs2e/XmLYG81NKIB9Y9NyXPseS4qrYZNC0q7uR0VquEr8dHJIsW8tZrdHIeWEqTat40PuhxA
OSSe2pU6pqlwFF5osIsREb91D21/b1oIhH4/HEsO5HgfxEWE5wmGOWJrawZgNQ7hLYYeFYhbQYBy
fl60LptytzSqRcbvlQ8ZSKwhfEPfCmVLKH75SxfrPLG0/JKTk9mPolDHAZZqsJwxSgNdpBFT/prG
Gk66pOwgDF5EQS4AaJoYweOiYUEKSux2liWekyDmVIbxmWt8Y6RhbftQ49ChDI3/DNlRnaYtNUVV
Kl8hlQ8uIM/tKdj3m8fY2JLuW9u/U1OSf+rowiQ62jMoa5RtkOugWoXEpRUwa4vE8/J9vuzhyaok
l7RBLCBECVN1dduRT+I+WKBLbI6U/UBfS4eot/amxXsi3uv8SRsB1N9dPxRrMfXkB8jFlWoEHAnT
X0gT6p9leaM6R83IfIc8lOlWN3/ZNtktT01JOYFoYqNzk6T2u9n+ndO3vMJwvyUChiaMw2gkjGJj
cWsWscH/XIvS7tI5ZaVYLgzT+JkptznzlLj26Ojr6l1WbB3wNbf51xri6fmxi7VmygjD/W9X9U1a
d3vWxUg4f13/YGtWoGuLE4dhVBO4k3MrSmYpeSdiOGdlHtyOv3JGg0bE4XUzq8ftxIyUNekOLVLN
gBlkkbd9bUQzTKSjuW9LsgFVW/lKGL/HVCXAi5aFsRRpRWnxvy5ou0MXFrHhBoNathhJsB+yXlED
sx2pB6Bou5FPLK8RySFNiCiB45rAviWTylSMW7QsaY0uTKo86by0QYzqiA0nXJxMtgIVZ7wnEfYd
jAueL29u9LgudTyMy+YNmklqepxmr4s/HXfyMLnsaVvA4MsWJFjWUecGxB+8uQvJ1rnFphYg+WvU
2k8d5ukYoiu48Phs+xNHKW4w9y6Zw5QYXm4qB51rnm0nodmnu34GuXky3KcVcNjWEM6W/aLWmuc4
xa5w8yhz84BVrp+DSPu6u634gIVvoMOrkYQgNzj/yXOOekKhaNDlsZEmF17jhFYcNvxrojfQE9iw
djkOssBSAG1FLwCFa/D4nZtrHRQUyGLOLjFX833APDfaUZb5aM97bQgHvlNM//oKVwIt4pANElA0
9zDnKL0OzNpxjGI2ah+MDEGaoMlnh3Vy3zrHxkg31rdyeOEALq5JsBkt6Jvz5U3jUDQjw/LQlQ9Y
jHw184rsZ9k/Xl/TylczMQyPrgPGtjHzvKz5JNGwRaWkucCaxn5nEtTq6CEZXkiOF2a/txHp/2/m
lp9zYq7W2lm1ly0ck9fapZ7m3mfiC41fq0F45X95VGF1GEpfWhtQB5R2sWRNOnaqVfsgnSkciGj3
XpZrQUfeUsfrzMNc39Wxd32Ja1/OxmfDGcBRAG3t+RITws2RFkPtizboQXZYFb+q6WVQ242tXPFG
kBn8a0cK70npQoFEQ1Aynb0AU6vlmYqB3o1fsE0U0OLZcgDEPQVeLQIQEDpv52uakrFtjRS2bO1h
NB6U0ScoR0Dbj/fCM93I1oKaRS2AW5m+c8Sv6zu6dtbhnDANNmD8kwXzSsvOrHIa/zhpr/7Im0/b
jIjYM9dXTQBZ+K4YN87FEq0uVnxiUnJU2sdj1Vn4ihYEJebZfS71rQGa1Q94YkKKYNTSp8EUMKE0
9NiYbaQkTSTa9M7Mi3dBpw1099qb7XQXZew1sYqOOT120W6Gny39YhcqdNqSL6go3kDo+llJnMhF
2bc3PjpnK7Nae4qfWZeOhVu7/cRcrJZ2h7wJmwyMT+xJ4T/j5M2hx5o9Qxew1V+YsfHquERq4C49
8R5XOiipQkg1ObDcNlmgtOif9fRoWtmX1qpfO1ZE0/A06XSnJAJM+M+TDiBwsRHONzdfujty3Zrq
gWHz8+ZnET/yZgh61y+zL6LxC3GoZrzW37st4ONqLFq6yghFAFHJics0JepYGbBKtaDqn+3uIR6i
rNpIwtbuEDAw/T8rhpQ151nMa8WEFdNAhsSRq0SztifmJ1nQby/Xg8FKLoayEZRTFhIXjF9Ipya1
p8rQwPjlu86rUuU7i71NrvLcquDhrK1jZgI9bW4JkGwYlYs5YLDRlKGHUVGDEucVYnUZSg4U+h3q
0U5Sz9rSH1sCqhR+MOKKRijY8sBDJj8RMGTlJqRF/ocZb9YTj7SHCdi761u54h1nRqSDYZZWGffg
dffn8aFHHQdMl5A+wfZt3FRbi5F8P1UcrbbZYsf5DswqOgvosG7xdq5EU6SfmFxBFQMDyrKrVw0m
EXO06nx0Vo3iza1DZw4hbIpy7dbHWd23k0xXWo9LMABRqzDF4i+z+NUMz3bybPYbb6o1nwORDj4+
IDYLgv38znU6WpPYQapUl9Sr84OrvdL6wxlHz+x/zEBfImb8vT8gdQegB1c8IIfS0Zoaq4ByCywC
cespfQwtgeSogW2KFH8NrUH2fmJKrlmg55CbTb6YAqE9GID2CnkHR6I3187D9UVdisP+MYUn1CI4
h56glOF2oAJjY2LW/tS3xc8qTurvDtOUj4F07LmzSWyGU10koJ2kxbGYZ/toTaDk3mmaSw85t+va
c8bU6B+ArtZ4mM60EYGql2Ij41iJomhkE4jVA9+NdpO0+8wcx45Pdo2cCqJaJLK6BxNkRAVmQvWa
ekP79frGrB0YoB4ABSDIUtGwP/evxOJMsA72aN94eQ1k8NcRCaSlPjgp3bj+VteGti+a9qjEXzQ3
FKOtub6sbW5aDQSzdAqJze7ahGHOcmb3eVGneyx+A/Kw9oyGqiJaeIvU5+WLjRZ6k6KoyTBybsVv
DmQjnuzE0J7ndCSar4ui/zpYer4nRmn+bkzufnNHKsJOgFjQG9HzOQBEbX7gwZJMHvhDnCcny818
p9TGMARWIygNW2Hl7yaF3Fpp6V2QKa32O5l11Ds0LdE2U/GVaj8YnjHTBr0tqEfJgOiYgUdlyAF+
ZvVXYtwRFyoY1iMjj4SMAR1vOiNES/K6q6x8vjObS0A8ebUZ9twKw+mYrxRoehZzUE7flrqqWRRe
D/huj3b+dYtr3cczk9KpHachGW1jMdmGKli5jB14vJcerGbvmQaSOHZwkzvUmfomqtgjc9+u/4D1
JYPMDCpJiBlymoHLFpxNBQfLonrH6qDrn5wefTlwJKP3AGe4bm0tR8Vy/zEnJxg5RoZYrOGrZiow
jWRfu/eTOPDGVzCdtggAxNYbA/MfmjzWz7Hd0nBbe2Gd2ZcuG2iqgp0hwXKT+ZBBPjp9Byd1ovpT
+kr1/Wh+sCTbWPNKVnBmUoo/0OxGU2LZYUIeqfilQreQ/76+rStX6JkJ6aJmQhTzqGJXKUSGa+Az
VC0y0V51y305B+3yZcPrFleCKtivQBWigyENdHjSPiqD5g6zPoPM2L2ZHEiCOp7bfk/jnb35zdZM
4f0PgRPjf0i7rh25dWD5RQIUqPRKpUk7s9m7fhG8a69yzvr6W1rgXs9whCF8roFzXgy4h1Sz2eyu
rgLVKnoQl4fSrDOM4gRAwo7CzyK3VYjxGAmY7DI6zjxIzUrGg8kfzDYhr5LMq5oGacGmA6Ie6OBm
6GLmB+SmThx/9tXm9vat+SGmSvCWQGxbkMXMsZd6UfP7VCot0qnAL+c66VJKUhLaQ9MWM50aUQ4p
ZNbzgyYY7WBnMcaF7CoYMw72fM09JZDXQqAAUpdXI6h9EPpGPsXwnQpDPgH4XTFA7xs6Jzde+YrQ
xJCg24BxVwkuf/kVRSIarTQnJRqpNAWjsig/oXFqJh8Kj0F07TCAIEMRMTmGEj3Ln9PnmDIioD60
DDBf5q/lFFOx2YFYLxNGLyvCLS4+ztdcvJ15xSyUd2D1NCHciNLN5eIMoa7LSipw/YpfYuIhpaVS
F1HM6Pdj4ibme1G8BsprnPNoWVd39a9hnXmRjmWXiK0Cw0ToraoD2YFgx+a96v+S055Wgxv5O7Py
1HkTmVZD7mv9LQre5+LYcJl8VgpJ53vARoSxnbK+0/BTBKG2VDjvIAFIBBVa8VesN5ZSb+TsEMx2
PtFAAHbZ8vPxP0RavJQJxlVwmV1NHuiKrwREqfBPG6YTq6cwBF9K8c752GuJCXB9C42rjhyEZQ+Q
9VbOfA1WenQjBjeVf/mZZyyOXLvxtKvj3tL0jrO067rKIngh/ZVrWI7xWWpSQDpZSDOwtARC5pLc
0+f3wD+SyWubwOnqB1l8NpQvaITfXu3VV2XMLgHzzGxTt4qRKQDTqnHhCqh5auO/psyLBeCuIJUA
VlWAoS8t1IEUKE2D+aIFXqhIjtS/xIJHhE2XxFYa8abNriI8zKHVgOldHFbgj5iLS51BO2+EgHtL
0gF3mBW3xGrin4UQcYLC2s6dG2Ku/aZU86DRMYtLyvypm/NnhfuOvQrdy1pAaq+jFwkmt++R1rOP
ExE/VYwemO6wfTMgsFqBKoMTtq/SQ8bEssozE6rYplX2LSc0vEA1Q49AyUhUqwsA97mveLCX1Y9z
tiDGyc3EFKvIx8eZkp0EJKSgl3Qw8ELhQQl4hhi3HgUALvsEOxf7O8l46dO7unnUw+3tw7P2faCb
itm5JVIQFnM/xrMxa8vMUJAaYEQV3suywphS/nDbzJqnLVATcMjK+I+tofmhqM5ER2gwkpjsRV/q
aNBK8cttK9cvFbgCgOgmWt8EhPcsKEhsYz0HXhbzGZ3ws6sUTxYUKoB8d1ITOozhYWgQAw27mmrX
7AInwJEyysBKO+O/BEMMiCtokSBpuaLIU0ptwJQRXgz13BKaR/1IE0yN1qSABENhDYIJEiiQ15UR
beLZKmaN8wuWoHRx4X/vxd8fwBwLzazSTF9GYTTIh+Sdm+j7HDwlkF8PMtEBlhdiVJyTuOay52tm
zobqD3jfB0AvmfXoRu1HE3nFoNhz+8H5zktgurU25myouTlFuoS1TSokLXLwlJYDiCz0eheAA57i
CWnr7YcyJ96ChI1l5DkKDwi7et2dr5bJj0nSy8awbHCDkbRU9siQUWL8mdXPSvuYwrsWsMqEeE3H
aR6txTvUiFCYAssvUBDMLhvKFCZQQkdIleJNoJvULMDcHz+1hh0DSdnbtzf7Kn/79qO/5pi9rgqo
swhQP7aCcP6RT5XTE21XdmgnLCKHkvl129yqD6nIWxa6aczzMkk4RnFjE+UNiEV2hj1V6GUeZ9GL
J14yuLosjEuCkGRBdbPJfhjNRUci2Kmyp+VQ9JU3SoFtVHcGT6Nt1ZQJKiegckTAB5j7vKyzUKvj
CqFAlCwx2CiCnRXu5P+KFE6Bdc01lvF0VZXRaUfOcnkVRpMxth0kuS2pdVrV1qSHPjmJ2oBe8aFp
Oad97eo4N7b8mLN7V4oS4L91GMv7Jvf6WBIpZo7ardwpLccHeaaYBCxJ5opkEkwpw1GfPlPhHrJj
HBtrjgcCF2R4wMtgMpj5SlIDwHkRwyHKDjXYDt1msHiUsgBkJMfS6mrOLC3R7WzjYmgPzWYBSwEm
pgQFmCX/2Pfvt8/RWvg/Xw5zjuKqJyIm95AVk4hWoGGrIiqpqKQ/Z1NFm/FUVc5ti6sbaBIABEFB
g8c643y4bIIunzDnP4ZHUriluI1AuhNzvI5nhfE6vODMbqxgBZQgJgXtx08UQXeRJJ/SkAcfuW6U
QwkUJxaPNawHAWn5kmdfKgRuUIoNzO9nSBbqHJRMZkm1KqUd+dJTYQuydRnXj7oLuh4iIBLwHzXn
Gl850svYibjAS9BsZY/0WKINWC4/QSdfsu4AyFKq276oqah/gsie45oroWoZBwO4DqqFaNEwBw11
pQJwUhELVnsUHAUXBahnoo0bUyj2WYBpu9s+Q7CBzEW+bCzBfQY566sxxVmqx05R8DVnUXMGzXAg
y3nbwsphM2SZQNNkqQOCPPTyEwKylU41ugtAH/8sgyOgKzROOZz7PBuMT5I0EvUMODsoxdZgU/yZ
6MJBMkb39kpWPP9iJcy3GaJEVYISnlDHqH43VgpKEOVJanXOjt22g3GNyx0DsQzqY6CAt0TS00I8
hRGkk1GN5lG+fXO3sB8fNQHABvE/U2dJFWVIOFdKjWf1XIP2lXb1VCY0JJJp+9KIvpdpFGHhZF1l
Oj6onrbhMA7bsQEnRBAp+YZEHbCTk4baZDqEiT0b1eDNYRi7sNb9ycVEjGiNkuG90Zp+5iR1DCHC
aJwDnWZT4g9Oi1OnbzrI4IrQXWsUJ0lLGdCtefzhD7P4HgdNcDCjcvo5BqnuPySdrLwT9MbsIhQg
tjmIeuAZqaT99qNkvtdTOZNtwehzryzLfKDaGAwxOvp153u13+r9wawTAZTZTSKFnhQE4Y8aqKMf
Ql0pipUXRfheToYUUSHws9wyWuCqoLqcu0NcxybnqK8FFqBoFwoHQBgwesB85hLXYCZhwNvPQUeh
ejXS15JsxupQEgfdtdvOu3ZEzq3Jl9aCuIsA54Y1AJ4oMNboaWN2D8WN22bWfPfcDHPrNQlYpswJ
ZiTlt5Q9JP5j331WXPXkZW9Yz0UnCoxvyFFN5FuXq6l9NTSVUEPqX32Wii1nnkJOSRiDmGsvxJ5e
nMzqXtMebi9u7cUBCtm/ZpfVn11HQxsGKd4D4AFQfve9SovsMW0SqvWOimFMkZwawWkjS+i2HMMr
X89c6uIIn6AWBhD60rBRza1gkhZ873r0SYqfcw9yLvUh6F86CAZpweQYeBAEibod2+OcAPirAdAZ
FrtJ0b3bv2Xlhrr4KcwetLWRQvQWP4UMkoZuvGoLKgjMlRZc+EBmgEyLc05WEiksHDeUBAS4iFGj
y7X7mp9HJBsyDBppT0UKLItRJpaa+cdOKL6gM7pppuapJDwqvm9mVMbJzg2z+oNqJiUDSINQoC/m
rS+mSHYMYOpbgbR3GDsdB6RASbyPZwAHdkko+HsRvHeRBSRB+OVPiihYbaJJENnM+ntRnuJNDPqK
ghIhSWU6dX77Hibq+NoHEOOmMQmrXTj06m4SxfRejHEh5wFPzHHNhZGVossCSlGwGLLo1TiYmzbs
R+iaCX2PInh3JxqNiqhA3oH1T5y6Tp5RkblXUw8UIgqFYufXbQe6nqrGhBWezWCtEfE5QcNw+UH1
QNWb0ewyS5te1FJ0Qyl7NYec9nH6ZKItEhgiZrB6S2pqKoXjfQTIf6tGT638RLr4zpeeR0ykCgqP
z3Vlb6DXBdZFHecMrIXs3kBZWSG1WEHkIwfpXKW0shXp8wm1JeoXoVPOIo2njxFqC2nz6Vfq0+2N
WTvkYL6B0iboQUU8+C/3hYQ6ODMjESI3QvZDAQjTbPRXTUr/Pb0AycdSFUMZBm8F9t4Z4lFTK7j1
NMxUg+jrovkRehlmuW+vZ+VDLxVHEE2ClQJDAmy7p5HQAZaMCQQ+8vuIlzd5A2Swluxs3vXiC+lc
v6MgYVKqkaZQAwETYBptw2AjKhY4tTi/5np3l0o+yhoQd8WlqzE5opiCkRQHC+U4FfTvIRA2mPTj
KWmtxAx8OQRXtLkMlHS1Jd8+uyGE1ESCG0Lf1nbvTs/Ln0ePUmtnPU10E9LNhpP5Xt+30FJTMYMB
VkCca5bduQt7XRkr3EgBBHIhAj4CaCq/ji0H9HL9TLg0wwR9pI9K1Sx6feBioQM5TiaPe+n6Wlks
4N2zUFmJ6HZfbpyaTpGUqbCAWXtnEl/y2U5yjOnMjv/PfHjf8QfPSnQAgcBiu0maNvtwBcSfxIzb
+zaPIL/dZv8OToKZ82jC7BmYPdRea2sIv1am21dotU7CBIqb8Dj7X3UTuRMghXTGe2Lk1fDWNhP9
K1yXuDQR5Jkrsyh8SQHdJiIsnsxRf4cW65Ic+eN+Tv4ZKLks868tFr0YDUCbhdAftpS5BTmDAfKz
vRLtDd5rZXVNqoLKGjBzRGbrkkmoobYN2BkYWloqiQUFN0w3HdP2Zy54nMB1nV5iTWe2mFM89qQB
dSps4fGKnPyPKCEn32h+YRH9Y0aBOyJuobj9+Hzb8Moa8RQzwbEB/QgskUnzZNOIGp0UuTVkXwFY
Y+UcNzOhYrzTzdj5D7ZQZlgIpgCf+74MzyPVUGc5OARzywQyXSKeLHtiqWIioaPtvzdUJcx2oDeN
nAPQeDZ9LdupkoOpgq3G00BDlpgogEmYVeHs30r/6dIQc+ZKZaq1dIShLtsn4d1ceqPyWzYcEDTm
6Lf3+R49F1F+LYqt0ThdwnkgXKeqME/Qy8Oth0E1tlaUq2YaIBkFSYo62ELWWG2kWcPSD9WfcuD3
ZOV3wpu5XrkBLmwy95qCaCZnBDZnkrpm7EqZv9GVndryOmq8xTFBpaxaNS7HGg144EHBjI9FTRTk
TJIKskPSW5HoRsb7bSe9fiNfbCg7TYG7HOLiMhaX66i57drGnsnPuSF45FtjXG//3RrSUhGEYHhi
geHq8g6aRrGvUUbHw7+IHGWqrKQ+CKj0JWCtqLqBAkrDSUrWDvy5RebjqWqH2VQdFA6CVHrNCCBp
Yg2G5kZhBi5YXnayak3GCxbtFgnEKkzmB6BKHCY11ofBJ3vKdapCqyOaClsOXnOB90i/+naAx0H/
EoNqS5KJpOtyN/1BHvqukwS0Wy2wXktgOww1GaDOOyN+wIvt9re7ylAWa5B3gSQE0rur6yGM1LxJ
fVgTzF9NFlgD4aRA3xfZxXOQscBcCn5I2qqI0Y/QvPkz2qRbd978UTxhV75G1kdPEwtIIhub6/6z
+AksazpCCjCHSI6+pTDOQnVfNHpUpbpAcxEvIVQf2mNTvMYArSWYgMgwmT/8s24NY5L5eGkG6vJe
hnsE088UXU5MFBUxzVO3lH71Bsaufc7Zu0rPGYPM7srd3PY56rZ0HI+G7CpQQpci77aPXIVKxgZz
vfpzMGd6CBshQrIPXcqho4CqV4SzljVfxOMKlRoUOuGNTBwB7L8J5Qh26vI5VUAizRM1Wt+svwaY
sKEl7TRnxWJgfEJFQpIewpGTHvDWYF6e3ladlDhpYcIIwZcLGsiZ8HyMY4KdwSwkkCtlyzY1wOCR
4FU0Od9hfZvAGAA+BAi/ESYb8EdZ6zFEizXEzQLDq+tHWXu87VPfYYwNCxqGm1EdMUBiyeY2gxZq
gtZjFdqL7L1havI1Ba2/J3nJNveaDRcVvOrEZ/aYRVW52olyCXu9Kz1Jb/2bbD0mlg8th/vDcJAP
ui16us1ZpIyvfWuRjEeTdk5CAMywk0FiB5Vq1bU9m/u+g6q2TjX9FC6qAoCzJo0t8qg0V/0EOGuA
8VTUAVlKYClItESvsWLdv6uyk9H86xt6CQtn/z5zmoK+72OQZeDqmDSLKL0zGVSc71KeKAZvHcyR
qjQlUKclxBV1SjNp44s8RMD1fNflUlisb006IR4CmECdQw/sn9HDfOg3nyDIDb/yfUo1N3PLF57o
Hdcsk1hEvhnN4wCzpmxNjw/Zl2hFNENGuB/ef0x2tn0x7Uzl5E7fr9grp8Snk6AqiTSDfcF0YieI
6CUJdDZptVM/ZW/yjLvqq7Wf7+OUTqcQZyGwaxq/iHueau41On/Z6jPry5E5u5TB8w5MhI8jMal0
Dp3iFerGNR19R/DkHyHn5vqmg7peK+hdUOoBgoXFHBVZJBXzkgLEh+qrepUtlMP32lbyxkeoPu5q
ChzNPhEpz2dXl7kgiqGljj+QQL5cphHP4zyMWOaYFFRT7RJthvhYK5YybUvVjv1jxet/ri4WPLMI
cqAYQT2Wsdkkft+VAhabZSABF528o5WX79VHzAIeJheT+Q/DZvRi55+xDfim54aZ2Ko1VVv1Igwn
5rEV6SQ9E+AWK3VzO5yuBYJzM0w0xbdEn0CGGVF+x/wa+kd/bhtYzVXPLTAhTdB9X/aB98SAmlVR
eVe65L6lNDg0ga1Rg740m9x7ULbqPe9crFxPCtqZIgE3DAoZ7NCKPJahOteTQKvmRUKvpgIJ/nbk
TaSt3OywgstggUpgJo0JOEqcmWpaz4hzxMnRPAnrBO1rnuj3yndC0QJj4SKqkkChMAFb9Gtd6XJI
Gsfmi6k/iCFnsO97bPniVKMCCQ5gzO5DK2lRFro8XL1UqZhszkJrP9qGFWzMk0INL7Z9t6KtG+0T
p91nD8QKnNFqrfn1fvDUo4aXRk6z++aEWLP3HXI8zh4Y17YyDeyX1LrtSlc7zfzEZY/OwlxoRK0A
QG+I6ZFjMuwTzVH8fz0OMIFviAc3qIQwtM5scx9guhhEvqFVxgcxfSQK599fjhO7yxp6OhqAeZoO
GMrlEoReDKJsKEKrVb6k+mlod0PoghIqjDiGrnx/WciZIWavAtPHuQggxCBjOmvwd5H+k6QOl+xG
Xk4vu6DvXEhRkNVenbF0RllSKTosyNZeRwrq2QOG3Y4/SxvACivw2kO0661sG9L4qD6kj+Y2s5EB
eMJz4fCaZldnBJB1ER0wVO0xnY8uxOXmKlkObrN8CC1J/moju8PAy20HXNnUCwPLZpw5YNbGkjZF
MKDqp9l3w2xbApHKwy2s+Ai6bvA9FW0BSLozPpj4meSr7WKlukv9hubyZqG4MFJ0VOzbC1o5Ueem
WOlvaTQLRRphapzvSeF1za43OBnt2mpQDflWjMSoN3tpp0VIhq5V8FHIJymhY7H3G6iPoaWacFx+
7fOfW2JuzFzWZuCLYKmAJl6co4vNHce9envAw85NMB5m5oYoFiXBfrm6TKOGyo5vl04TeBOYGRA3
59+3P9D1k46xyLhcYALjlI6wWAvuIrNAiVVZ+T44VEi1yKdqWDww9HXhmjHJ+F8rzLgiCEx2u1y4
K9Eytf6Y1miJb5AQUCcqZbZgT97tha54IirV8HegGgEuYZuH7TD0CWlU8I6iQpe8EM2Jaw4g+ruZ
xsQq2MDkEXgHiIqodXl8FUGb+3zUQqu3q2NAdWrs9FP2CL07C+w7X5oNdTerpckhP34pzkCPgL1B
xCOjvwYafNxe7/WLAROk5z+G8VajzhoVMo6hNVkxdE7N0CYY2LfnA7HCj9bx3ZyOlVXYviVTraA+
575fCWUX5hlPxnyWb7Q+9iJV/hiEBqVKq/ixAH/77XVed6GZdTIOHC+aVM0MQ5Oj0Iw2x9qVnfQZ
DDqP7UbazN5LbxEXgq4Osduj6Zm7boPmDGfydHW5CngZ8EpCJq8z965hDCaobswQ0552rEDqwNaM
08zjulmJQOgWA+8MYiCworGjvF2kyJE2d5GltsC0PEfZy+3NvH6NYDPPDSw/4OwCqgPU86IWBtrP
BkHOpOk22geOsQ0/5qN4Ur3AykLHMbfSlmN57XyeW746O1ElVz0sN06R0v6NfHXefIJcJ3DOd8LP
6tBEuNd5GTxvQ5lD0stdHoLcJbLKxG2y+7b8ur2sa7dYhrvRmv4uZl+le1EIocemDoA6jeV2Y/rt
0SBzs20LAGmrMeTBx67fQmgILD0B9IwRgYA3uvx+aTqXSdejIBIq1uAA7Y8puNYefs3UsNvMqenk
xvQ1eUbJILB+i+jycI7jErsvQyB+AIZ4EL8xw0oI8xmJMQrQ4cQP6CMEmyXakVNwP1BukeD6y10a
YlZakThN5QiG1Kf0AFTuTIGUL/fRNrN+yJ+ya5iUR6r2jYm6tTgmpiVZPquNBpsArz6LO9Ei7x32
849xiiwAdGn2wRP+WNvOb2lZiDHh6LGkL70uQyJ3mT1TK5WS2MlDezTvAYEUYxtKitTnAXVXPQjX
pAkCMiDWroh1xanXYmEOMQl6UOx4mzmDYzq4OdAdgSBZ/BU863e9YU1Ut8fPDpxFHAdauUQXuN7f
H8B82MjUMF+t4wdkVHGFDRRQpYPx1R7efhvutBvtYD/uMZ3gAMNd0HyfPBPgCS1xd2xnq/IpcBmc
X7R6hs9+EPPV8QYaZzOOUFyYHK0Bi2LtRkiVMbR/O1Ys/w7rXYDjoVdpIIuV2U5Kk86d33UQzI7G
kxQ2gPu6Q3nfyY1bDr9um1pzK3DMgpgJT1EwNzO3VVKpQGASmDKKznxIcnF8GNJmP09JvSn6JrLk
afhQmmncJ9H4edv26sEVNVMHAza0TdgxlyFQRqE2sJ0qYpOv507Dm5pebnx2I0EFuDzmMcoC+OVl
EAxi8JnlWgx4lQpZPQG5j96CQDz60eqT1QO5o4O9/D8s6izuMmEvVrooLFtEhqi6j8Hc3P4zEhkI
u3N+FCbLadKWiL0iQv4wHB+a+bOI3lqoO0wJ+O1nXoZ+5fGLMVPBKD3GIkWMqF1uIPqyQR13IGPB
6xuZoS4QTPflb4Wpvwkp4Ki3927F2qK2C9acJX8CnuTSmhjp4Ckr4soajeyHUbb9Ro6M2glxlT30
/sQDPlwlGqBQBB/ZUugCSPLqmIVBHxmVmVSWiHF02lUJ1GskOaFjixfJv68M5OTLbPgCPGIZ6KI0
6M1QrCsMCJReWOdO3vfbMdI3bddw8s+rU4VVLWNHuHjh8fD8y03shgEk6w1MGXG7yfTRC/XGvr2a
tY3DTBPCBVrzS4/+0oQfCiLaOnkFigjQAvZB81sPhc6WZ/3PbUPXdXgsBlk09gyHGBfREr7OstAK
2W9Z1kMF/RIovYndHqIYjtn721LUPbGtj4lc7aSkdCWfB4S/ioyYEMOMBa4fAoYCvOEY06YyBXMB
wiOxU45CajhS8W6Oj7r8Ks9dRtUOnE7Vv093Y8GY/iFIE0X4C3vNg8y5i4GIrizZn5zWn52iTbdS
1rtaVd+h6wrKs4ZmgmJnmerlUxhzPu3V1bPYR/sBkGFADhW2Kll3eatUilhZ5aABnzxOOoZf+yPY
n0OHxEKG+b9Ocm5/5TV3OrPJMp91Qo+TgKowOLpsaOD9FEGElKfQ075tZi266FjRUucCyJAwgTPT
+xQdArmyosj0xGH8rCR1g6r9BhUl97apa0w9thGIKjTGETTxEmQyhag2UzIDPWwVEBFeJkZJT+wA
ElpS1NoJdOmNrrKz/jUBwVrfB97/0zyzVGOEzFBQwXzTjbqTZWA4J9GAJIJAlAS69xZukBPylgkv
8eBDV+ODb9QfnB+xwgYENDhQZTg7aCewjcoInQpoQaioIYXxvaZCtH4AP4PpV7+kSd7FvuJ1UMjr
QgwdIGZxcEtrHxtqjSoQChJU40Xm9OZGPRm1qVcWOJHuhmZ8LIP5UQjEt2o2328vdM19z0x9x7Cz
GLXMyUIExYCptuzsYsqzU9yjCqHVhCd5sBbb0S/A5Bdq4CoeV5cxSZ5aQ4GIIm4s6A4oVfk+EPXz
9mq+KwcXORNc1wQQcJlFR4eGDe4ZZk6Q/ckl2JW3FQGuAcng7y7ZpKlC8+YtbLW9FrxM5dYfnyrp
d2yWVpXeCaWbzRs998gEFS+nDDy1dAdle/vHXX9VTO0CsIdBHuTFGOe4XH8zqgEp+qi0pMqWpZl2
gLxN8mdsPv4HO9+9GRAQgu2CueBGs1d6UIWXVpH6VAVXcQzMVKrsSM7Ts15dEZa0JMGA0LJN31Ao
a3+I0tKaMMnQzo86eZv805hx0vxrx4FUKkqpYHkF0yuw5JcbZ44qGQwfHHPtkGpWJbSa5fvI+v99
23AS0MLGhAu4qxn3bDpBbeoQZIt9OaZ7MPQJd0Uta7YMgSxMezUceuTrg7dQ5WI+felugcKW+UoS
kCTj7INurNZ9JG2dp3a6pRW8hHtt7wAEQDqKpus1jBvZvJKkC4551DeZ/1tO327v2hKMLw8clgGi
KqwFM/BIqS+/jZ6E/aRlfYnhd1spqY+ZDBLuJVlFW2FLuj+3ra2v5q+15e/PopUk+ZGSJrAWDaoz
i8FBS3m4qeUUXi3o/zKnKwklJTUqDV2lEmxDm6ZzQ9WbREsYMy/SIBcBuBTg97cXteIJsoKK6zLF
JqE6wsQFYwxjsx8VMOKi4WPOrjCLNjhwbhu5Lvrg4JggkVoYYhZ6bMbf/HEoJnBNgK1fzWytGC3d
EDCBFOONHP+YYu25L17xlLUT/wHUCp+TWO4hjlmbil3JvHG2a44I5sfIl9+xGUBO6S85uGk+CDMi
busEkOVOcBvR1viRd8W+h8iCOQtOOtyN48SJKCtbjgchwGm4h6CMzLaX5RF1g7hA3yALjGe82wIL
vGGNlTQpL5laogbjTgTqPpAUWqAVSCkuV1qUUhRhZqiGWjbBmKnQwoFm8b7Sg09V605JBYqp21/6
G1rMmkQOroLVC8OCqNhemkRjPjcGva2t/CD/XCqmkfP5HtvgHHYSK3RrB/QbTrd5GahKH/59gNDA
JKaEiRHA1ZG+sMkjMYRQlYeutpqJNjUNjvn9DLO26gR3vaW8KinFq+6YPW8SKvAy18VvmKWDLQjD
fEuHHfUgZrcDpP2CUkDxRL4rD8Bl7IxtYv0o3opt4vLkydacGPREIGPAecATj+1ijIoPMqQW+yw8
Nda8gRqGBzLS7ewA2LGJOdcF1xoT+sJUD2bNxNIqR9sFOwCiT6kdQbrh9E72Oe8ltfJ2xcE4Wxzj
RLqZVpLUY3HTA9hTMAhHAVpIbd2L+fXo5Y64+mpntpY04yyqa1KMo9rB1rDrnA8U67zuDdL1FNxI
7njipWFrkfBiacxFL5EOs6DL0to3jC3+0vc97XcY4CK0pMFT69UvDxnvTF4/Jy63k3nT5JAdG6QC
No2HbBPaIAKzJys8mNRFc6OyW4e4o/cOZWA3915vx4Pr1jhGK1CAWApgeMsA9Hy5vUNqCs1Uw7b0
af5Ofrn+nYx+RueiOjDvii23vbAS8i7sMZ6qRp2YlMvnJHd4cp+gUovObftWAeUyB1Q+QTnGSu8M
K+dccSs394VdxmXbYTIhxgm7nVW6YJf8eFQ9UeS76/r6IHEAePMCYWX8J5XkMpTMHhFuJ3vdn+xO
sUMbwEfLtGqn/xVtf4W7bj9xh1NXkh+s769dxofMHENcJB6gSviW/EKVIaD+of6oHckanTylLw88
EdJVg6irQ6jORBvs27HOzqXaKmouL44zCPMB4+L7NufxXymrEfvMBuMs/YyB7DzCdTFZBN3sxjlJ
28k6Pb75QNShS0L1o7y9i17+aHR6B/6LBq4X7iObHM3nF+PfMzEVo5zEACEIimZswW6I1MiIZRkn
pXgup8c09ybe6Vh5MqHsh2zPBD53USm5PIyzaiSVn6i1lZLRBgejJIOVw78Let5VuGroeyAVr2A8
M5jTIBSxVCQ5qdHotqZdtJmp/E6o+qBBjGWgjV0dRPS+5vtO5Gzi6tWBFBMvXcUAdoLtnYak6qpm
AoRudHtjU94HSDsc7SR4mDa8HdpW13hmafn7MwcF7wIG0EdYWggWLUC/KJQh/4MJCPOgpmgAtcqe
gahL+2BI8b2q/iUEn4ivbKpoa/Ayl9WVLLwaaI8imWBziTpHwbqf4HmBcNDyR7lCw9CaeJre111R
XAWoKOE0S6B6xdG63LDEwNSpr2u4+j5HGwyHNPF0J6Da1jiEKZ2ddhfS40CLjX+nb3kiq4vHsdc8
3h0yulmozoDP4tK4OYXlWOnwSN3o7ifN2HSt6UYD4Xyx9UX+taMwXFzZLEHEa4SdaYch+l6xwE8l
WJKHGPk4eKYzqzQUAFsqnHBpuZrQcrF7njrEd3PperUgpEYtQUZOqlyutsujUEoKOI521/wyHgM8
ug4gzrWnT92tN+EvZabKz9oJnsUNePk+I0jXcTZi1afw4lhUB4FYZrE8SUAyCNXgF2TzdhgfdL/C
MIBjQGDhPxyRMztMCJ+yypiKEHb8THFDcBrBw166OMP44cRpD61d8QtLx/8uiQlqC5tbbHQwNQn1
nSb57qCadlEVliz1r7X2mdYlph05ydtqAnVulTk1Qpsrc1/D6rxwoSSYmPkzSbTCrDHaijrZgmcG
bYUW1DOGvJUb5/b2rtzCGIMzwbSxQFAx9n/pSDVy/jzOfTiSHlsQPINw779/QB0dZiCBURpAy4px
VcBoQf++0PvnUkgn6Avq76D1iWb79kLW9hGVKPCOLBfDQux6uZJSDgCZ6KLGysDL5JYnsvVd9U78
3Tq9A50KaAHxLK6k3RcWmS+ny1NnNiALARorBYpHvh/uzYYC7NFsah5hwtp3Ol8dkxb2ctKVxWIr
qoCN1K0Bdb3bG7gSQC9WwySAct/MbRbAQmluVbBcCA1EEXlbtrgTE7cujDBROitHratN4DZET3sI
7c6B5mTqDPbT5Om/b69nLVPALAgIJqBvtfgF43hz1qRiXcQYNP/EV8HkS0ZxEY209rS7+Z1jbCXT
RFZnAEeBqWyZsM3JMYK2Q6CmjSV75kl05r3vmlaJSbNf0NjzuIj/VXc4M8e4XqWUyqBmOSgne8Vu
IB4hGbxPtVJ7vVgR43GJT/IZejkNmMDs4YF4YUFjt9ap5Bl2Z9LWUR6WJ0lJi0P0pT5z9pO3QMYb
QdNYaXMO651VLKWl40fvipZ/D9Wgp+J3bYV/bhtceXZdrJZxTGHsxLEqsaGDeR+ljpBTWYEask9z
hYP5XbMEJhDAK4A+hELnsvKztFIZR0R7sWisKdvXIIX2UQL9XUR2y5uiuQY3Y9rq3BITEWVBrmZB
hiXtLhbosNM81Tndn8SSlpuRBl5KdxB96qjvdLyG8kqX99I246BzXetya8J28dBTiZqWf0q83vnq
AOnc3P50a456vkzGUaskkME2WjYW+ZkfwlO7Ee6Eh4ZjhPfVGH9suyyM6gLrMXGLDdIyiKhUED6D
QB+Pl2wtucN3W+bMwCkPGDOzoBZaMZGUVMuCZheUMQFqVdCyd8ZtvXkP3eLNvJOfw8dpH6NIkHwk
Eye1W6thXfwAZrEgaG1qc8APMHxg7uu3qjguY63FpzrZOeirhk9CPufmiCauotYUguFctYbrkaZv
5/27CcyBrLO5g5DVsgl3/0Paly25jWvLfhEjOA+vHCWVVKq5yvXCsMs2B3AmOH79Tfqes01BPEJ0
735sR1QKwMLC4hoy0/30qAfSnRmMmHAVf+b73kbrk9/bIzr0Jcy6Jr6Bgbc4GM+W/Wbs/3ED9OVv
YQd06rzpxGnCb5khkd7rj2rJkdP6k9Vh30V9EZ/SkQoBQQpz5KRJ6jkRm9bpkZZACBPkdncfI4aJ
YmRF1R3mqHbzgxjw7s5W4heM+3+BmaMuBIwWtyOAMRc670V864roEobU7eLjk4rbkrzc+1sLZY5V
AAM6aXLgUUm2B1QumtCWJXA0W95tr7D8oRtA7OC7KUxg7DJxZuLkGJLThndqclhq1ahTa6qvxF+3
8a4HdhYj+buTbMkVrV5pChbw1vmMDm1t/8ILgls7Owh6XdHuIJPKCdh4K1xCktVDUpagIo10rLBL
d0XlNirqPn6uYebBrvLfBg9uKz5cr48Jp0wNorQaXSwFfGCiOzY/IvrA2cOtiHqNwbyN2ljnnSYB
A3OfTvcrfMnuhM/U1u+Vf1EWvTgt5m1sqdKqVMLm0c4B42ou3Wc9xwKvSRAYi2DewExXafT/d8yH
fpwjHwo3D9DSQ2ERZN/66Ibfye/q0+1N/JPNubZ80KthsgBUCGyrqFZnhOoGlmY96wfjTnm3kD1u
7YceuRhQx/mV8w7P6WRI7Yo70ZW+/Yt0E/b27w9gTnGoU5IUCU5RgpZbfQRRf6wEI4+ubitCRLUZ
LcwK2i2VP7u/Mn8IHhrCjFwgaL9EiNbntsUdNFxM+monVQOpVMyLgGqBMfnYGjOxM7EQPUBdzEl/
xpDou08eBDfzsmDYR+7to9uOmlaAzM51qZmGsQVADQGGPQ32+zfZbp+nXbkbON5j20xWWOwNqJHK
a0JglZ4Yejp4FYgtOqOt7ikq9rZuQ1j7IXz4qp4ij6J4RY4KpFI4v2LjEKH4AnYA1AEgvvgn27Y6
REKaMKtlEKvpKF7bKLu6vTbyRJCWN4w5RsxrmegiQq8KnjrmGFWDzDS1VJSI6sYV9KAhH2jJnXsM
qHTnmKd/vrUkc1F1BKa4VIov3XKdqfrcxGhE0zNxftZp/TrhSHkF240PaXQPopSA4iVYMVgmAhCP
1zM+aPB+Rm44ulmbu5Fut+KbTD9o5pnjEbq/M49GdOMNWKOyj2o+Q2Gp7RQUGsufVaa9y43smW3x
cfsabKCgVervDjIxSQfer7LM0KA4JOB7VuUD1VV8i+m72zAbZgGWXGSsF9ZplDCZUKROQykt+hhb
iEymX/cGxDAJ1ESKojzXjWU+hWpdvyQZl+1j4+FG4xyCPHRtoHWD5aqnfRx2JhSiQYezj0yvsx4a
hLfpqSafkAQi5PH2Ojc+XS7gmGdIjbB8QwVcM+GWix4RKi+tG+QXXQlmehtsw/ox3AnSAx2WiY4j
xqtEqlV1+VK+nOt9D+7CDCLYtxE2IsgLBGY5RpZpVUxHLKeC3nVBIMT4pOansh3d20Bb+7ZeCnOR
4wFvAkkBpIuP7YAxqqjy5vpOKnNQ7v2LNPfFqhibr/RmGksR5dduFupzHpPR64Q6eqxm61EsqMxZ
28YVwwVbOr1B5bO8oJdOaso7tZo0wPXWY5Hvm+Qnt0CwtX3ILMMFqvC66Lq9hOhrMuaTPKOQXT4k
mj10u4FAGv25LzgBz1acBdryv0jM3o0hlDnnCkhTEAb579mndz9mFGUMT3tSn6OHKlAjZP1uW8eW
91iDMjsINh2obBKAmukuh3sSH4zeVTt3ip/invN5uHWp/mIhwXi5lWYHIoW4BBYdn5PhYPLq5Fsf
/PDrS4iDJlgRasuXAFFhzKFE4Nfnc2k6opefhmBcOPbxtYSHf8AHjOXiA4bHE7Zlhmtc+RJ3iuIR
CWHgJtEin/SehpkrCpwKyzbIf55K9sNsKDOrygc8lfjcDEiFIDwrD4rJE2raMgiwxC7t4WgOv1Km
Ci2IrkUq1mKIv8tsN+RPc0nsvgGhN97lH7etb9Pm12iMF5QhykNJAjQMdeifZjqSvW5BagWdsuEM
ZhRF8UZY5wOVIs0BE2p5NCC2vMesUOtBEzhxxqxv93Ga6+7QUNOjpPp5+yduVUrRLA+lckx6gPKD
lRVISqWYcn2CURHZ6+l7h4/vLpbdNLX8of6SDZC0gS8QelqOJPYnqkyqPdTIeHXfZvMhi5u9IKkH
VI3Omgh+D4un47W5h+sfyFjf2JQg7bfwA/XT6KegUop2Gb7QVOqEO/U53xeHGBc7wETT7Z3Zus5r
XCYeHWJDrsMUNYGSvFP1lPOSOluWuP77C/4qqC7VVCWqCnch41Yp6BmkvWvEhzR9CHvbyjlV063r
tUZb/n2FVlQ9dHExK4TJ38+pWfLmbxqP3WvrzV9jMNaud+Y81BV2TMj8lLwoyN8QV56ebp/LVsUI
wwZg9sJ4GXiU2C9nSHnlY55hKbP8BtJEp6n3jUTtEhlFLdDbg4p2gpqX9Nha2xqUOa3WUmoz1GCF
Q/+akRctw9fySed9lWy6eLh2KNZBg3yZ2rs8JhW9LMkEdTencXHxZvfcBonh4bS86hR6JnJ+g60+
8cqWW8aBaW0DBTGMzV0NySZG1+eyiR0dKuIlNSpwbf82FzqnprJl8WsY5iabuRmKpIZ9xDSYSxd3
2u5nTLqDj1wUia0qnAd521JW62KusNDo7SD+MciJOiPY61UMiuFj4pgrqTuUogFGl/gMbSLbqntO
5MHbU8Zg5BiC9YqIPQ3Fx6T7RrqgGTmCtlux23o/GWMRZKOcRQJjScbsqTehTWSCutZoXpq499BJ
xDm+rdyptcZj7jcaBKgZZsBTnl31kPnGhwLJuefWn51pj/qi307u7bu+bBKTE7AMBexkmEPELCnb
wIbCmJa0IRD1TPg1pcOPIlM5EFvnhDb5ZcIPn+lXLLVKkql0sNAOpeYPA7nPjBdR5HmsrYNaYywX
Y+V8FQTZbV8Aw5Cd8Q7zvk+Ck3j6fkjt+bHb9wcoEwXjN+knj7loc3Em+kbAuI9mK7Zg0ZtZZJIc
8Yc2t37Yk8Qu28rOw5CT6LhmLkJiGSM5+NbSMOGAAdXLFU6aQSd9HMBH8KwHpSd9CecQN9qJ7uME
GTJXctGoHoh7s7PnyVY/0AZ8ML/Er/jN9BPOiW4MPyw/BkKcaCwAkzebSaKJEekQUaNoX9D8El8b
IFKBAqfhS/cYKE3tCPRJ7VH5Je2jzC6CNNBfea7ueuMvf8Ji2KsTx1TX1IDaHgwe6cGSPRnddbxP
m+sXCRAYJMQsHFg7QTpwCZG3qlSL5bLK6mfX/LbU3k6Qyep/376C17Z7CcPYLkG9PRZrwGQQ/+h/
iMM+LE+lPNqTyONL2aivLVj4wkGyDFl5dsiPzGSc4xBY0ZgGWfdzVvU7Kn9Hft7Rh8qWIMiM5nYw
zJNfVE9cY+pPlgZtiQZd5qnpC9nDGJGX2+vfeEQufxTj9VSolIe9WFMH3y6QHmk9AV3e035KXEX/
mOudKd4rPEGUxTwu/R4wzYXWAexH1xN7YmNNpSIjzZSb4iPJ9ecsNTjh7fVjfAnBLEuJiTBOdUMd
uVC8JnUGKRCJK1TRfhIOMah7b2/j5oVYrYix1razqBC3gINSmj1gei/OWnDT1xyYTWtdwTDWOugV
hO9CbJxOpF3U+mWK0omyDO9hgGX/L5YEJgx4GRnDTmznUjT0cdpDXsWRUEjUanDhUw/D6rdBNs3P
guAVmLJBcCmy2jR60WR0zLGiRvodo4sImToE1knoQKbKzlMn1m1Z3t0G3TI/C92OmEhFxh+qI5eu
xZhHvTY1HFaVY+C2Ue6zoeEEE1veaw0hX0IINYhS6gTLEpLUETDHBJUKpMaV6vX2UrYMYo3DhIBJ
TbCrFXAKgyCsPePDekbLPfRxqcCxBx4U4/NruZRIqwKKyIUbm3bVyGjldhp6zJKv26uSeSe0XLfV
+9IURJ9ykWL7dh2oEGXbPNG96lmOfMbMpgPeWLANS94cHMxz/PSaOq+Rq7m3f8SWB1lvLeNB0G4x
dCJdLLMrvLzwhrn0B/QjaNKdELmC8PM23JYHWcMxHqQGx8ZUmoDDkNOLIM9I6WGasq6Qr7gNtGma
S3sHuhJxCVjyKgnZDUXoOuqotT8rUBA7mdH3mWctm7u3QmE8lWUlWY6BU+okeTCY/U4AuVMS3o1t
7lXmQ9T5txe10WaGsZYVHpMJLeq6MsDPTjGEapu/jcjOPxRXfFTetdyOeruKHOENLRA7+b72KebD
oufbP2Dz+BQFaTcMUqBjirHYXtGEMZ6wXiGF5k6UOInq6DxJiM1rsQJhTDKa9Fj4s6khWvVE+T3p
eA/MRivOMh60zLUunNES2yg9E7CCjCH2sRDOdflQRN+aKDDGr0T92fRnPT3o1SkSAiK+/Iv9W+Eu
S1/d+BBsESRebnw7R64EuVXNQESUP91GWayADTzWq2NOSWj6vJ9DoNTFvVr+UqejjMQaCntRVUAk
JPNK/R/znFzuJ3NkY1nVFrJTsIv2YKXfoHoYtd803lu9caeXjl9QYaA9GxEz8wz0yALMVAZKFQpO
aih+hlIRMc+9lHBegY0UDiBWUMxBRRAJHowCn0JQyrOepd6ed8lpDoST+tA0dr4H4ced9U3iNOVs
uBNUwZAIRUIMRRZ2RqlqhU6BaDp1aHUyw9HWIfQCZVhVKpFQ97qSk3rYuM0XcMwiqTJkUEAAXCUf
c+FJSneSwDHFaxla8H2sl8TY4qhXg1mLwGi0J8j/CQ34hk5d5vYFhPoST+p/U9VvzDvRfGz6O614
aJMzdBI6OLaYs7tbn5T4LSa2VsXMgsEWg6VWhLr9QLBeN7pXzh1OtvyuOk/JsT/SXfzU+blgh7uF
Dlm3D/Fry5O42AguLn4Ac02KUEAln+AHjKEfjn4Vu7H1rbfuq9hwbrsA7lqZh7apxSRLNEApkVun
O1HDlKn6M/Z/keNX6qfvpeQm+whEqMWxs5OXKgDl8+2fwFss8zaaZjkaNUReIQfpDqqrgjGsyb0k
+lTSt/8OiXkVM6OcaAFdLgesP314V2eHKXtqp+cw4T0cy41gPOv6ANnuVBWMSGraAKmRj436SQkn
oN7oSsLQoIpmMrA9mAvPxOUD0aoVpEPUjDrTeNbCM2ZcxsyvFX8u7qbRxeKUKIbYJE/O5w/rGLMw
DJXjUiggXUMzNPOxEEdtW4F1nToWVdwG/m0E/XkapNSy5cHLTHAPESey9F1e3UX9SYjvoBE9aXe6
cj9oH/rwiC40W54g/RcFJHTTsvdANj2Id2T2h9I1Znz5KDbUSFIzvOvCyU7M0euhfU4LwWkhwx5X
mLv6LndBluuOkU92Re6m5mxQ0R9jx8IHUwT+eZ4H3LBRGYo+EtiCEApcCRciIYPWzllDHAAPiA7Z
0joR4liiV2uNe9tIN3z7BRTjbMtBnWkmL1DJMdHdNgajHbRswaEPau6K49k3wTCtiPoK/rsifo/m
octyBWAZKLPHfPZFQbep9CEMx7K7Tyvq317cxsu8AP0Hj3FsXTuBekwCHhHeRAyxKPJL1Or+3Hm3
cXjrYryaBK6ZqtWXdWkhtBdz35S/Si1Q5jioDHNvzrwOmA1AZaFFWnq/FoUKJuQQ5NgMZd3sHKnx
xKjaJ/PnRE9CUZ8TyfvnI+VIQsiYqEMCFrly9vnPCwO0cJHVObIWOlP1OqG8HOv+UHCsY+Pdv8Bh
TLGSlFhtwaDoFNZ5JKdMekl6jkvecJQXEMyzr8yKlaDY1jk0VKG8Ozg6T+dxcxFgGEWCEe4KXQCX
nlKeFT0qYmyWGnfvFIrlfRU/FSknZthcxwplsY9VwN5LpqAnIlDArWcr6Hwty91tk+atg/H4qRBb
MjqPOqfOf1U1lG+R60Ka9L8CYSepVa1UIlwQdABAUotq+8FU4Xk51WnOXrGcPWaOvj61xErETjvH
vexifs+9vY6t5DJGDP9z6n9YKFbn0TSkpho4ZjBSP58S/QhNP2cowVk3KW6VFMecohgQD/gYF8Fj
Z3g1BHfHWHLjvrC1QQzC4ZkSXp1gOSLm8bz4UYyTKNAyRC0Bu5t3r2b5XE/3UXQH+uo+OknE6ztO
k+GGs72AW85htQdpKPZFKi82mQxBn1i2kLxnchASTuWVd57MHe56y2wra7nDJH3omvouL15uHycP
gXk2yjqyzFEEwqB+hEUgU4lj91uJ14u9YryEnmQzhmCwV5kmvphpCvHseQDLsjU9jL3gWcT0x6S0
aftkReS/BWecRxzNGBkYQlwI8SUPGzvGJe/O+fzQ6ocxtcDGclcIMgd10xiR9cLTj5oDRtouraNt
TD1ShRgSVPBYYeElaopWH8cYQR35XX8S6a/bZ7hljX+U7JFnRv+TyuywOaptNVrA66z+d96ULyNy
YZ1UuKLC3VB546KtsZgNHSg4D2qSYAT3iCbsJkK/XPXdOIXPr/JT81Vymtk2mpYwyQwFYe1/lsa4
ZjNUMwiSA67/Eu+TN+OZ3E+/aguqDuBtVzxX279pj9zBhKXDkPUmK1SWh7gyZOjYZ0DF16k3/Ebr
vHZS92D1iO2Kxw7GOTxWys+UqlIsRmCh0OkWoDyfC4ekTyaPtHDrkVuvaTnYlcuKtRSDMilwcsXa
65l6Fw+QIJp4CSIeDOOIOylulJwuMJromMMhRXaNl7XfID+4sAqNcb+TORlTt4AIIL4zg+YjfSmO
klvclR/qc6rbCccNb755681jbjTYbMSeLIfUFm/Rdyj+flLwjgleEvQO2kaFX9Wd/ILmR+sxe7t9
t3n7yfhn+M2sSRogK8rXYL7JSmvX4uttDO7yGAfST0QSxMU29JOCdsBPyaZ3yUEr3G7AksqP+TA+
EFerbDkweZ/bHIeiMQ4Fr7YejzWwURdHx5R0VlGIt3UM2kfeNxFtBQYnRtpov9HBqi5rCwXuH3Kq
y5sQTnliVVTCrG2V4Nv+nGcHknqZ4mL8303S56k+FeGu64J6coX6PiUBZ7uXL/lL97L8ADRxo1sc
hWn2iwaKspGVFSpG1obGJj26MCvNmUQbZwuOrBQDwLHuzaGXVx4H2Vh28xY0c3NKMzITNAyAnlO/
Q8sfbXIwCO3IsE/ISbDOeXls6o9SCRrjzYLYk5zYQukp4i9J+q7jG0WzxZE8WgtvSyR6CvWS4WTW
4W7uiWNUL8iSyMJHXjauVaV2C6pD2nyOsehQeo5Aa6xWO0WOUaDc9yoGApG+aI/tTFCo+TRBTypQ
1RknX5J3KWhM871WH0qh8OphXwhBmO71YrYpGjzNQJ+Cpn8m4ylUzlpUQJI3cvPiZwRhqhw0jogq
cvTFzQ9Zei5kV5d9NBxWoAEozmm+TydfpIhXi7cc3d/hLjV2pvVWVo8KRUYAMtHTYwYtG4m4ZrMz
6meT+jlR7Ko/avohjR718iiAwMp4t1Dwn4+kuSsVKMGQvVE+5SQo2u/h8IK6SWE9G/2u1G1jCohy
LnB/xB4EUclXC701eh5mH2I+XgJK9vxDbL+VRuKgJGIjKCL6KTYdVXot0meh/K5MrWthOB0BC9Uj
bBcI3mr10AqulXzJpeao0Tdxus/Ts1CBWBeFFLlHn77pw/yctHwNa/AV+zP9TaHUYB3F8Iw0Vt++
muTH0ECIqT72EDCgkBgG4aY1OqT3I9VrxXYvdPWRRlOgyedMGWyxNAOTfKBbyM8TL7d4daeN6hq4
ztC1iek1EWUhllgk16Kw0eJuacZxpL2xb3wK2pTEzo4txnBt8UE5Ga+NBwt7xnTexAnctuAxQwph
H0tCCzcavi5dQ51pZdfIgE+PmSs7gwOp2XMD3kP7/Vk/Rm5x+ELh6L31eKMBG/OJSNGvkJmLqZeT
bjR41P60B4WefKjt+T2q7Ryhq/NkeMYJko/HaRfvDbdy00AYbdGF3i3HQWz4h4ufsTxH6yihb0sa
QTvTkRcqEkCHrh7AGQ/gYXgtbLxwrnEk9of18zbwdRR0uXzmmesrYk6igXrZGLlx/lnJXltVdqfw
1rf8fsb/XayPeelEkg+1oaF+ldv5veood7FPsM7a7QPoH961u87hpZQ2ClmXa2NeuDwGszw1saf5
W23H+8KvVRA6IP/ofqen+yzQnIETNvNWyUTNmdKApnwxY8M6KFoQjveKsLt9YFuv6GonMVrIWAro
pXXSACPVox+itpvFYl+lrd0O31Fxcq1s/E4H2QapObGhKeFMEmQfkv6REN4X5h+mvf/7UFG0u/wp
lpXJlbWU5BEMPloxNMKKfeqS+9D9QYLRnZ/wqkGKrbBb37R76G5SZ3APWmo/396TKyOGPhKE7sCV
vBAZ62zT+SDEUybKIcKoCYKTGDas4Vxb48Rt3b86XwD9od1F4z5cOCsqamVzVunQ8UDiDXR8emFX
gqfI/u3VXJ8wg8LcSblX5mxsgdIktonBHsRndpkGxS58LveKU4x2ieIVj96XtzbmhhaYSjCiOh0c
oXyk6Uul+YPk3F7Z8icu7IVZGHMhkbEUWrHDwoRUFPcZqfN3WVD01BvLqTwZXZr9Frp05OQxt6wD
/OigmoHYN/o2GCslKdpk+jkbUA4MRJDdiZi6aO5k5eP24q4/mf+s7i8O86E3qzJ0MdDj7ViI61xp
9PUgOsjfBMuJjuZz8VTdaSey15yW1wl5/Vm2IIPrCb2WysLizRxdZMzWYCUEJMV73Lq9IdrvmEzw
lKDdpx6iNB6nLheQOcguqruk6QCon6D5jcxwYDnao/E5gAA6Ppj33HTEVWKAWSHjWAVtKgYjBmCt
gbmmdHqwudgNIjW/cLgytteF+0u0P5m11WPcFVnZTyLQRlc6m0H/BRXUFgybzvJ9Ngf6uUVgBBX0
77Cmacd7tzYvIr4FIEQBWXqRLdVPUlkW8pwPaKxCS2u/G5YslqbzQq7Na6GA/xmDc9ALYYsIOjWN
ysK2ItjqoO8qQs9VONaH6kf4YHgQL5vv84fIpzzB823bAW0HShdLqMc+Gpix6iLdBC4KS1/qIxrr
/dDNfsgvmCd06nP3g3Mtl2t35XRWeMy11AQ5o3FcgihWRicLpTb6T50kaF3RHUCYg68/zs5e9x8s
5rNCZIJZowszPRewQvMzgr4T8tR+4Qs9eO2gPgVBgfMEsiVhn4Jm6TckLD6rg3DkUe0vYevVqjEm
Cj5MCzvN9gA2WdWapbI4o+yoSr9NnojJ9iJXAIwLQGfZkEcUvpyOOrq8SxsqsE4qmk9Fh/bUrrLQ
74JSfpPZ6aQiBR3b4Ygi9xDvoiqFCJ9my3oIpZD6PFTDnpiKLQ3Ns6n1SPUJCe8D4zrMX85k9XMZ
B9ITUFaL8vK66Xv9cxHhLXU/fq52TxV4NM2v3J8HNz0oh9GRdHd0Jvf5H3fAXP4EiwncFEEdm0zD
joHKthY/he7RTCDx9A6hNY4Fbh7+wjO4ZDnwMce8B2mv1Unawn/NqHUVc3U/jmLAuVab7gNjR5IJ
jYyFIuQy9hsLA5+ni0cGT5MGorr77t7X7hTQyXyjdvSiHaBBgB5Jv/FvA/Nwme+1NGyIklDgWom8
V6v5iCq1E5WTF/OotrZ38e8KFz+9egX6dNJmGgHJtN6T5E1NvNsrWW4Ie0XR5YKWFzQPIGhl4hKj
reJoiGqYZKQFLZIe4QPUDYcigMbwfc5r99hazRqNcYO5Xs1xmwFtst67yF8Ei28vhwfAGIRuJNoo
LQC6+axKPyEdevvvbwWPf9jL8fWDRh2DucGSPCmK3jeD0xs/Wg2Ky0Gb+JhmsSJOlLoZf6+QTOai
liO4fw0CpEQRe2jnxcg4k/SURz+jkPiRrKC5NKNu0VvvQ1KArqigb2KPaQbNLO/DrOVY/HXHLhwH
GFygSLNofaKt+9IQp0itlb7A7yG/QUViuRRNRS34UO/RpISECBU5X7FbVwyMkJgnBOU3OmgY96Em
imrGdTs4UQiiCeNYKTmma7yydW+f6FWgs6itScuXlAFVJ+jsXK6rz1PQ39QVlIchrzO7pH7Ea3wb
4jqxtGBAg1XXIPwqot/pEsOgtVD1Ygu1+s/xnOKVCnrfr+1+h55ny8HolQda4AkM6rnLa8PfxtZN
sKNBvlcG3fcltqk3o5SYNHPILu3s8bkAV28MKfgWSUhHQO7D+jXrznyK/HG22ztulL65v3/xWRol
FBYqRR2Bj9zKI4bLG8wzmu7slMHg7WdniF3Jeebs99UtXfZ7hcmcaTL2aYcOG4jeg8d3n9jkAJ3i
0v5BnPoLzWwQv/DApvlenXiv6/UtWb5+IPRp4jvIgJw1Y7WVXHbIz0bIKiXvRuiIyb7udyNUEM3I
LoWHviMuOK0LXUQbeHB71VcXhoFmYqGKjhJNFEDLxrgfJW+QdG/sn2Yur/Vy0y+eDAaIsSiayFJY
zACCMNTPxp8/8oO6V06YftMgvpMg7uI43Wt2jUtE1oZS2qppJgIR/JbqZ7kb3fQ8naKnfpfZ+QnB
EoL24lH0k1dEtsah4uzsdYWMwWfsqUihMZjowI/3wtl6jt6yff2GHNPRfJkiD3qXEKp16hf5fhY4
ruP69lzYk8E8mFJGh5FKMUEQldk6eY+LyqcCZ33Lgd04UINx7U2YDGk7YHkzeEqLDlk8uXpqLWR4
qPgWgRQiXzJZA08Q5DpXwWzr8pivYpsR6yKY78exBv1RTHdIMTnJr8myUXhcxI3Gg3xn+parvNy+
KZubujQTgg7NEiGgd4lbDS0RZxWbGmZQUUqDpnwLNc6ebt5GxFV4uDAtYbFuV66jXugXjNrS8fWs
Wb/ILJ2pMFU76AdwHufNBf0FY+9HbykEpDQAi5VfGgjZ0XgS8ToIrjt5ltNagTCXwIjRM6lj4NVR
hWOour1+TI3eK6BU0ciHFlNy1RfKf7dPirOLrPnH6WxNUghMxNmF22TpSevBnEOsUvAw2tv/41jg
comMYeRiWIxGiUZrUXmMw4caPTW8CJh3VIzNx1Yaz0aU4KjMH6ZqK6iLGhHHX25fLAilg+tOkkEa
uvyI1cXS0J+uDhrWoVknQQI93alUbYrXX9mF2V5LXgwhciIkHSK/1s5q5qJrQqa82v5iEFduZfUr
lsNd/QqobFWTMeBXjM1eVGwZcgRy4xnkezyeQX1rD6guxVBx54Vbm0azwjUucWM0YElVC9wpfZZ1
Rya7uUpcPeF4kc0LARiQicmLRCObImvnLtWKEDiCCjFTFeuQ9GYXhqUL0fbRjqfcqUXJFVrlEDec
dPJiJuzegskOZHPQMFcgZ3K5xlpJEwTOJcwomlDeqT2S8TKAyzZdQSzz8xBZhvoUq69VJyDqkWQs
j9TmQTXAAyuicjIqn5DW3Ue8N/568ALuBRKb/wMHkb3LFY0YZC4nGc3/GRQzjF/VKLkRauPtUwUB
uqZo3Lj082LYI2D85z5mDcxsJbqL20mOAFyk0PJS9H2UNL4hh099xJX0XJ7rqz3FSMDSHghGHTY8
zLp2hJwRsMw2j2yUWCAAP9uFlrmTji+3avSW/9+0yj2Rsh2Mz51NDsnI9kavfgMTJ9bdQItswG8Q
jDR8aQxhuMv1QnDTucR3plhJ7iBEcxCN5nSoErk552MTUNMceJ0425uhQVNJUnRQJjFeSoqzHHom
+CGinjohdfsOzRhfAvWJhgYEpMYgrIVNQrvJyPOQWy4CNTRQAJqY9ANb7qWxyZNl5YNeYw+ST5Og
P+OnBX1czbltWVu+Hvk+EMeYkI9DvuASJRVGRSirZokztEOnl7u4QxJ9+nEb5TpTgJujiyDyWlhM
DJH1BUZWJZKZIoySe7jYMTTfCgNykRqtUMDvMvk1VBQ/pXnohObwY6zKj7Y1Hms1tBwpV15Dqioc
77TpGjHkhwFKsA6hxYlxwX0m4GFqQIlKMIgdKuFTYiDrPdeOMFDoIiePapd72ph7EU9FezNWXwjN
VJARScBnjxY1/l4RMkBXD40+Bkmj/sgmYuf0aZaoK0XxL5Pgs9B67THz3lffaIpXaGjkfasRBGqy
rVvfbp/QcqPYW49zQccZJA8QCjIeZjLauqYTnHUypgfSP+bKFGSaYocozZdF74eEx0y7Zd9rROaz
oeqtbJpAyehU6VzbCsK1Vsy+JRp1NKHk+M8tK19jMVYuCXQe5QFYBNG0NSS2Ub1VAyek2XqM1iDL
e7iKJRoNtCeSBZAJ/jFNazuJAsE6hPiQ51HZb30NraEYAyoz2sVlXIFrl8ro+PSszDaSz5BErozv
PCh/g0mb45O3IVX0DYDdHewky7+vVpcOVUJ6HasTwxpIqdMQeT9ZKAzp1n2ot7aWn4kwc/pa/wyd
XNklxBghy73E7mxaKgs7HXUp+Cc1SN5VZ7LxGXssT4qdOXeCNznh3jqOLgZV3PxUubMdvkB6Vt2P
h+Ql/Kh/qpwz3oppDExwarIuo3FeYwwJJNHaFEtwysgXgSDVvE8ibsy2aazgPbRkkDggfmIcU1nk
swblKrjkR/VJ8stD5PUWKi2yrwWRT9xqsCGye/v6b9nucqgg8Ac5KMhgLk+3rJA7KFuKAEM3puoh
n/ohdwm8puYmWTU4aUS1p7YtDR7p59ZioSGuARV88+BAvgRuqhxvPVqXnXw6E8WnBdR8eFHilqcx
kYo1Qc2OllZ2Xlak41Ak2kCcrvsuzPdR/JpYr7rp397CzZVA+ABHJiEnzHrQ2RinDM8pLoiZPHdd
/5Y2sW0Os3cbZjN9Z+IdXRRrZXA4Mp6aWmEYiSNGmjLrpMWeTu6GAt2jQdM9iJpXSp6CDyX9KPUv
t4E317fCZfx1PEpdPMTz4kORnyXpXqmfypynVbH1Dq1XxxhiGiVzlA/YxdhQK6dRjF8L6M5K1MKR
q8Lwk6qT3LooOOQU27gavpRAP4g3mXFv2lDUSkuxujnJ0U9g3vWG7k4zyO0gPVZIgq/rv2/v55Yr
gQf5X0SV+ZgIaZ70SiHClZQRGG7urY5XX98McdYQjKngC0+t9QgQJkp/VYeb5cXRQzS8VzqGmXcy
5NWgMHl7WVvvBJoxJMgQLzzj7EaGWqW1c6rBTPrSM7VvQ1GCkHNwlZ7eJyDGpGp+FIdp/1+hspup
4n0nfQ9UczzP1TntHuT4rREeWnWHDo1a5VjL1l1YLZItyFiK1RFBAdyQPv8/0r6sR25cafYXCdBC
kdKrtlq6et/9IrTtsUSJ2nf9+i9k3DmuZgsljO/D4AzQZyrFLZnMjIwoxFVsEDApb/iTtR15bkM6
bwXokGmkwwZJUVaDmDOJHV0RUA3wptaf/yY/d25OOnhTZqVTpcIciz9EDo6u0a+7jVX6CmkhOphL
cI9j2y+0OpIRI43aqkEg4XaTEBw4+j56h5wu/cHn1A7sQssfx8JKb8CNXYNqtI6U2yxXKcohaTSc
4kqIqxbdclsCayvLiesc9X8wY5sqCiOfLyErt3nZ4n29iCSEUIuCVpPVb+l5rp1GsAcQFU9qhA/o
FP9spQaRcWH0SBQOQ2WeFKvS76LMvBIjqPhR4NtNvT54iOGuURqanDgpZvfyIVkbJqgA0SaE6igF
/E36AIZKeibwmA2tR4vcFdZe2wQtrexaem5DcjlGX865jZy524LtLU1nn7SFM8yqx8Lab7ly0lvm
xD06oDQo6hq2m2a9o+aaA2WH/ZQLbzR04Oi/MeQEL49+JQr49GXSebIYpNibJXFaR75tvAwdztAx
2qpwrXh1bG6LEvScQ0JHTrjRXjRII+BVqde/0voprp8vj2Lt9w3QZi4UgYgBZM9DC7zhKcPvQwsU
dKu5iwv/soXVfQo+A3SM4fPNLyFZNFdha0Z4XBT0ym73Y+NbhSvYO0GbDHi3xwEpl41C+lp+APmm
PzaXbXX2uqhjk2q9DfEQ49HWHHRzOJpD3oGWvAGJbPLSnGyPbOR+104D6Acg8QfyC8zm8vczk4Ki
C5AUy3NNOQm6U/Bo29TXXbkM6bmNZU+e2ag1NQSR1zKsytNU5Ii8ObsO+bMKLXbd6bZC0K94TPhX
1D+AFtQQGH7hhoJYFdOaEc+Tzu099XnkTu+gDOJakBnjJ+tWRQVfuWrBQbwFalmdzUVsF8TAywtR
iuObZooW4QjkD7QjiY/l+M3a7HFc3LD0FgRw/Y8NaZNAqZB0eYSHkbpjDt9Hvv4enrrA3sUOfQBV
2kaGaH1IFB4beasFVfJ58bKK8DieMSRLw63wY8iup3bDBNA4a2PCexrKQ3g54Ex/NtJCz2ZKuZK4
QuHVs4r76TuE/foXYmXlvitD/ZtocvsQ8kS5YXnSHpNMy/wESjL7sFDjQ5TU7TsZQ/WjSopwr2rR
HCSKib4cPOiMXdFHYTBGendU6dxD/pDl83s6oY2NRqPA9hiJWjpKZYFya0q665YL7JGGli5vOv26
mZhyW1cAJDqqNc27SquiDz3RxDXNuvI+LJvxRBLe3gml7pCViksbSIbMHgPegaArUvXv1px2iY9e
wlB3dFyzT13HOW6Fnt+YrAanLzd5MrulARQIWBlYYzlzMTUvLU3JDhM3POBKiQ6aWWk+Oszi2ek6
i+zjEnxyKE1V9YkbxvJlaL/rLdv09KrLc7AIxQn624ohqKhZB2o+2Og4Bxx7j1LBcKBhxiNXnWPj
ORKzdRwoRDfROpgb3EdH91Si400lJ71E91002GPilI3aQLYakxgMGVoxzXpW3kcN+NV930G/o0PT
jh0ktOe7bLbpW9bGwByoqvKU4Ir7NodWeNuUA/EVLTY6SE0RQzi8ZRPxDBGR3geOWns1Zsiij9FI
r0TWaR9ordX/IQVX7wYmEjSVaRxvylDPhKfkhXjNUoq2/cguxM88NMdjYijZS6L1/aHINdApDVN2
jf+8Q6+elbutYMZ1qEwaCrBGfLBGPbnWuVl5dTFDWrRCWejVrnR6P+SRnTh2VxuQJiaWGIIwiyKx
68pYPxRgK75Hr0AVoM/ERneNYUxHZciHb6yPVZ8pNYpKllJEu0EjKqA03BR3oCdvbkRYJeiatZcw
xx6jxyjN8ocin2nhJWVcHrqiqt4jQmMU2bV6+CB9otSO0KbZPOqxaN+SlClBgtaSY9ipxlPelUZ4
IEPK912qz/faYORohJxMVwkVdm+yKjygi9ZE6Z6ghu9XXRVqDs1RPHFJkk79TjTNeC/KfoIAo7DD
02Aq2Z6GSrcPeamASHysiu85gDpPBuYldqq4Vh4jzWxyL2e9eCoSMj7qUat9s0s7cSNhgyo7KZP8
KTf66sMUyDw6eg4IuROncfVaDMK+D23QHjl5aRi7TiHZlTWMAGh0/RiIohme9GrSaydS6uLX2A+j
rwHx8KRTDu1tYaGo7GR6MZY+WoTjRyMNk1PGzRiywHi/PumTrgRF2BmxoxaqAPttOA4vRh2By1tk
te3kA6VXA/jDbiKjxQEuVHPEKQLnVpyV/dUwpOo7CKmhE5lWBJ9uWmHmTX3BbrIaiS9Hwy47VCFX
4DponU47Dp2nI6mV9G5K5g7yCiSuDhUar4LcbJFXN2cIujWtOZ4UxF4/gcMdnktwsxwyS9gAtKFY
gL7T2M+jqYq9si7qj8gK4xt4w85T6mz6zjId7KzEUPCEzMcY7Uol4GnzNEVXvOd43dkTDXcAVWeP
I9x1oCaNvnQ9kOhQ2GUVWIaVXpOySB6UcIr3NDZMHIe0xEGicetHRj6ioXbug2Km6Ts6RhWHTHHn
Z1PK9oPKelAsRmbv1fUECTxF05sqYKBgDMjEQCtJqsHnSU78ok/NYVdSWtuulRETCh6G1tjOUPCq
9XRgSmPkLWrAV8wSyhxOT4zc7xhvDZdFLPWplgqwjxhIpebNqMxwYWY9uXND5hJsY036K6Y51ErH
ompfqsIO/cmoy3dGwnbfxyINJiKadyNS2n0FKmu3VrrWr1ldgmIHkx7nyvxKtE79NZDUchhLi3vA
xNgpatEkyyxrPmjYiM9dpgCRdjmkXA29l8SYivsb7yw5ODDVJpwa3KSZ7VcVWq6FM1WeBVa3y3bW
bmwTSu54ZgFsDSf2+TId9ARvyxSRqxEedeUfKH1YYiMNvmViic/PIjrVnND5NcJEZz3aPXe62lOn
jarjlo3l72c2irTuwdmCyNQqflWpnxa3Y/lweabWV+TPTH0JTK0OlxGGUcJVVOarVXwLgV2tt9K7
a8+V8xWRVp5rehxRE3by7mgaz0n/3xMx9Pz3pZAQinyDHRJMVZX5VSzcxnzRrJfLc7W1HFIcmKS6
0YsSY2ibY9K91vZjGt5fNrExTb+fZGcrboc5o1oNEzp5i0WFXfVf2dzwMIDcqsmQ38C/yTWFSe3S
SQUtjptpRz5C2IA7arj1iFuLz8+NSIvRG2Jgagsj9D77qG6im3mvuNTrgqFHZ135oe4vz9rqq/Hc
oLQyqQBkdSH7QWeWhrvtbt7f9VeAXt0Zu2fbU09bj5y1YB3snUvnLHRqQBD7+WCqlqJXdgs/NmXA
ewx3lnLfmdeRdQt08uWhfe0YXl5yZ+8CKVthEDHWQ4p3gekAwhrUb+3hdvAjy6W75I56DKoKzvDW
Hqlj78pfuYsr4plozn5AYsW//C1raIxP3yINO+bKlBpWmLi98TDzQAUcRGPvuv269Nxh6ArEiKeA
9MFlu2uHAhBlG8h3VIe+PGbBNR8X2oIYVJpdNWaOqOuNWV59np9ZkJx51JV6ZC9wQbubvpXaT/CA
ObYaOtRAxYv/AKHoHWm3dNtX8yvQ34LcBxARpiaXvJqkMRot+b20Org3HROJhz3kciCGcsu/X57D
TWPSmawalnSjAmOphdwaP5h90OHwW2bA4/3IX0PyM6l+bRhdNqf8UD8foXQuizpB8j+DUUgCGfv6
Z3ZEWtklP1QPHcy7/HnD3DKGr+bw2DDB14w6n3TJELWqolBZwCX39cnwxOE7d6Pr1mGZw139Lgya
A4oQ1k10u1WtWttAwGX9z7I0u3Y9x1G4bNFaBOVB/IpO6o/6JdlkBPot+HlpiNKM5nbKwzqGIbD6
gvLrJZh33AGdv0Mc+jO7Nh/i73ju3aCFmd7Uz9bGOVnNUgDBA5Yz0A4DzCdlKRo86nRSYkGvi4f2
1rojJUitKoRZLnq23eRbcTdd4VFte9nr36ztmWXJD5p2XNjxspXaN8t0bhEWazvqGcwpflixMwW1
w73min9Pdn0OPpYN66sb+cy65Pm4Yig5AufErdAJ70T7W4054mXw0Ii648FWH8ra9QKABXRqEcMu
OIvP1wtvYoFWTyxyEd5w7gw0aMvd0FyHW6WltYjm3JDk9/qpnux+Afgq9VNXvxnRoVM3tsya8z43
sXzCWUSTVNiufHGtMzuMGYALmvEXIQ3K7KgnGYYNOXnpSBQ2snb6glO0h6thQpOSb5sbKeIlCpZP
3VkxQwbIa03WqFqPkoEyW6fBEseWp55WcNdItgSg19b+PLSQlqTCMzTO4yW0UHcErb+15RB6P6e7
wvY2NvVS5vkyKhMEX4BdQKFD1llPRGbSPoOp8D65ZZqP+6c/Qp1E942f4cNlY2s7beEp/n+25MBW
18qwykGG7vaaZ5GbmQT98DexMzOQxUcBYeEn+rzT6pHqQgsBpoMegmmDpnNLKWN1F/wxIHMtirwt
qBUvJZ3+OR8CGl8V4Y4aG8Hs6kwBwoxWQqLhH+nAMJXnVdMtpQK2G6JAqVIHTdiXV2NtJCBkQXcr
UA4gcpccTFHOFjppAR2J49zJgCWikyOg4Zf4l+2sYVTouSFpN6tKUpOsXQw1bXlCQjg95khI+qxt
mjtWo+us7iHY0lM0G6pa49HZDATlhtsRvhVvrZ0sFOPw6gECFWJz0t0lWmMuZh2PBJYGqo5GrPgh
Uq9adN6N2gZabc3pnZuSLqu81CsECzC1NO1w436It6BM6xYowPQIdKgmhzqGEBlLljJL2+zK4sbo
Nw7T6g5Bgfrf35cDmhySMfWI36/yn0mXeFGOTKfNfIOXG25orWHuN6sFCA5VgFTkji5sREA2wNXs
Wj310LiDaFQJzChzSuSbQcsMrDVz9Ij7UVqc0JR0MyFvPzcdstpgiED/vDGrDh/sfafddKGNpPXG
XCyOQ/aTC+3Gvx8obeK2L7q5W+aiU14tehfTYxb7Mai42mMFmsAtgOXq1J+ZkxwA6gUIdjiqWynw
Hg1vwTA5uXqxj5DcvXw811zN+cCWLzm7m3M7MRUxYWAJOhaM51a5UdUND7C6Ty1oQCEcR3lV3qeD
ki/yUMATJvopTjXU3DfBTevz9ceEtFUnWhAUMDBf4Liu3Dhzu5s8iHzQeXv0tjsoXv6LP3WPm3Sg
W0OT7pt+ZjE4DGEXHWz8pr3TFQeFF+enetI9BY3CJUi+Lq/Xqgf7M5kyHwbPhV0AnQnEH1dd0Tw1
LMjFm2hOSrbVXbZaQaZntiRvGQ5hm8agzwRD0nwyrgwP+fUb2y19fmig4gq6NFD8mQj/H+aNWujG
vNqS8wxtWg+Vji0T83JfJPxEifiLO/Z8cNL91xj6NCYhJtKm3a4wBlQeckcwsbH5t9ZLchxVn9ZE
A/0G9FkUYFsclvdOlXqkfxwS4V3eG+tn+X+nQCZam0pVn3qKWdNb4tHiOaOpQ62NefuNsv7qCv9Y
kTwGOm9Jo6Le46Yv9oncj54dhGinHt7bqzAQx/5hcra2w7r3/WNymeQzJxWqGmd2g7WKIEyE/pq6
uZ6G64oi8Ua9XNvZRnB5JtcNAlWPwAi86LLL0jrKR1N0eLG8DVAPTk/p3XwEAdLrZTPrsZENIV8T
xLr2l5a8MpnSgRDYYdB4yY7heCvQPaZrr3TYd4BpEIdoLpByDvBFG45kdbMs8H0UXg3rS89lPs4p
ipMwHTfHvItdFVXeONltDHB1+59ZkTZLn7DUjBcrjQ+M1aPpzAE/lq956UfUra+mQ/WYPCuLuv3W
e31rfNKe6Uk+KXS5dWxrl7BdnTVoGf0bN3U2OunaqXI+m7MJG2MWAS0P599tHOlVR3hmQbpgoqEs
uaLAApbRCRVwuG01fX0leUJ2GQ1IgKNACR2Y/2Uizw5XFtr6nLcjkDTusOMPwjMD8Jjt6UtQIKPT
X9M3HsS41KygOT2DiGu/8RBZ6/799AHSHhlNbgHdig8YvevQs3/wq/oA1TF6SG4MR/FAGHks/Mv7
cvV8n41Z2hyFCf6RIkMXQG4lTwliICfLhuYE+XBoSRkTypJiegBM4QPdCIfLpjeHK20aQ+djSyvY
Bmtyj2Zqz74Fx9mO3+ev5jWLXWVHbEfzecA29tKqt4F0OHIki/ISJNI/r3SVDk1iLSvNzeg+s8DI
Yz8NTYWSdXnqGwaOTPW+Hr/P7Qt6WH2ibGkjLQsp3xxMR4eHBoYtQE6lK3dQskGvNYw8S7Q0CVQ2
qXvSK+ZPW5TgprAK7fnyXK/5AGxsCvwbNMrQevx5wCMftDbuMWDQrGopeNrz2xnkcpeNrLm4cyPS
9oXtkZcERmLjB2fAbewFYqKufmq6l8uWVufvbDjSrh3Haor6Di/pcoRI3gBEB8BSoIF3jfb9sqWt
iZP2KMIhKoC3wNPS/ogi8IU8sk2J6yV6/LIbQGWEnkcI1yF793lxCIAUjbIc+4p584mAYjg7Kf+Y
x+Gpu4p3l8ez/NZXWxbqg0AdIOqTbOl6VYEaFh0defjBQIDFgGkrgXKCKLn9YShBFX2/bHB9Av9n
UO5BsESHTkaQxePRZvh0BNyTgpcdwKrLZtaPtPHHjhSiQ+VB16ZqsXOse/epSTz9Jxg+e2A6o9bR
Eu8/M8nhtgCa+d+ZJPrnVSsLU6v1fNmDaUBznxAvF48G2XBVa9feuRXJU5i5XmRdBStG/ZYhnV9u
JHO3fn/5+9mdxzidxyhTkZwZ3aSNnCHZCq9Wd9wS1gF5C3InOVHYJ42AYKOGwIc91u3kJuNLrRJA
ooDmOvAJ5VK+sRdW/RAa29DADbpe8IN9HlPUFgzoB1i0tRMHrXOeBHkEFutOQwYhuLzvVufvzJa0
C3RLKKZZY/5iMO0oKPEbG65utZy/tLr/OxppB+TWlJN6hIUKrVfJsawfi+ihBjFjtesAc0MWITlq
UTAAmKehgSnfCkqWEXzxGKgh6qDV160vkXk4ZFSD7CTS/bEG2cWM9dMz4Qpgc3ViFSDSC3OUwMfq
QTCa3YJrKS3cBUl5rYHNpHaAONs6easuBc3p6MtWITUgx2lMj4aqCQ18Uf+YgHF+OLa2f3lZt0ws
F9DZsTAye6q4IAgFE3aTdjnkoJKbvM42durq2TgbiXSP4XLpLT7DTNOL9spkEGUOFe2YjIvMpZkc
LVtAwziJrkhVbOW7VsMvQOr+N43S1TbUpTaBRzh1HyDhYt7qfvgOsYZ8r14Z95CI8vUHOM/91gt2
9XCeWZUuoKHtuNmXy5CNhUs7qNPHIt4VkGbdaqVfPZp/LP1OtZ6tYZI0vRXVsBRD6qcmULXbolrf
2CWyo2FGwVhdwIIgeFOVgQ60NMk2sHVbw5A8jD1qJbC/WKZee2GQBhkfL2/11QWxDEi5g4QCnS3L
IM+mKU+SfDQrlPM40vOq6WbgaBPXSniH1qPLllYb3fA8wzsb/gxtzdJQUqElArqxuDKtyQmNq77/
JUJw098otXBbSHYZe5a9T+F1ad6hEWrD+tpAUehY+haQQKFy6JOTNJ55gTrEcG8HZFc8zPsidcih
9U9gVAaiyDnVbgeh7Q3g4rpdQAQsiAch+F7+fjbBIVXyRAkBY8NV+FHHaJodv6El4HY0nwwQkF4e
5ZpHARMPGCvQdE2QpP9srCiQ37CW9gydqO44X2XJ99GwHLNw4/yqT71mS8Ru1SC08hbJd4rflgwq
JUKUEulRQGmKq6l5byykQceb2AK1bxg9zdnkReBFuDzK5UflOwlBg7XQj6NVSa5yM+RrWK6hPz4l
aOJJD3p/NfVbgcuqERB/AmaF5kwik81BX7FDUQm5thqiR00I1uVY3TUR9S+PZRVIBgyJjeGgP9iU
YST1oKc0hZq8m3FxDeHmeULivm5uDEp9NGMFcRXfEaY9TAmUp8THZetr3gXUTRbewNDNRTnw836h
9pzTyl7eHqDdVsZTX/y8bGB1Fq0lw4DzjjZSyUCqk2pUDYQPLJx3C+a1VNQgAmTvspm1F6F1Zka6
sFVDWKBhQJSkM5Bv6Ggjy4IueSR/wTlFz+1Ih1krtKEHBz3iZcSwHPi7FKBODewsW1jH1XN1NiDp
duZWSLtyxrwVugrOmw+Ai4h4bMltx7y84PvG+gvkCEI8XAPWooQiwzrKobPVuoJ7jNLjNL+pdK/V
f4FLBgsxwO6gLTGh6f15sylGgky1ghyonSSQ1QQFIe7mrRLY2o4+NyJdMjSdExLnMJJR606l3b2d
P1zea1sWjM/DMIw8K6YM3qcCabMGtXmxsRSrj1mgNiDHS5CGBKj2s4VUnXg01DiVjfWqFiBBuJr0
R6V7TuJ7qPLG18o1suDz1ht67QydWZVfajFibWEu+ZshndEN/dLWzCktDyJul+dv2bqy9z63I22D
qFaHMYcgnatVNN9xfbrvx9d6tu/o/CMDUQnEh75ftrjmhM4tynsiT40iLXCYUqhb0iZzje4hrfzL
RramT9oWmd7oUR1iWL29m9PYmalTMceIN17sW2aW3XkWThSsGYyRwUyJF6cYJyej39thX27ReK+C
ZM8nTfLcZNIE0wFHcE3k9KPpYw6xYNdh+VBDEDdKS2it64jk/gLMgXITRHVQDQIPmAwnt5MIrUrL
dSh69djm7Kbvni4v1NrxWipato1/FncnOfHQLIYRXZMwwaqbakkLlLPD487JEgPt4xXSYUdm5N5g
vo3Rm17+BYkdsCSQk0CLNbh3ZP482ndaxnVcIiqq5UOxS9DfoH4z+cY5W9n1n8xIdyIqHBFJGcy0
LVr32vG2JdWvNt9SFl85zp/MSLPZdnPV84UkRjTJNQFRHkO36/3I7Ou6gEQH0gOXl2/lZmR49wM/
AUqhryiKBJqnVdLgqk9o9UL0wo+7X3EIVrHhEVsKnWDfbah7X7a5OsYzm9JtrBBlMKtWX1yWV8+P
dXrvOAZkSJN2Ayy1umZ4JyCuBe87+EA+n+6yqbOIL4aGqdh1Vhz0c3as5mjjTbJlRhqPMdYRG1SY
GdtdRe+SJhDx/vKULV8qeXmmWpD2AOAUh1lGMrVhVeYpWh7dfkAXCvftGlkrtFZnTrtVXF0dDcgf
QNSI4Awljs+TZqtQdugWU2M8eB3dGyNUy7fyJetGTAu/BlUUEPR+NtJkBppbTQtZJ/BLgJtxAtWE
GW3c/Gv7TFOB3kUojmmTOVeiaNSVqFOAaE+0XRijspEQEM+TybN7iIiKEYlTXmys1NrINHAjWHhJ
wSfJT7hkoHgYlxFI91tLde06qzxm90PAjXljeCt3Fzhp/1iSPNI8M4p2Ugwvtgmol8gJIhiHKI89
3DSHy9tvbVA6kFZoeURd5ctDGESWobBTJIHLkfqDCq7whPpTbW/cxmu7XKd4h2KvU7zipEu/Yp0t
Co4UkJ3mDp92BLNoXVHmTElweUBrc3duSbr3YyWbQV2FAeVKAN5Gh7Lvve33xuNlMyvBLTs3s8zr
WXihKboaYbgwY863bLB3RVFuOPD1kTA823GUIDMknSSRCYaSKDJaWf5rAveV/co6fzD/ZgOAqfdf
K5KL46lmVPGSJe7Ku6KDNrM/jrvLc7XWj8ZAVIrMDnibsPjSZJVjn6XqQuuVoZVP/CxP/GE6Pimu
uBr3ZlBf8QM7op57C3L+G6CXr+4XqpGtbpC1nX7+EdKh4llmd8PyEe10M5ovSsddtdlYsi0b0pLV
41DjxoUNiwQkehs0sGRvAfrWfB8K8jYDlTtYYOXU1Sj0FFzSuJPAfPG9zOJTb2RXqZEEQgjXrCzH
0iClc3kF12KJpVFiyc6BgUiOxEw0ZQ1thHHxvgQXzU2Ca6PKCqepI5eWPtg7hq3c1ZrHODcpLVdf
6iIqVXiMKmM3QMS5+pD96EsNssxW0LNsw7lvjVBaOVIDGR1SzOpUlIXbkvEjLJXmIPrmrejVd9WO
Cj/k9k0GPPLG5K6VrtAhoIJdcuFwwf989iVJHydVOWF2ASELDM4P4NZ2tT73e9bucdkgG5l4IFZ6
6HsjAH7Ut6IPVYnuRLzhC756HFC/mJBzgJIPIis5XzgI8DhwyKe5orNBMXDg5bfEeqMsuLyb1nfw
n90kuRwF/cSjKDHemWnjTi2RLwTFZ+9lTPkYi/BdLbTr2NyqqHwdHKo06CpaoGugcpHJcqI506dS
Wa6g4QqvNWNMnZm7dfjr8uDW8pSwQ5lGlxYm4AE/ryYB68cIpi04O51eqyl1J0E9CEDtKiW5ytL3
1oL0O0g7zGjaR2b347L51WOz5A+RuAZFnmF8tk77vq9B8YQ3U/GjTTOcFB7oUY9I4gONcBs7d3VK
z4xJd61hqjwE1TZyYWCTL+lLOqcHu4kCU/mbxwx+7n/DkibVBG1FQmsMa4rBPqRaVyxnCMfZvhuL
26RVvTpuHWve7EXZGuHy97NrPscngRgeduOk3INK2E1MCPGBhgIE1NfjNLnAp99F6B7UE3Ufdu1j
VtJbxofWUVqxq9LO0SCb8BdL/MddyCxxoJ4R9dAtxwcFAxEHduRR4oF2zZm+X7a0elDPLEmjH1gN
VsUYoyfjN2I4mdgLFL8AEgmXXtF+Y+uuXp5n1iQXXEygBzOWcUEZzVGntxDpaS3a2rNbViTnEw+p
qZhi2UkmGkB80KQ4CII3lmj1NjkbyvL3s21jtGYXa4tHn7v2zbDbU9xRrw9f0NfoE8p9Hn/kaI65
vFobI6PS8w4abDREt+SSc9c9SGdDg4HvSqXdiHHWIl+I1uEVBO57iP9IZphoStOG0KcbMYhXJ3QP
TqXd34zkjwn98/ShsYePkQK/0vTRMWEx0PzxSzjPG2ZWD/fZSCRfWRhtYbUTRkKm6FA35bXWP2i5
BYzPpgzw8lPyKx/RGkhC0WkIUJk0acRuG8WIbQSfoFcfR2c2HwRYz40XRt7GOejCWxMK7gRUF53f
bHXsrhWUgdX9Y12azxhheUNqDFRHIq0g9zQ+xpY7lFeQqxHdd5AG4RRAIbDXAREc/MuLuepEzoxL
s9ywoerqJSFQcPBMJ+4MwW7eeVH2nNsO2WLxWUvHfhqrdCdFUVzGGZ60bjzfmL1fAvNv9ruZ1wjf
HgzlQejeuCUDvLqRFiz0ciCML7ydii0G1S5gswzjQ173EDJr/NxSdh2GeHk2V+/3hZYZHFQEqVlp
I/WTmU2hjtSAGfeAJGq+0pGdwENmJm+ILf9zQAjmfEQztspUMHrKNdepiIipkALvCoM1Tp2Kn21l
964eUe7Muvl8eWyrCWeEn+ggBBcDBHWlrRIVttWoJswB+Egg1lqe2qYqPLONxgNobemuo8aPlleN
M1pd4RkjRAfLcH6E7OqWvNnXeUYovND0I4hCrVl2pkNRGx0QhcIl1uDrowA/QerFDXGE8R6NxL08
8q+u+7M16YDOvd4nSQ1r7Qx+cl33Bburxv+czFyMgHUfkIAlK7x8xNmlpMfpGDGbo3U1G34MIx3v
LNY/F0lbbCR7VkaDzYJKPTXQqGLK9UuTKPGIMFi4tvKtAelYx326RRHw9YY1FhgFiJBVQBssOc2o
deMg0GuGY06/i/AwC0jpHGoGmpL0qihex5f/vEAL7geaK8i4IOMoXehqqyINF00QGZ18xdqb1uP8
31FSxrkJGYdV6oOpshIm6upaRO8VhOLz4L+OQmeISoAsIjhiX/R69Kw1RgTswk2EfSQdtC4qdi02
MxQrPhi162WqFvzQIm/7eae1SdRDlaNHGYA/WPlH2d8XkDqaehfIyzj3G0VZSn6Xx/bVB8Mmktvo
VzBAHy8DKBRLj3kRwmaSuVrzyK0aAkuHYthi4t6ys/z97BQxvUsiEIIifmRu2z1OecDm25q8/v+N
ZnFPZ1bKZIDcoYXRmOD4iS003GuPRAW25emynZWjilmDz10Yf6EWInnciseQwGyX0YjHob/P1dtq
S1dxxZN+MiFdyLFZzra9mBjZ94gdtNqLCgCSfs1bdbyvgSnOpwpRC/TFAYArA8haEEUq09K8MZb3
UW0/qFa3UXVatWDhaY1MOW4nGRpnaEkc8hAlta522+SVGBsYxrW9BSk6CkVNJClQPPm86l1cTs34
u3zGnhsjMMLCScPbHO3cl1d9y470BtLHHHDXAclrmnmREE7EQGSLci7ZGM/afKF4jPItMr8gA5eC
la7Fa6SkyC3X9q1e/CMGfePe/J05/hxXIyuAxCTYDMAsBFzO5xmjCivVscdrrjyhJ+rwTY8c5lV+
+K3ZTX7mqM7LtX40AtNHx+nsvGboduiPkYdcgYNsCHDaH6EfASkCvard5TleoT3Cp2ERF9WypcIi
Xbc1+iPzKcdzrDNLpxmf1C50YrBKoY3FqYtr2/5FaHLfGl2QJvdq3+xRPX3qdMNTtRoEywXcV7X1
+F05i8jtQV4GVw1oQuTjXncibMCwiSciFVfh3F3VXNsZlRlMOJbTvMXpt2YOMrQ4lSgwYEdLU1AU
0AsYGPZZ3czl+8RCcIdms8V0txCiEU4yaQRkaV1l7nMlQ9cqIT1z5pENxwj6sr7dzcJyQDRS5FD3
tBaS5aRvnkPkhu/Moiemd3nNVrwhrmBIpQOmifS6XFYEd+3cGsogXD7vJ/KqJqd6CxS1agLug6og
wwBgUjrica9r9cxwy/fjI4p5U3pCPH15FGvXL1pu/tiQjvdkgmgbnOqIv+q3+RvB6gKta/6j829d
fy+i2jG7bMPm+rAMuF4bnT6GvNmrsu1IgcSUa9aHKPrFIZRtfFwe1td3JDYtpED/NSFdvKGmWhkW
HTSdoT8o+/RXY3pJfjPbvt78RQB7bkpaJHuKREw6mLIhSh1p+4F/Q5Xv8nBWzsan4UiLlHbT0Ggq
bFR8crhwCHuZrMyxtStjy0uuuPtPpqRwTGNVHWolTA3FD005iuZXObpDtLs8oK/bzoIjXoI+DRUi
eBfJDFfjRukgB4mXtxgxpBZqXJBHsDj/J40B2WVx6eHiy32ET5FXsaH+dfkLvmxCfAB+AI2q4D/H
dbD8/SxoKqZRL0WLD9CqPnLwf0bJZhq+h0qzJaH3ZS/+toRKJpBReInLLIxLjj8BSqh2bRK+5qLv
XRvs5H6LxOVoAiwPhKhTm2za8E9f9oxkVtozCUpToaHBbAXIIVjfOfNIKpw4D/+Ps+/alRsHtv0i
AcqiXimp0845vAjb3mPlQImKX3+XfO4Zd7N1mvDAAz+MgS4xFYtVtdai0V8TaAq2hNUsmwbIGgWT
mbSgrSuxoPXuvyzXv5N49uBpUGBLYcdLyC3ItOkwXDWyjsazrX86CvEpSjrVnUOOGYtA6NIo6F7T
aaVGd5z1Ep+xzMdJJLJYQssGghBNX258YfPpU5Z3JkaToUPc6UYU73Bdua+zMXltkt0XTU2nlkk6
RWRWBaeo2klshWaLHZEeBqgv1PY1MCp00rxxITmqNzEvNpeXbXUTHg10+fejU6bGg6OiLAoW/F73
60oDZ2z3lJXMVy0F6BRZHLW6gkfmhD2fdOCzJi7M5dYEoc+93T+wdvIM2cW8akfH0gFzA/SeKQwL
fWSlNk0I7G23uopDx7P6IlBqEKKUMojN6gwemRKGBJYVt7d6Dj/Vgk/gyx53STaixlJ6jS3L/a7b
wqsYfTcIlMWneKeToS5KHADL6Aidqi8nzg/IMMU+cmy7xpSCl5aY/uwcLM/w/zH4W5PzaHtYjtKV
vQq/AYjRXq3Ng520V22k7svuncfsDkgSiprSNStUHJN8f3lzrl4BS6EQnI5IDYmOmY15FebIN0MR
pfZTBgna+UdohRI/vLpXjqwIC1hBRKHjKayoceIrXb9X43TTQXQ3tyrJAV+9VcHngQYggAGcs7wG
AdN6ExWwpfBA73PoaqKdMvf1CHoHJiURBD8Masr4LlbnEZx3KGTjIj+7y/XOZkU+DPArEyRg7KGm
mpH6tsIlOclV//XHjthLP8XKEBZK33hV5nq58Qk52qGEajEoWIBItpqflmsGl7fIsjhnG/TIpPAo
HYleWooBkzkWzI193Nd94bXsM9VKqtqS9ZNZEzO7pAbymmAizYHq4VOkPNruTWw+IQ0WyZ7bsskU
HsODXdpmqcKW3bNgVnzkpviMYOS17IFb0vwM793LcymzuCQAjg57BpkTtPzBooY+Pg6di9SNggE5
7AgnG8XIlzwZ7wDQ+b5sdvnZS0so3LVaqSU9qWA2Qq9KwXI/BrPxZRPnXGbLfY5QEszFJjo5xEYK
vUQzt5NMiE6U67h/bdg7b68MCEXpOyiINOWuMDfznNMwfSAqNKQAI7SunG5vQHg0Sv72eSV8jDDP
DfRb+inHgHv7seimoM6ukNGTGFmd1aMRC7OaG+iOGxhGnGUHoxkDNnH/8qSu+k0g5JfSFXhKRRSd
g6XKeT/Dl2EKtf67NcOF4owwWb111X0dGVo+5HhfmkZYpwyGhprTqoe4jvGq2RLfdW4ECkyAYADR
CUUNVYwtm1zTczQAw5EgiaFAuqnqzA2Yhf96WU7NCB5EcZLIyAysPbgSe1QVVWi3JFxGBXe+NKdW
BN+hgNiA9xyDIbPuF+lrA30vFv4YrM+/3QKLHSTpARRFlCDCVshYW2luI/Yxub2FFPKucR1IcQ18
O9i6LBNy7p5gbIExY7Np2NmCq9dJNteoRAGujG0QT09G6hHHjxc91DTA2wOnVuI2zs/QqUVhsYrY
sLMoV3Gf2fOt0zaUu9HD5Rlc3XZL98X/pNRcYW/3zggE54RBKUb+oywH8y0znXAbZtCQumzpPHZE
QRvAGwAsAHwFGvH0FOW1Mo/aZKLpKaugobXruXFrtjplH0izXjZ1zrIA1Df0DJb2UoAqzzCPXVvp
GSlshI2Tp71v1KeR6g+VV1+hdy6jzB/eI6/7ocmwfL9T9qdXyaldYcE0PM3IZFuN59Bncsiv5/s2
mO/6zYMGmXSHdrTcdvjfTkRd+mwFo9e/tVslIL4VQJJ0l75qnk1V3/Wq68rnwfBmfF+eGX35gktf
KJxMUlUNpMqWL7yLt/Fz/eYEsUd8N8AXXNXBgGT2fCBUfwTtWbw1qJTw7TyEOZ2iZc8fOdNZBbV0
N+IDoM7YNG+a/ayle7O4nwzcFJLNvRLunhoTLqFE1aNKmWFMz33NvDGsIIJcmIqW32YT1k9NGMy1
xCWtbvOjrSccqGno0zJJsPWWWpvRobPBgTB6Rftw58huwLW5NGxNRc0N5xdir6dzCchA2FeKgyNV
0VExKPB1dOpBnxf1ftdcyXrez5tRcayO7Qnbu0wghJ6CfcMrsxeO5gX1tqg/8frz3OpGmdCJtCGd
18pY4tf8LnKBwHng5QCycMFxjPWoxFkeYseMd1BWVBKX5lGgQZovQxel+kJkfSprPtFc+lOQeUT1
VyzPuwmYsyaoBng82wzNp1O9jqHkHJ43UWEqj2yI6Spm6bXOGwU3V9M8zeXsd91XnyWfJrRfm0m7
12rzqrZyXyUDsGJRkM1vgG9IXPJ5i4zwFcIGSvMkxmdgpMNQe7X1g4XlQzFWGw34wUR/nYcIT5lr
RUm2Td+hlJL/bdpasC9sqKzSrMItMQs2UDUMlGiz+TZr11Z674wSssy1XXQ84YLjq8q+Zk6LoarI
djY1JDQc3+i+jXaDYDtrd07/X5zPsUXB01WWkTrtDIvZ9Jyy7Vh4UVVQ1Bh93r+0ThRAxLhR/z7T
erqxBJc3guvEnBero/NSgcrRlMVcsokUHBwpNKttaxhoyzmmEUh4FLCgt2UC6EgVGEb4WiolnUvr
8fLVtebsjqdTcANKG9Y1cVy4AQNCReOTmUFWhzteHf+Tpvvk77MyyzwiR+KgCw9aM8J+mTngrrmK
rRkVvwbeIxlDS4jK/DVH5O8T8MeMsEl0Fvaas5wAPqe7sJ1uTG4Gqs4kr4u1gPx4NMKusBIeqa0B
M2r7WA7LpWRsytpz0HB7eZX+D5fyZ0DC9jBYOKWRAktNXHtjzgMrebNnX3e2ULKCtsLyhLe8OfYN
S9bNuHo/LTBeAjZZDazCgjsjY6tVsxm13pBbwz9FZo7bhZliX9YORK26Iuwfldps36Ccy/y+6aqD
adVD0KSFTI1pLQowNR2YUs0E54a6bOajKMfI7S5xmrj1it704/S5BrkDXgmmGTiJpFTwuxYghnTH
tpYDe2QrHK0+yVqM2mk6HzSTsAljc/rCABdp3I/CmHwM84pb2Zbp9ocDvVEVPZ79OFyr/S+FFBts
/32u/nS12AM8emuMyjZNwkfWpFCngOK6KwOKyuZHOF1KXGdo+sY3K+o/Y7kfmk2tXFVI4qqyt4DM
knDAXEjnpXEBS8SNvMoJyvq5Ut8jFgcVeHEub/5V13i06sIpi5DAMiFMjDx8vuENuEM8gIjBzFzT
wko8pXvTktfLFlcj3OPFF44bohfFmW0cN8vZptZe6QKg8ZXU9sIGqhUP7oT8UkclRpfVubTjBFfs
QnW34w7m1KgfnA67ybrK27d81oIWpIhlw2m3pAwfJkIb9wBBPon91QANlLoWisPAl4nYaWZModPy
pPUs7RoXnjfYHYVS0Zze4pjXzSeJWmDeH7XRs4fnwT3YKsCuMiVZfX1n/fkKYerNbOrqQcdXOHd3
9gfAO9vGT/dobFap6XFEb3Tw1X3l/axpTH+hXKhuMl/Z5IHrzx+XZ2T1bjyaEGFBNDb3DTxO640K
SPf14RNJDOjdlZPfqWxvma0/dpasR3L1LWkeWRWcXB5FbtxqsNr4Di03cUz/+XRvExp+x3hGovkf
EwDtEApYJ1Bce2U3yh7cso0guL5EL7Iqh1KJlzUUwGNviP2qlqn2GEsUer7d/11oV0BUVkiAp7kF
K2AiK4Jup0Pwzt7/gE79D4sa35MXBfVbqFDiJ/vy0AecoiHiw3j8qXnJptqjU8LPfPkhlOw/MR/V
tdwg/fJZ0aiBPb+pbWsTZrHmVVEzvig90R41kBkMnjPE/NB2CYC8aZF0/5haakKaNJzcH2CDSa/6
VnNvVF4QTqPSNaeHeQz5R9Vn7Frr2xDwNMdqH9Gi3W2mOAWgRB8y169cvGx5MiqQi6xrt6NxzMIo
gJg2O0SpxXcgLTWuKiifU5Up2sOodvYTsg8JkrWOY+7CuCZvRTuEh6yJpoiiubbzcaSQ8TaG+bZ0
3HybKqO7bcu2CpiiABZMuvK6AFDPR3IZLWZFw1/yahoOoe3G3qizChl0l5Q3OTHduwow3C+o25Gb
opvrDmrdRE99teodexNaZnkw4jHbWKGj+iV6TilEf0ykeFvjI+FZd19haxc+xOFr1KHn0p95ET8r
aW9TAFvJPc/7CURDZtO11J5nbcdrYgG5xyf7p4oJvIpZVHJkCDs18ga3Vg3K3Hjcoesw3EP0xgFz
bQr9ns51m1cy99MzqPfYPRnH+K5VQQeGfl1tz5D8DPKhV38lTEfjc9WoHz3X3X1fxvjFkDTFpp4c
BnHuSeP7BsWoQ5SZ6oMaDpHhozpFXnq15zcxm+zaZ0wtv8MZ0vVhbHfhAroydhopajQ3RnljHjo0
0dlUj7lbbpDKMjvahKFVoNiUdSNFOUifKEl18OKNbfRghjok1as6D29b19bv8VCPDWozUnw6TRS2
YJmMwNfSOo2CxjvmuDvVLM17Ncz4IS4M5ca1ec69WgXfe2OH0y+7tU2vmtOSby87yN/p80tnWHhp
mjMyhZmKw6LfJI+IBT9T/z47hP5PEEhs9btqn/hvw5WznzYxhYisxPriIS5ZF8KdIm4rt188Jdn+
6JBU28VP4DOZH0qqf8wBCdIHgD6da+cuvHUWvylD+a8GJi4wxFBeRhFWLD9NOY61GWUYPa9Myid2
Y5szCcJu+CpS8jNrumunxKJZ1bS/PPT1mHyhhMaRAymIeFcnzHCKegRLfK61m9AAs2NF3K8sZuam
MXrcDLaCoFNBWlbNWUIVDYmkqioliYblLj5bgKOvEO5qhzcVUVH38lCTug2VcWsq+7nYQkDdvzze
Vad8ZEi4iXu0rioorrVexzqke7usp3UaXluq8tElhPZS/rjVCBCtwVC0B/soukCFR4+SZ641mqCp
5MOVgRtnIn7jPGnwzTzC08bvx5tUxp6/NkpQEyx8OQh38UTGdB89OUw+6V2+UGOqzY/SwT1vvdmN
RUn3Zsk6adbHh0ycrRsEbJniQzyKIeTdNphRW32ORiDtryyApZXOJ2hWc8xNwvxEkwlNrwUWYDHX
APE30CUhFit6N4nqnpctnFGJBtf0KuZJUON5fnm3rJoB/BWCFL+RQIJfiLqpYH2IQLqad03mUlu5
0fmvyzaWB4649a0jG8IDCG9fKD3qsBE5NdtoDe/3LIvC4LKVtQN2bGUZ6dGOCKfJ6JgGK/0A8GfG
6AC4yaD7zRhJHlnrG8JAUgYlc5T+RORZYpd1qigwZQ1NMA8Is3GHEDZ7rK32IAyzaYk8W9wQ36wN
mStfWzFg+NBqvZDIaSIwCK/jCH3YHKSwaIQADDRRbWpEvSSLsuavcaL/HaLgrmbNzTo24CGZKdc4
bD6oXN+BXHhJlfxTC3HIc5PWXFahW59Z014KZsAqYv+fLqKV4bUAiGvr1c0uNGimbXuQNuverHv2
PFKmQcdaxsa+NqHon4HYKChLUKsTHKbZTQrwIxiqazxa2C/FBM1zySW0agMNazaAhPgjKr+MBZvd
qsa4cju6YvpW7+tdXf9z+QSs3nTQ9fzXinDQUk6anA+wkgBzqk0xrrHskUFUqzWJBxG23iuaBtJr
gz801rPblMp/uHuOP2CZhuMzWAN4WhWIMng2vdsj0m9z8lMx6p0KgdOGyx7Aq0f+aLzCJrUKrR/6
EOMt4y3vX5PxjSevfSc5CiutM0hcAlcPNLSL8pMjbMqwiAut6hC7zF32PavkG8wrgeVk1Gij6978
2TMIb4OLiXZGcjD1gpIiSygUbAfq2nFK6/G7JtpNAhlrk8viirWH99HHEeFpWDo2T6IQUz7MlCVX
M9l2kK2yWi9VIX4i4y1Z38dAjgK24BCgIU8XWAfuP4yWqYA+Ba1LzW+Uam+WpSRZvOp9FvTo/zcj
bOTR1AYoVMFM2r/x+q6bU38yNyQnoDMCPwOyxjICddnAhJ07cS1kcQ+LajF7nEQ5JWg6rvjIJJG4
zJCwZ6PYrk2tXWbQecms2xEKJTXoRy97gtX5Q3Pl0s6P3l+R1Nl0sjpZBLuhvYvHT/Y2pLfRlPpt
+AWUIi4o2uIpdtnk6lkEuz/RAJNGvlkIyPK66+xQr+B7rA1hBFLtkPG6mTptc9nO6vyhG9YCxR90
k0S6sAyB3wxSX9y96JqezX2MnB+YE4PLVlbDyyMrwioVZCHQmjGBzKqvS2CPNhFXPhxOZqrr3UMV
gVXwssVz1izUYY7vdcHkyN1ssKseLzTlJ+8oc65jFM9IyDxFQ7nJoIip7cZX00CPPyM2gtzfkTR3
rq3h8ScIN+FoxHmexvgEhxW+GlubzHyczPG+6R4uD/ZsetHDBJgJbkPwc0ESd1nk43ti7kOwJwK3
N4EWjIaZ6qM150CS6npU+HeZdH8dsf02iE2zdP8C0yPsTmB1nDEiC2OI0sALt6o/GN01VFZ9Z578
hrlg0SqgMz5soRwigw0uP34S/y7GAVI0CTA8aD4WjENoEkCiGRwXY+/6zaDuFNXdOCr0cixro3TG
y5wM4L6AaI7+3NeRpOy8+Moz62hPXL4AdPwikKMEPGCGxiGg19GPIUZjTSvrTjzbNhgfWhWA0HPw
PoIHOF3NvI9GZvQhWALDwIz3TLsay6Ar3y/vmfPYUDAjJFAgU6ugGoppVF9rPYhejB/qx+SDlMyM
6LS9bOzMywi2hHtuLGONWxFs9c4eDwiasDuXyE788iPiyuDhhdcPWt/QkSucgraZk7lpQcBaWuMG
aJuaIp+teQ7Xpi28QUZLa8j8vMrQFJ/y8RZiDsiE4mo8tEX30PN5kn3RMoXCFyE9AL1XdDJa9pks
xJwOeAF3QFpOLAtAu4YqrUbDrr9yGOo5erNz3PoWmKHtZIU3sRM9xOxvm5eWibdABQl8AP4WIatG
Eg4mZD7AGqH/Al8oLchtqCr3nTuAkXSU3FnnAfNvawjqFj4fPDmEZTb6FuTVC5dPreG1ASXBazc0
0I/GKvbRJ3a6AZvAHY9m51Y31JuUKI6fzpnkgP5eZ2HWl6cWHuAa/BOUGE7PT2iReOzDGEQmtT3g
IdkXhoqsVGE+K26q+0gFN2jXG7MyvoJSAw5ZkmZI3qFtfN47Tto8j0bWzZQrjvlFeiRdM8WYcYOY
RXZQ2VTG6N3BL9GW2+1z5SaaX4c10qZtyacgmu3iRbc5EK680p5Vbiq/WNmyrZsq+qsVhmyX86nw
09icr+PELMA0GoZou0Ca/b5Dnv+v37co9aJkvcwE6FaQUjqdDTVx1H7SEhw9ffYBp0BT12c4y8Ti
zg/4qRUhwgzdsrDqHFYS4ypOnzp0JGSTd9mJnPtF2MA9B/UfAvYfEYJVN0UVzi5sMHRuzBCQBb0P
WOdjUJldNnR+nZ4aWt4IR9dp5pY8RHM/LhgdumHKz4jduEYwN5TJenvOAssl5QAKHMPRNSRyRcC9
EnY5ii5wWaCas8q7PvG589RXtzgqWeU7heQdcPa4wflcoljQu4AHAy3CwsBGtMfpfZmjVxyCrbpz
X1o/OShbM62hHTE2o0y2ZtUjgOTHWBD+S6OwYBHFFXPoHDyfgUpwyQMAEmX3VjrPcf/VuQ8JiOhw
37SyFoHz3YhxYqfgSbV0jYjEAkOuT5aTg7EMdbLdqIWIULI7uzEl07k+OuK6SB2B7PksU5tCEaAZ
Fv6rKhwgYfOjnUDUfzW7FGlNYga6c+ghE13LYvbzXYPhuUhjArEHmlTxOUJM7oQ2wBKezV/m7mms
UZ675grNlBe12Wky4pTzDiBsGzTAqsjYmtAuFJmmu6qrC4hygOyKvxS9PxqemvlhEvCMOum7kQNn
s9PsW1JvL5/DtVDr2K5wDlM9LpWBYJyk5dvEGXfDJFOnOj/qGBogAJhMoHjO2AobPnA9L7GCUIKv
2z0bdhMrFhkiNOhLHpFrm/LYlBBvZVWEFAA4LzwSccDr7R2xcqoW+ebypMlGJPj7KIV8axPDTKgh
pTjej9m7W1ReOH3H0o6JNX8CaQLk+lw4FNSiTv3JwmLZlgPHTQvJOffRTV3qWg9N+NQB4mDLCCz1
tf1gw5PglQp2L1t0JhpTkBoylgAPsjBco279pM9YuUBhD234CmF2xbzpoq+p8gqyM0ABUd/GgI9o
6Zb0V6r53SiMFvVTPu9K20/K4vHvp/74+4T9arPWyKwIgQc64VOV9tOmcR6M9gdPJCHOefETJxLu
FDLnqJ/AxQlPBKMhrRZbmIkGN1SZbPMJbM+UxQCUZA/MnvxYQ7aXl0FewbPnnzXq9qGXs5+WccjG
15KM1B491X6QJ/OX/SVGX8efJmzzTgcYYVwmgRVXk1pg8gMUDlC2MtzntNjYqF9lu0rx86jwy/9A
kobMM8xDfgFJb/FxxhgYmFBmz9GOqKJrAhL3aABQJQd5zf0eG1nilOPwoK3dEvqsuF20D86pxbdO
sTHi58HaFeGdLkvin4c9WOujMQlXKGOTFSVgD/BsC/gkm5rG7QjRT1f27FxzHCD3QWrWRnSFWszp
sJC2x5ar4G2NrIdg676ZH2M8W0ztK5ehyVb8Bq7L37JEEMs4K/hAVxhtKyZMJemTHTVQw0X3dnUX
aTQzAPWVhHMr63ViTVivIdWjXFn4BrN0P7MKEt0xiB5Mauu0MD8NiP5CsfmyJ1jx9ScmhTVLoeNc
Wj1M6o0RqLzzh+pGlW2MlQU7MSK4m3lI07BZWCGjoaAsPyAOxrRSgj5BWbexvrpiOE+oSYF3DA3U
p5ujKFMzN6dlDvOnZNwPyS0vDbTR+FYUmOVzkppeDMBm+Z3Y1+G8c4zGH0wU0tQFQALKeh5tmhCQ
nS6AUCO6iNFc1G8QUWQmreK7wf37SxCVoT+fK0wN/GNX6gl+v0Ebhot2Na3ZOuzHoJDA+b681Ofl
DMjlHNtatt+RO2gIJP/mJUoJ2Y/K8lvlLQE3m8tpFu/VKWiSTW1cu1qgV/fcPhRT6TH90bXe8yLe
1rIr6ByGcvI1KI2dfk2r5uGgqvgaF9MM6uLoxgJQPlNp2+/tMqLh8N4149ay7svCH8b/QH+IyfiX
21MsOCrICbSozi2TcT+6z/qMBqrqMMaSC3D1fP0xI4JtlDlU3DaBmbJ9T5rBj+pdyUrJIV7zG8fZ
G8Fv1BAhgPYxsjcG2ffTP3b/rBugdTyw6EdFNom6lWykxcEKNyf01PAYBMcfQWgvRG69O8fjoFl4
KzWJhybcPHlxqiAPD6M5Awn2ZiClwhHiSIb5e03O7EIEFglHVIlRJj7dMk6hTE1Y2YDK0/a1+yoC
44fhx98VWudosm8yGn2j9PnGb8jVJLG9so5Q/IFODbpBoCj8O845OjtZw1nogJZ1YVQjxC/4th+D
y9O6soromdaA+FAdKNmrwvGsC6ceWaLg+mQJKlEAB23R0gZKOmolPnxRKqO3Xbmvjw3+zrsejcnW
y0arxxDbxkxpngIClezn7jo1JHnwtbk7Gtjvx+mRnV6F/KtZuHhPKBG6EpFMGgHa+Q8LdGxEF/ZG
3VllCc/txZAfc0PPcN+GRlImWbnHINgLyuGFDhY7QbhbMluZCyPD/gNX4HVbdZ7BgFIYkqBaFBP7
VDJvK1fZiTnhbkgUPCEUFXsu178zNKglukZzJWDkQDCXMh1GmTVh+zVWh7JsCWu67TfpF8RcqNns
xsy39Ies+3V5r69c08hcLWxIYGbBRS2mPh0rdxm6xDLvCoSX236TP1fb6dDs24DsXU95STzzLrqG
HNqt8gkC3KDeptc+HA5tg8i//C3n2/P0U4RpVtXQLjtHgUJty/DYOHCzRxuP5J4/P2swAp4AJATR
2nWGD7LmApWgEePVQRdpdj4DGLhwHh1lf3kw504EdhaWHYjJoY4uhj/pHFVqncCOpv3KnABprJm9
6WVKe/uhcAYvtiQX3HmL+pK2PbIoTB/e1akWhrBo3H0mnvHeBk/AxG274PmnS+f35PFn0QaJh/as
BI1D1PST65rmh+op2syBESC1t5UVWM7P6eknCVs5V4dKm4plssMABCe9e2j5h2v5pQwFvVKaOraE
RiLB67hqPZTLNp7RYYQkbxgmG4eH0Q1YhtJN4hYWIqem+jZjO3qMNRJv7c7Nni+v+TnnwMkSQM3i
9CvUSYuGwcZXDF6DVwNg9W7Af+QqvZ/8GpwDCY7NlbJzJAdndZpN6MaQBYkBrrFTs2HjNkahIvvM
2U0LFZBcfyDOx2j5rJF4wtVdfWRpOV1HN0hhpWpTLnnubAD1IqBbIFpRoT5Rmbt4eOvNB5NLoG2r
5/XIouDqiRlCD9eARcPZVkMw6w7KEXdh/R8qUdhBf6oeIhWzOcblOC31CNXxEhuwIuCHQPqIXEDT
/QrNRzV5Ht1bSNVc3jPra/en2CJs3DBS08gul/FpPkjUaaPc225QuoE6SHLPq+71zwDFIrgWNRBg
rmBJMQO0zw7zvTa9Xx7M+jE8siFc/pqi1ACDxdBZWRS6q6BAMpvPbeCGCUQzXvqUKtO+lykmr4zM
BhsLEvhIcCG/JeyRNEb3JckSxPbptaPd59Z78fcRB7KHRyYE55qgbTEdJuSosvKe6/dN/8Iq4C3u
9E7ixldSlqeWBJ85MnTdoESIh+h79mV6TUlz2r8CP7KJro1bygbPpPHXATHPXXswUvrrl/qZS/If
v1tYTwP8JVmKAiDuSRC2iYXxCewtZOxQBNY0EFhQc0sO6hfLafZabfOrMvbmw/hrbDe6JHhcOQ0n
dgX/wjokKZ0edkl4n6tPKfMI8Uw49HTa/f1WPTElbBrwQhOntjHPJP/FlXf7n3gAjGWibXejsVct
vYlCGV5rxZedmBQ2Ua6YZklSjA7ppEF7n9Vt416XslrP8iuX1k7YQP2UtfNEMDBX+576L0PxQ/eR
xY95sgt1iU9ZHREBOyn4rZccqvAAVbuhjYcBmUYTiYIeVTm0QUb5tSHrAF094Ud2zNN7Jxt63cg4
7ETznW75Yf3cy2KV5SfEacOGhwdZ8uSWGLCVnMSVHkLKAj10YHT9ZcgyzesGiAptZhUNUOKz0iDI
DjgzJDUjzQAdjP40S7kdV02AZXypTKGxS2yyAvDPGjDoxUt9V/WjDWmoy6dmbb0XGvP/NSD495hr
+jiXBVi5iwcVxXQ9u3Pyx1gWzq0t97EZYVs1KetxU2Eccbufy1eH0TSUnP81T3NsQthRcdRGgP5h
JKR6VZIPMDsTBQm4KaO5jJ11dVXAzEMI2rN0TWzZJZk5aK2K+pqVoJO/9tpC1tIqsyAMJkOwUlVL
VZnjSkAeqLYkUdjqghwNYfn3o7iv4TVyeC7aAJT4JTGfjWn00kGyIqs2oCS0KJoh6SeWBqNwLlk2
ogRfjXeK4pPq2ih+Xd6+K+HrIrP9r4llex8NI2+iNjNrmKinW05o5/om+rnqG6bsupr5wJtKzsua
L9YJOg5Ru4B+iHiPortBQ1keWcd42jC79fUKT67JV+xr+GcmZc9c3dRH5oTxccuNoS4Pc6S5HrRd
4rw6hj81O7A7Xp7I9bX6My7h8hx6wvpkhqFu/LTTLQOdvSnZcqtjQRFr0SVbKsXCNUaYW0BkBgl5
o34e6pck3psRWvGe0lQScUkMOUIEzrqhKwoGx69Ou754RtSa116Pviz7b5FeaN3R/4xIRMxFOkFj
IRrePDt+U3JQfjZJ4Moaz1c9tAvNBOivQ7VG3HEqlCxSaCpji4PEF1JZgECpHWQiJRHiqsc5MiPs
NI2nqRZHMKOrD4ryzmQ4lrWXxCI2iyUm6FxBYH96VKvUTstwaRRgcwHkd3xF0sw3En0HPPuVOtyO
ZYleEr1koORpJUjRlZIIsgQWutudJQaG6NSp8bQ0EofwGa7oVrsqtkj5+qpCUbgFLQoFYVxKR4nJ
3/UHMfw4Nrl4kiPXBE/RgW0IJvVtuU8en8s9CCy0N9djfv0L2YNtfKs9aJ+GpwDxQZXvy+d5bdeA
1c1wLWig4T9htrlRuMZc4rCN5K4CptJKd4OCnq/9ZTNrbgN9GEv8gMws0MCng4x5b8wtwQmotK0e
/tNPdxOwzpdtrLRYLSCyf41YwnkGeqyDwjeMdLWHFhof4P/Q+TCdrWt54Bmcy8cUhAK55HCvHYhj
q0LqJ5oMFG0Xq215lQBnVZtvl8e1ukQODgLONlAlYn6i0YEbnmscCA6Cj84zgcDZggRFZx5zMpt7
FpQJCv+yzbX70kDnpIbOeegWipHLaMwgHgQ+3wu5WU4UyoUpaL5qhXlOwsnWGnQQ9rd1cqPwELm9
qdC2lz9gdcP8GbQprCUKyG1GlkGz6qtw9ox8dN3msol1T3NkQ1g5BgAbq2fY0Ow9uEwokHloPrnP
+f2MFHEb+pUCNq7gstW1SwdAeMjm4U5YSuSnJyHPFWJ0OYyaCKVyI2A4dKGbUyV/1UtJYLW6c5YK
ITL8yPKryyQfuRa1MLredTuUzJrEB7ECCDA5o3GuI06UMsKsrtiRseVjjozNVZmHI4M0jFrfT6bP
h5eMSFZsde5ccDMulM8oXQheRAEcPC/zAQvGSihiK9QhX3hYowcP6maxJfEnq2fgjzWR+YXZjKMH
BgOaEpCsk4+5eY/c+aEo1Su1JIgVgBIwZU2G5zcQru+FKhfaUehdsyxhjFUKcD2iksorp81o3gHh
3INeBRw/Xg+WhO4Gvqwjv0jTUMit+pole1GcLeNiH7IVZCnvaror2A+VErJVvEdbnH4Ykp8me4gj
yZ1z3iR6YuMsZz85VmjZDWy0rvkAUBctOtMb1Z+pBQ2rVN8ZSfnJo+kj7RSqd9q+zmTK02fhufAF
wtEHsRS3c4IvWJosXbQ2tO1tHfMrm4++heh8SqT678tNenLPw6Rmg6gBU7sCeGD5ghTQzMpTajT+
bxUA2N+7eSFKUaeBP8ZWXz8wVbGKjW7V4JUJLSeKrrXIzHZOXfXGpstN9ZC6ZJA9us9uMHzZEnEh
mbM0torAD3vsq7EyzBIkddZWmcmmTv46alxM2ABhAayx0v3Z20U2ObjyAZWN9kwnnt63kivrzNkt
JkAJYCNbtMS/QiSjdhNzZ5SgvboodjqLqDJeN4kOXYa/pzvAtahBKRZtaXj8ns1XleYZdIvBkppC
cg4CVJV7sKqHSHZVrI0I6RywHCBuQjeCcFUAc2u26MXAuhTqlab+VBnbtaMKsTtLkdxKq0cS0TYC
KPQ3L30W/4+zL2uSU1e6/UVEgMT4CtRc1XO7234hvN1uxAwCMf36b9Fx73GViijCPrHPkyM6K4WU
SmWuXOsyehNMiuvMSiY07F3QvfbG6Kpsq6WJlxX3SvFqioMw9ln7ysyF597cUTy3LOW/bU54xHha
4BV2sqqTlu+IpngGvbPYqzYu3IjXOSJ2yUTfgOcFxfCjLMYc6yzMBrUAHTgABHpBnob2xWnLVRgW
6zJu3IZ2J1VNjrZi72st+H778p/zFXwiDoFmIrDJX1/h7I4EcZ4hqj4vPPSNvw0Gc0lB105se4yr
79ishybUF47FvMc2Th8xgVSBWO7ll1X6gbIghMd9Yrz0RN0rg+b3WoNWnhkeTa1zh8TZqyX1jOAj
0/9huBZhD2sNtAbalJZ8odCAaVbb4LQU9dEu3abe2R2GezHEjkKS7axsZ+ME65RCKgC6F5hlWfrk
U6ooB15AwCcUOF7FRH59cycKaqEiMHTxTstAWGZgDFX5ZIgNprJNh50enPrO+/svDTUWigEkQK6R
7V2uOkTiwTI5XTAY+IuPScMzyLk15Qm1jedRRHdWHIDy2WkW8DFzIcPB5AA0k4G/vBKS0CjP0wg8
T55eoQogIB9mDvdR37mqFi50AK6SMWQHEwkLoAcGVGZlMpSg1LlqFRilbY1fTi02GF/0m6J2nYbv
LDTBb6/ndbI+mUNDCrJ8MIp+9+WCQm5UiGSaTkDq89yDws4mmVeoyUqzK0y8P7SO6rUiWIfakjLN
zJpeWJY+pVKYcdUpsFwHD10Qe03Oka2Ha4yILJ1Vcr1VYQqXlw72gEmI9tJJZQBTmZMhPjQj3etR
7OLmPzIl9GnJV0mmYyKBrQv7aTTZYezMTa0ukYXNOjtBu6dBjWlc+/IX5COo5lgOZ0flR2OcagUz
Sc0TBC7+/nwAOW6iwgcwDqTSJE+FnQU1ziTSXE3sud2uEKoBu9N+KXmzVbJ+h8fEZmELze5YQBfx
psVYoCpXlvTSsnJbgc0k2hnFNjL2Wrjh6VZXoYWyZaOfWW+GcsydNYlfFTx7m25rWPdiqcQ1cwuA
FBik9gjI07ivlGIL6vRMGfA7YkinJRudvljGyeaBl7CDkxrr227PftE/1uSqSNsPVRRXiP950XqN
+lbVzO97zPsshby55SU2Erwv4iyUtC63ToBJuk6IERQoKmj9lMiLHfGUa+WB0eSpd/jjbb/mUhY8
BUF4gXodpt/luF6rvRpBoL4AFnCAtGrplvUaJEauXp7yzIOGZhA9Bfm3yI48QDhuG9dnDuq57ekg
n13kSdtpKod2GyaBQ28M4qPGllgLZx5i6B5gsNxED0EH5PXSRFuXJbMDGwTMQKLbsfAMdUAWGO1u
ezJDfgFiAlzOE3cR5A/l7qQhdKMFzRTCG3eKTRQyHUT8GWY+7dDxW6NPNxgGA4ucCeMAs9UDoKos
HJAYhsargstm1xbZsBAJZ/bSxGSC/wOWjmgvhSGgqfVssPBYKpJamB4eQcHRZgmYOB2SIre3OE0O
hhLES1wq09mTkgV0HJCigchLNVW5J2BGiSkKlBegvLUi/K4zK5+MJoCJpZfaP7Ma9P1LH2Am6F+Y
lD50JHKna3uYtOzer8pXh6ue2mcrXUkeMByBoQfI3yKz6d2UqJvUcbwuIAttnespMVyvxvSfNkne
Alp+uduyAUlaLHCYOI3cNkUxDBralfHR0uagq5kXJLjw9J9OZKJ2xDe6gFCblm+j7IHb5jYxGjcA
t2tsRofANjeMKG5fLhZ4506dAbUTneKJhxKJtCvaWsTh4ODU5a2NbG4vkvc4cNHpCurwNdbLnR69
azWg72B+JpiWjGMOQualke+5g4njOA3TolJjyFcXDgBG5EckPhFVGi/StX7LjSz3aM0XnkbzlvDO
tIF3xhtQ2hka4LCpmEoGsU62tsa2dZuuzNRauBjnbggLo88T8B3cUnIE6FWqgFE3Kz2boTJYQ0L0
IyqKtb7E9jYbsQEgQvETY+WgRJE2WT5ERtzEVekVVRCQFYvUbG2ovEHipgAjZg/WmyY0bZthEvNY
W7V2tE2uHfS8hOogyPcWbpAZv/HU1TBPgH4m/jcFobMgjrdYy+MRRF1pNLxHKXpyCj81irqz66WB
udn0FUNsuO9R05soPi5tFUoJrFWAxkTN3TY6BsWHUD5Js7L0d4NsUM5Ec/h2YL9uLE3luzOTk/tn
7kWxANtxApOQwfL5GwoiT/+BmxFvW1ccMArqPuzZb/B7eJafLYSTmZW9MC2t7MBKXjtxW3px/r1S
gZ5PoWtz39Fm4VUwc01c2JkyrTMXgyxQi1rAjkJSUAgpXuL0ntLXO4iHu1RhC0s6l7idr6iUuHUU
cxNRhxVNm/eR9+5YPnfRk6r4RQDk0NJgGuYa8POlywg1CiQ5GKaHopl8C45xFls5ReqGypolwCDY
93xTV2ikrRAZzD1vSEVXoWM56yFr+De15ORBMZyB7hsrA9q7K7V+bSYUgzkC9bdwrY/D8EiGAlBX
OlKaPiDIVhsgqHVrGwVJ/zPR+gIY2CGkKzaGiPahHSaHunKaziec6SC2MNuCrXpD4ftURYckmk4n
zUmgeJlQtQ+nUestqbtk8NXMUSK/ZXFueXUf2HeGUsWGq2l2+UBDXX2piJa+G2pmq2Daskc8HsF+
rXp6pAXEZUUT70TWUTyHBifxNYtx/AZb3LVWQA0oUCnhT41HpY9iOn+mFQU0GS3AbiXiRv2BXidC
mq5GJtTUMpC/rQ1WkX3YFX3mNuXUYQYBucFA665kuxLhBQKnWqr7QNGpW6ciAAA3qSAjZsd7NGji
Pq8QgdWh3XcJcyDvEMb2R6FhGGUQlvOZhKW2y6gTgXxNHXwnBcv2Hnol4OZohhbrVmCR3bCOwQZX
WUKAGKExA0+oeva7KgdxMsFTWXtaEgdiHQWCgX6bx8Zn5gTNTy1qBtuDZgb/BaRk/lxExRi4RgW+
38ZWnM/UwPI+WYUV3nGtx/hoOKQFdTsQx+jNWK1ajoFW3Gm4OjvMvrd5QHqPlc0ua0S8H7su36F+
SnZq09s/q74EJwvJWVaseY0dpvCe5nvDGGh2yo3CXhFoVIY+T0V+oEUbnFRSKnw75JoVQlVYVUC6
jr0LjWhSvBM+BCAac4Df9fgwVhDgswyneCz7mB1MPlDdQxeuGt28ryp09tuihjhewsJ1zLr6TjFG
7VnnfQSOxaodwUZOC6I9lEablyvRaSJED5LTY9+RekXxtvqvdQZQ6JhmbqAXS8xs4eU6e4uhVg7e
3CmaX/GUcN5g92QlbmV1YmbasOpEuu9JdEfREIq3tPjkoz/QownGutshfc40HssoHdoOrlHwV13G
u6JtnKpOkAA1kXGs2/bOCD8SsF4aSbkhMAcBunVBukOF2d4aQJNGX5qimQmBINbBtAGgn2AIkttT
uaKOGUOK7AlFc4m3MY6i03EqVY9F+fq2uzPRnQItaSLFIuC4liuXmpIatdYoqFwK1zTvysz0ono7
BC8BXVLFnXMLNbOJIXZqzsrFrHLoEDYrsP0HtY4qaaUXe03tReoC6wQGfEQR4Y+hlkDbSphdt/Bd
Z67Li0REusZSBSBXxUQiUvXV1q4MCIHjE2MkN6QPt5d0xk8QdusOKvwYzIZ8yuUGov3gcHsAg1Xc
5qsAPEw+UYpnpe9WsZWtbMy29f3SkONM1n5hU8pDLBA2sjaGzVR0bs4pEvbn217N5MmgLENGjmcB
2uoyYiwonUivhxqtHwP8PTnQ6j2HPMICP9rs2v2xIj8NcxaLduwEqPuFg0tV+RYlEDzJTU+x0rUV
6ps2VDZ/7RgGxoFbxGEDd7/8uRo61BF0+HCNgc+hVgUSjWCXRtrfp2vgkwJfKRSqUb2Ry44NOhB2
ySC+EWvNihtbEI4ho3rBsNptd+ZemZhTw7MJRwyJmxw9BvAS0zKMSsgidd171ScWavAD5OK8pk2h
vIARKvwKFifD6JqdHpjugCTkR9CKtoLuY5gc81CzDqxunS0LTbYKgjI8sKhTVpqetqhV1mYS+EnT
FQ99atqVS3iLoZTbbszVCM62m1x4KhpwLY8J2AIA5zPTBzv4JP0ugthr+sCyZ7P9fdvcbHQ423dT
lniW5MZNRDDiBXMsONn9FoDlkX/Tl4ZPZ0/pmRV6aSUyUOKm0+7mFsppXYwqT8KW5pDnnkHYZ6it
EEA4EICmX3Hmi9NGuaEKDr1JE+VVNgKMAuKZ8QejuauxH102ibVmuraQuM8EiAuzUthL6jwjPIZZ
YXSrMgOMedikYsHI3AqqENiAgLcKgi/5idektB5aFa/bFo29kLL7JFyaEVoyIYVSreC4K0OYyLIE
ZyNgj6RZkpSbWSsEGg1ddJA1TS27y0/EoTrTpjXQ6rZaPuW18jMM0nUWlAuP77lDdG5G2tUiSrnZ
2DAzIVbT+6LJkEGcwAqVOivavmXmQiidSSbgFlwCSepEkSNtgaxCuyUzUMZrBuhEFc19PCkY9foe
Eqhgz1uSKZs1Z+Nvgl90giNI5uLRrEyh4WUaoD2ljenKqEyflCBdouxULs0cz11NAO38z5q0L6q2
75V4gDWu3I9d7RLyUSenxlgztLQhAnU7IM19Os0ERgiQBMe6YpTSk4iMrBthzfytWyvH2vTdZxq/
OF3gV+KjB7T+tsG5xTTQkkIxHDPVqOlfbkmd9mg0hkkFdph+ZRQBeBJSvXdFEnsDswZPmOK/2xbn
DgGwOg6AQEB4UJkcKmN94RRWiaZ1Ebpab96HobGB8hX7B8/w8Jk4+pC6mDIbsz0MVoSzloOcZNWO
B0jUgm10xTiePUvIsrlFPKtsy0kSDVD6HVMkmRZ/L1TVLaLXwcTESLAdlhpc16UnAN7RPvz/QD1Z
nYzndqWnI4B6473KvPApR/0OWdmdsxrvIi/ahS/OBjrcEEPwcYffFbulcaWrQCn9ACm6pGGlkFDD
D8jA/zbNXrRL47szVCiXPkoXpqWomdLHgAf2a21tPLMXxvzW1/copxyq2B2ZZ+298DtwHS6op9e3
9+fVx/zyD8Eez6KpPSSdiCwDcT2yaqBI4086Ku7YuaiIOPmrscQJu2RJWknwX/SsnmCdQgX3MeTO
HI9Gj20LgpTv/+ITjtwEKJhG5S5PeQOSOtqYPfB4oCCymjteea39ApbKFqfitqmr443l++KotCiK
axAXvzRlQt0sotm0P412lUAFthIYaSPfblu5fq5LZqSwHDElLgiHGWUbnIqf6KX3Tzoa+cfONyD2
5gLxctvi9AcvCoZfBsEriHfzF1XspV8FOuoQbRowcGb9jOlnj65eFdzX5gLKZG5PTAn8F1s0gHDS
7hO16ELO8KVC5SjCnUru0u5AikdhLjy5vjocVw6dWZJ2n5oZhWDNtCe0cjNy5xA3YMuiOUUfsBS+
1kKIvqg2BOXBvq4/SuP9HxYUHqqgiAYoTuabEdwex8aZFpRDUUTR/bBaNQAch5+37cxuyDM70wV/
lhfbipKCAkjFitqH2Djo8VpZwkd+UV5er+UfX6TzlWkDUgOkIp76aD5qO9a65LH+jZHEZms+N5av
vAahO3qRjxG81W33rjKGaV/+cY9KaP6kN0vUzrGMffuGCoRb9du4R9Oefg6g6yDDnUq3ty3OngTw
ugMbAPFBTd6ilj2QTguwoBmoP6DDa2qfbPBDslQ4mj0K4B6wQXWHrqkMesiGSJAYTXIvgYhX/LOM
XpRuVZf3xtJw96xD0yThVBBD5U06c6kIa0hfEJyEVNmZ/NN22l9OCmgDrxZO95Il6czxNIiGgMNS
Rx4dG23AN1pbHmgsFzbF7A2qn7kk3aAYVwSGLdDgUmWfxrZwqcm9No9f0f1/4ok4RipkjNgLKaG2
xR5QU3CVaFx19ncdtc0BkKjRjDyrind6y3b/sH/OftuUYJwdSJEiX9cr/Dat8mtnVeonlWH+6um2
lau8fToXJnATmJtAN1ke2w4rpyNaCxo3u/+Ris+29SBYrlb7ofS6j9umZpkdzm1Jn5VluAcxAIY5
pVX+jlmze7AqQvHEDxsf6RjETTxg24r/lvQ/5jIxfcK6gjQO0HdL+sj6EGudnUwHpL8vtPu6WRrT
mN2uZwakL5VQpRySCgYqM/VjehwaP63oul1Cyc+G6DM707+f7QiLFG1mCtgxoh9RNroGpvKS/25/
pNlocmZj8vXMhqIr6NtMNgaRuXHy3pehl0CXPRZP9hKjz+y6gfNc/0KhgRjr0lYXthiWG2CLQ6Ia
pjCHoGIIY6G0OLvDz6xIFxvjdQdGBER+hiNrxqsGeI1iJVRUzda6/XJ7+WavmTNj0g0HFduOapOG
RqSeAtB31mAQXTvaCwvRdt9W0ffb5hZWUEbW5XgCEGP4Sg7eRbHpMapJX0LVv21l/t5GWjyJggBJ
LD/c9HKgI6PTvZ0drHX7rq5CV40hr+sOD7lbPxgb81n4P6HNu5BNzu74P4blgrdWFonICxiuFXsz
aolfmc0paKyFUDsbIc7MSDebEYEeI4hhhkGpLmKQxX1bWMErBPgUZs8sSKGvojRLdAELI/nUgRCs
+LZzvun6E6neGCj9FG1vF0u32+xZPjMqBb6etaqpJzBqlLjNMK6MbNxPIubi8eNT60NArYvlT8LE
C8T53kfMU8RboeYvLXQ9qhhgKr17vb0Qsxv27CdJoVKBGrWB4aPUQzsGs3PPZQle3Se+1LWY+6Bg
XQdBIyBLk+zTZWTJyiZrC8xXeQ3xowHKh+O4sDNnX1ZnJq6OnhGFdoFpQC+8S1Y9RDjdYB29jhux
Tj5QKUdh6PbKLRqUNqlZhAAmTNyM8VF85rtg32JWw0WbafxUXQJszfq2wblPde6gtGWdMDF5FtlY
w/atV/3eetSsd+OvG484GOdWpD0axNgOtIJXQ/q7hz5VmLhN/6NxPm87MxdIQEozoUwNSGDIEczs
ijoGvRWSccwP48Fh6Ovx74X3Jl/+GJGjlU1KlQEdgjwAze8sfHYq34kfbe7W8aEuYr+EuNptt+bu
tnOL0p5QSehAPgQWzWqth54gOOPEHfJj95HkS1wyC2toSRvCdkQLfDWMKcVLIvy+faUL19kciSFK
rOjt4yNhTEaGGzWNovNBABdj8PrFgkTBth/I2qrGd6fQEjfp7G7T13zwo7Ale9tM37uiwhR6vHKi
XwbmqYysW9N+bBZyiLlICv4M1LlMFWFc7rc5ROhMLVCCslsFI7cRBJoCTGD8jE23WRK3nlvmc1vS
MvOwUJUMMEuvrDoXRGneyH/pS4R8c4f73Ih07JAShfYgYCSHUGwXan6RtneZkrjjP3FPfSnrTtol
gPZO/p5llEj7bFaHPa4+zTf6xGX5z9uHYPbjTNK9/8/A5OuZATUGTNzKYCDUQHwJ1msqIjdovxX6
SsuXEKRzNwv0wizbtoDRABDl0piw9UGNen1iCvpRdr+qbn3bmbmvf/73JWcqJnQrDChepCjfhrT2
mfXS9EsIorklO7cy/fvZkuUYwQwykOR7RbxrjU2grnStBbwcL9znf/AHikpAO+E2BnvEpaW0ywrb
nui6Adr3qnpNMSBFrIW4MftR/hj56vmeu2MELalVGAlAq25bG4A9FgLt3HmxQG9KCbYyqFkkN3IO
Otk+xjVFq+0IsegcWLGn+F9o2s6sXMv5GugYEPhBwnWmffZQWrv9Na5HLXBFAdsGHQu8+UEsLfkh
hIH4MsCCCX6JXN+htmAKjOdtoMJpB7uSv+GEJs0GEAnQBPoGXpm3f8H8Qv7vB5hSHQ7K6TEHpm0q
pzKP225gvhb1e7800jB7jP74KQ/ZhmqkFVoNPzUNkwu4G9JnZyl1mT1E6JxhxhJ4Skw7Xm7tYKA1
aWMUaHLyzeDPRrRT811Rr+Kl2uXcLQ+gwv8MyTGBFEMYM5TDUEUk3anrXgdlqzfvPNvqS4QdZLpe
5BrtuTEpNOiFIzigp0j7hDuurWfHjdwhdtGnezi6b2+j566Oq5XpbulSn2f2FJ+5KT3UuyLO08GC
5RhY1xEDgGW0cI3PEpyeOydt/zjrYifsYYLei8yvnxRPuVO8ahOerFXlV7vSW7n9Knzu/PxVP4b+
0nt29iV99gPk7Z/b3GSjgj1j/9Cew7viG+QYGzd+/q38qB+0x73wMS9yWpqAXthA8mkoSA9wmg2r
JGNQhAZxydEWx6rx9eRHav4twA8hxp6E1zBaiCkDeX5zDB09FVMw7pNiHRHiCcvYiZFva82B1lTv
NrxcYLCaDWs2BXUfVJQ1IEakdIY2QRQFKVLTIvICqrogRqGYImqU+6DaGbYbBb+RK7txdZeQo5X4
zeJk59wD//wXTJv77ApSbN5qUYtfEBZ3pAdSEyQe6zI9sfDEsb/ipwAP3tuh9BrKNK20Dj049DXI
hIO4tAnGvaaJhINHDSjOOx2d5oeofFD4gZkQ/zYhs1MkLuRkFsxOf1aOECAvwO0B9Q0AWaQIkdp2
nuUmzDogavkok7FGK8XpDqIHij2vJ+JccI1uKkhZQKs9pniQkA6PVHtU8cvA3dSK7l9IAadmIOb1
IMsAYPLlUogYsuCchJgS4081fUuB8YwwEXHb87m769zIFDrPvjHJx6HJApZ5urKy2d6075EugYDj
tpW5MHhuRfqq6TBaraLCFbwzXKsCWHWJf3TJD2mvBqqWqbkGC0by2GWoGsIG1MbZEkBh7oJ0oK0L
8PR0MOVkI7HVoip5nHlKyL/FlvPANeWOmv3BNsWmJs329sLN3fnQ2UaFHwqJ0JOQgnuFsmvujJN2
ilq4efNe2Z8lYBC3jcx+nT9G5FSzRwtR7xxIjNi18LiOSZGlVHNGomma6wMSHHBbNH3lx2YRdkGY
B/CDRW6Vudmnch8d+kO5zg943ERHa9XhqhhX5h3bG7vb7s22uzGLBnQ/EEGA3kmLqKFQYlc19kbB
vNZxcUEdk1PVPSe7xI83wCjctje7Rf6cW7lQZySQugybKEP5B6o94S8BzcPE+cjLh0X9gNnt8ceU
XLDT9MHuogie9WHqR/F4jHrmk75b6F3ObpA/m16+4ZMsio0xgEetITa91j+OuP5uL9qsJ5jiA5vT
hKCXdYhMLTDaMIOJuvxFobCUsFUXfr9tYw5ABfglINLoXUNn15KifGamHFBSyIt23rh2jroX7sPf
fMvewsfyPxQe6ROoVMgHBASnnj1gavkuebv9G2b8vPgJUkIozDo0KqXMPLUeAh1gU1V9gNBybPl6
DpKR1W1rcwVWWzMAZsLrhEzo4MvwrtI0oK0Oj3UMDsUKLi/jGAC8JSwAdLxyTFxbTIRED5Q3a8x3
LRyFmSTtwrx0u6gtiRMz4fiq+lpBawqivC1muCqPqveqspAJz+UOF9akW6aGHEOSRLBG6VODcsMI
2D041C32TVBc7CjAHYPmH662C6PSxWMMjq5jYBA42/K+DDsk+UvPy7nny4WJaU+d3dEhtYtMSeGX
ojwGxrq2V5SFvq6ejOA9mUYFFZd/0EzBaBemf98wUTHx7aKq41mgHo0OnflLDb8P1YvdLpF2za+5
aRBE1WmPydSuUBLJqqjHbxPltwx6r+1PY1x3pb3J+Is++th8YJ5eFBeZOUU2JovRCZma61esZDQy
ipTZWPRhr/7Wv1dgnd5WvuElL+DxO2i7atWpIJZdOEwzgR3PeBXVBsBzEQ6l78BipckVgrPbr4cV
+Rn8IKsRWkCY5wt/53fmOrt3sLN38ePS9TnrrgHyXjCxodgv357qoAeVBrURL+jdmH4zQRzRrG87
N+sbnjbg1UZJ05Kl71JFpT2mYXFSCd1Y/S9M/g5h7fX5po83t03NpGoTP8v/TEknpgJTpm0WMMU0
P1VAp7x18s1gLTg0c2ddWJE+FiTnpqk+WLGTTU/ua3uJN2H2o5y5Mbl5diq72ChIGcFATDwzfI3a
NVsaGpjLXCb2OLRDJtzvlYgCY1zhUQvifitSV1CicG1tlSX/YRgn0o4UAhvJGsRUENVZor2eO9cX
lqV7SqEpVITpJBlQPQq0xTNAWf5DcXBEn6L0OZp0S+WtWZOYICBgU5tA4vIbTHPiIKUtGiWo0qT1
SwGxKTBVJmCPG4Qbg2JMGfB+8G9vxpmvOI0t/M+o7Kdqx0MyMeLm40NhPqjap9n/um1i5hK8MCGl
nzwIR1r1MBHanjq43HLNXQi6gMFeuG2/cJPSK/bcktysq9vGAIMOLNGyezFEtY+DiQ8uBsfwgIWk
fkM/efpuas94TVTmMesZiL6Au7FdNYld22C7qDUx9c790HwlgQq60l8RJKIAonRbI3/oO+M+hsLb
7QWaCQgXP1tOUqKWaUaNn92inkGKdad9c4CXzFe3zcx+ByjSAlPogIRGrm2GOgtKzDOibG+O+rfI
cbIfIbYhxI91yvAMMRDZm9wEyZqKSfS/f2QZ0BLDGdamUSYEPylcpFUGQbUIiK30uVAPebrg3fVG
xt+3cDnBhAHO0enfz8JR1oJeNIjx92s0ajF0iznqZO2o77fXcAZdCDMA7qJSgj4dbF2amQAfRmFA
OSaNnkAx0iVrlW760DfDENzO98boV61rOcfGq14M3W08j7hGuR6XQuOcuybmzJF2TCoAMhK1YaUW
DwTuVsXvIjGPzaBsBkGWkNLX1yL4ivA/TPaaaIzJVcYmzbUqbSoU4QbXeFE3ra9+y/bB0ToZ3Gtc
65R95F52SPdLGnRfrDuXZxmWwaOigoUC41UyRnpUVaGUKgJwZ5ojcxU8rz81wA0PGP+fOIvTBlj+
ZmIwjgpaPxZ9CsmgMdM49bUoKh5A/IAcO0zrCDJMTm36FPxGq67mLRDypshyF+weIYbZq4S9BJao
X7qxwLejamJvSRAv3cfTxrjyB1hvUIqhnomxnMuNU4ksNfWYo9Ouh6jNlJZYpU6qeZZi225FsuPA
U6ToKZRpkGctwRmvZ2SRuGEkCG8hNLyuxyC0IAXOnOPwxzvyI/hJ3fKooEbtePoOjOTvLUrUW0yg
5+4+u9fvwOCykI5cx7gL+1+X39nxVDRQtakO7BfpZ2gegmjTBm9GtpBazZ6KP15+5RNnVkBY0MbG
JIlh108JuD04NDm119shYO5IYE4XCFuQ+0yM65cfUtRgyi9pOw0BlQ9EGCfm0I0ZjLiiC9dWgoUL
+jqPA14YA9RgzgbR6BVnGYgylFATcAnjTxASJy5hC732WQuoNyPLMqdrQY6cQUEIYVMKYJlrR8e0
HV8QM5hdsjMLUqo4VECYgG0b7YPisQ3AMfmsxgcnATHL0sz+9R2H1XImHVZUu8D4IoVnEbQcUlgd
tvl4h3EAtdoGbJV3rgEy3EWk+fSelo/0mbErKndkNjyfxsF45Wfk1A2brFrZ4A4Nt6a+7qlf1PdZ
hOn6rQ0Sj9u7cEZo98JTeRguULJpphHGq7v6Ue1d5dXxhlW3+UhPhn8Ctxvzrc2btnXDXelqGGgB
Y5Obe2A4W2VA5i78nLmDd74U5PJQYGwZiK9p3dXqyNHRdLYhW4ggcwH03IRU3SiZEwTaNP0nUl/0
OwLI4+h3DTqLa8X26kWC39ljAUYWinoVNpNcOurzJNFzoEi9sFzXzYM6vpN4a9f3A0bwmt823aX6
j1IBz3GeeIX6szb+uuiIQ48Cu2EB4Y4HgXQsg8oMY0HhbwZhVCiBuC1ZiJZzHgKdDwAwmKMxiSRZ
UMeyTIg5QWQptGGyE4gvF7bFTP0NTqCNBT40iCtQ+TzySlGrIMHADBQHAvOQDU+as1WSU9isCtMP
ncStagDd8N9C+3AuEJwZls9mYrVh07YwjGE1R9lo9L+4udOG17rca3+P4b9wUj6K8YBQVE5OlqD7
roef5Uj2Cov82yd+ySP5iFV5ag7TMBej1DXH+zQ/4CUSmP+pzRZA5wVrcwf6fP2k0yYA26sTdfIJ
2CvrR93s4+77bYfmbgUIz6iTjh2G2eUXQVkanFcNdETsQAdkhUe/oxYMj10xDivWh+MKArNLLItz
iziV6dBgBeodBIiXcapXGI2cCYiXJc9NA1p6T1FfC80dHNBvvdz2b2YJQeQPVniQw4PZUaYo10Wr
FYoJW42Dwi/RzZeyMcd1akXDwjGbCY0T+Qk6jHjYTUQ8l16FaoCHL/QgvSiPXG2I7sLiAcNMd4pW
7kt6x1S6tg2kx7f9u/p+KKujMWcjn8QYDthNL60WNCAAlec4v8B/FeJ79cUmE+1yEe5R997dtnb1
5SRr07+fpXZIj2JTVLDWVjtFe4353ujY48g70C7ELrWjheC45J20pnk2tnHEYS+t+3Vm0YfSrKFY
lK6iJr7rC3AP3vbvKkG+9E/GidkNSS0rAlVbqzWoc77w+rOyPvql2bDrkppkRyo2NHYQxWUOO41D
ftRJzFwe58oBSuNHkmVQWe57E8TVPZQTIHmxakj7qTRlshBelryVglkd2YOmTd5yZU1svwQkVmCU
p18kP5/9jJBEwP5EORTkypfbBpoJGXEGfEZWnrJq3SePCNWuyd/YUgd+doOeWdIvLXWK5eRjD0sO
+YZGEigSc6CtwOouEtsNu6UzP7uCIDxFORw8IChHXJrTlS5tIrDaeU0FS5HmZzjgzUhOJqam/2Fr
npmafsrZ0Yt5UqolhanS0p5tsNLFBiqRnbnjxpLA5VXMnHbnmSkpptSxkuekwSLqofMIWllg38V/
ul0veDR/Cs7sSNEk1tGN71hZYwB1RUc/B48YYaWfY29U6QtmsTPIdWEieylVWPpqUlRJLNaLgmMp
K4riEHEKN+UCGPjC73JjKaRcD2d+rSaYaTTIkkwLe/nhqqwoJ6rIGhI8/e+01DwApu7tPtw1WfQe
5BmqjbX4jEEKkjj5kdkq8CK1H1eBj1bxm4652dsbabJ38WC6/D1yH71VrLzsxNeqg5hJ5Z6tt27K
TLCvrBXTB0dPWXf/EGlw+6J3gLoLrn1pRylFatA+5/jSagHBitxa6cXgjyX3caUsvHOvS/hw8NyY
tK3SVilskG7XGEk50PYAJkc9OnaZX1ivID1NnTeG5sHtNb2uSEo2pY+cVWODkUHY1LV9Ht1nDRay
9Jv4OUGaKHy9OIXqNolXNcjrmtNgb7Vuz5onK0J+dYjCJcTn3Ak+WwJZYk9RIAxDU/yc2gh/dEn9
YZJkU/bB376OvrwGEhHQ7UkCWwp/GlJtGhUwE1uAZJj5d9T7Hm+v7NzVgXrI/0xIYc8JqRlg+gYL
G9durR9qXP6j8qAl3wJ1oQSzZErapKbTTFquOBgcgoEse6yVal1aoKLP8bBdWLn5D/THrf8j7Ut7
3Ma1bX+RAInU+FWD5aFcVa45+SKkko5mah5//V2qd0/HpvVM5NwD5HQDDWSZ4ubm5h7W4my0baIg
z9AP5MARgRHeDSU086kCGZd1kIXMHOlGpPy5BaWjZcaNhFOXNuhlSSLQ+geHkjLBFq3duWAy/BeG
W0sdZ0VQzU3jzOw41i+61Hw07L7I2o2OlEgEwnBBlLZ6cZwjcqdthqCZnLRA7Biobout9Q8WR++n
0t7HkjODNar/e8JSOJVFRO2LtBmUpZdevEUc2nYjvqUctncJ2rUkY/Cy9h4jyC0VcMNfd90u5+oM
jItiyixkoRZjfXFJvRGEvVGOZuqydoJy04eKrfQYK3krrBOmXSEE3Cl2JuKkWP/GZ7+BO9shmzNk
i7FgXbet4PuoPoFsMW8hXYAbDAIcQ22b6kNjfLt93oW43IGHkEtkoECAU4i+IFQe5P5UgFWEbEow
CEtZbpc6KJ9UV0FkcBt69bicrZg7LizvpYRNQC5RFZD7/ayPfi960Sxbx9++KBXBWSJwQo6Ui/yl
AeoCUtg1DpllF4wJeDW13cfthXzF07dAuMB+sOrWsMYWjNPWAxjVWvJuWX4t3eXqPVganerdIn7T
3pvFz9YSfMRVZ3C2Pu6cSFWqSr0FaJq1oGSU7Rm0KRFGGkAjrFvbUjJEVZW1eAYiZBokxVFUBdfp
5cnUSpbI4QxEqXyZ+mNr2Ua8CcrBzmhld+1WPP591ZK+HM8/iPzt2pskayYGxN7wW+LpxeOUzhiM
K1wWLQxGmEstURsTTaus2ieFdhNaN9F4xI/aYrwnZdqIkl8h3TXjKQ2OLNzdtpxV6/wDwdfuw45V
xTLK5FSQSIJSgztkIsI/wSr4NqJcCQYpW1ahoZxfp4UbToco+uf2OtZjQBWSRYvUFXTYODOUQyWL
JRMoWRp9w7/7Sm1ua6P0kmAGzzn1B/3EUF9C4CviRF49AWfQnPOe6zyf0cAAaOWtHCPbynp7iLtd
F3yjw/emEukertr/Gd7ywc8ehhXaFpKhXz6oNft0Hn2w23tlQezc6h/CSvflhXshE/GuipbJ+el8
7EcqL7DEkt6k4LPPqggMmNOmoN+VPvcGUorei6umg0L711w7WnS5Te0iNbfaGV82JtOGkBEakuUx
BnuYac73ifIaK9N2hDafbUxxiTgbzbSW9C6nlm02gV/oopHS1dOyEG4r6IwCazvneVT0rHeJZtbO
XI1+RrqnMaKCA7kak/4LocvcVF9f4kE6R4CgnT1o93i8JKlvqhjFFgSka29iBDf/uxa8HS6tSOo0
I7dGAyEGhAtitPh1qF5hBGXLhCW79W38A8XdTpiqL2J52ca+3fb6yRzeW0V0Kfx/HMAfEM5WmN7O
8tRiPUYeIpsHvQQ04abZPg5QrGIehstJiOdvIxplEQJzxx/zBV0JWUysTm7BYY12CAqKqW2P6R3I
ikz6llb3lSEIwUWflPMBEKNMzUQCKCOugcb1IPSNpheE3asgmMwGnzj+oEXz0kQoy/LRXPaNoTlj
jEtfnXQPlD3Obd+9avJnMJxjqYg+mYkOGKTZ7a78rDFrFRboWks2QTAKwFbN/gyMi/kUqzWKegJY
NTF7yu7LXnWm8EdTiEo5IqDFnZ55aT1UaryRABSzx2TwFSzKMCE/Lqi4ifaIc0laiQsgTWAIsoH8
R5g/R/K0yavm+fYercOg0RqjsxgL48nNqrKI8maGW1IwDDjQCXns5xFsO/83FM5RsLSsQ5Q+amds
ta1iRS+QO/QTZgmeyas3GUbQ/7MYzlV0sZGFnWnBx+LdP0e+GjBPi7ctnpNV6M6i16vo23EOAmKQ
g9oVgMNAY0SckvR2EotaAURr4s4qkjWRpY/4dDm61tyaWFECvYv8R5yZs9eiz7LBBNRAPZrN3cvt
XVs9vzpFWw4688BPwK2vrpqs1a0A0NoB0fGo1C5tXRo5svLfpDLBfvAvFLfKJsPQCSsBpdDujoYT
xNSexhzlN7kLP/s621EUMIcSgkO3l7i6hWe4nItS5XTsk1RC7APr6MBShNbrcBwEiczVPTxD4XwT
TUG6TZfVmarbZk8l2FEUFNJB/V3Wlids7Vj1UGdwnIeau76zlByLykKvRyK4L33afFf1TvDxRDic
i1KyoTcrGcsiVWuPS9RYxUg+p89dkYgixiVquXoI/7smhQ+fIAmbB7EJLCt6jYddBB7KFGILnTMP
gZ2lz7P1e5RfClU0MXk9jr48Ec+AuXBqlPRMn3MAx42JpvXfTWCFG3OE7BRcWZVKfl4+9/1kW73p
DghWyx7sHVD1IhSc1r3xBKL1xymXRZWd2yaFwvjlLcRaQ0XdHXvcJq9tf9DMU1tE+yR70/XvaS1S
xlt28vrrY14dukaYH+UH1qkylWWdwQnVmWxDGaQvRjumjc2U3ch+TBlahKP/5j7/GsmBygFm+DiP
MKYBIXEN54oHOmauvKb91tB/KhFL8nqG5QyH8wBSNyVJE2BpBrgN2C6PQaT3M6u3eX+aFF8hu7H8
VXevVXbC2Ix72/usp8jwFpBROEXSg+/ZUDspaocBxlW3nlYf5s4DwbZNi/uy2Futmxh2V9V2CMKR
28CL577ez39xvyYbz2IYFs7V1KdY9KwQO0NHfzCKDuxqauXP0vgJzKmX2ixTAGEyNN9jFaWx1RHJ
YhoyhWjS1G30aZOFf90X/3Vc/6yMOxcGY+hy7mE2mmRg67q3uc782x9v/c74A8FFGZoed40MEQDH
Ko41JEXj4sXA9X8bZP3E/QHh7l4wDJvSBBZmBzU+W5V2zcJTQKjdYMP08alN97O0vQ0pMgruxGWD
nLOOAJIF6GE2sn1QsO+3IdZvjD+r4g6bTgM0ZZgIaiu0ErP6yILC7/RjDDaq/wboTzzB7RHErIZA
pXCPqoFJ8DwJHcJMrx+ZXZjq+22sVVd85kG42101K9Lqi8mB+CjT0UOWvjWoQHfmpgsxjiaaEF39
hmdw3O2ul40CBSjAhZAkjO/V0qnMB6YJXNOqMZyhcHc7hEF1jGwBpU/nnaZ1v5SOCKL12wtB2fHy
CsvkxCpZDIi4qt0I0YlE7Vp6zKrN7f1ZPa/mUoZRZFW1eJkQcHCTNskxfUjG4iip9Kjn8pteG0+3
Ydad+RkOZ9yYIUm7gMIv0OEdpSyFekm8oYrdaqEn15CL24IRLwKzqQB3seUrZ36Gy9kfmaSm6ebl
EkFLVd1X+2CmNh6PbsBGm6W1F1k/Ghb9LCEzU1aGzbrmzjBAanf7d6xu59nP4OySBjOjQ7tEJFm3
L9Xy0KCpKx9Hm0iiEeZlRbdWzBlnbmnlgNdX7XT5Lw2GUyd43KGteHgHbavAKwqWdcWK36QBQyMu
jlu9CaPYAZY1ObIq8IyrTmS5u8A5BpIck9tEVR31xBhgpNXkq80/6NQpMSQZy67WvtZyIzjdq7fL
GRq3V1ZnpK0xYq/k4TupX/X+QKy3IYgws3Bg5WZqO8EZFAFyO5Y2gaRCpQfLY4kd6g6TjgqGL+ri
PqeepntUlA5a9V9/Vsg3LGtRBJkiEuHQm6BFQKZhTtqX2wa/3ipyhsE9DYIG7T5sxKLkTD5Z8WAt
cp49hltJ7yrZeF8NyYPcNj9rOsyOoc6vTTDvJDNA/jB+iOuF3a3OEq/IaACxdNDLDFMBRnELIr2C
X0pWDsyiJrk07mmLUDnnagOplXOIGDkZRVm/CX3Me2E4qii3JMFUZpXuo7711TIFoyY8VTLsxtYS
JYGuiQfwrRZJPg3k6eiv/QrFz6LOsITScLfsyeSAYhZjoI7xgX+gUcy41xq79b7Jn60jP0l3zG9f
wRqTnaS7yb/9LdZug/MfsRjO2Y9oKZg8SgmfogIV5jgom0J1dGoInOEaCoin/nOcrWVDzlACjBlC
yBimkcjzXkLdKCvV+7CCsvffr+Ych4tzIJaalImBg4ws7pYGhVcZmD1QRUn4de8EhiNDRnVW53mD
MGpXoK0NyzH0116f7SZ3uxaDmZMH9hZZF83Cr1+lGNqGQg74UNHVfvn5wsEYg1SFpWSpkxmTXXR3
OWrAkJkYo+PAIK+Y2FILCiNNcFJW3cYZMGcdYWxJWYGGDWcyKh+Kq/4gkt1avU/OEPijGOUaQil8
ytFECDxvSh1SmMa2gOz0bdNYvSTBFYhpG8jpIYF3+Q1BK2aNxQDTYNGTVnkxGi5kRKWqh/loAdSq
tZ9BcV8tGEkvM7ZAVSdVGWy9kUHunAjuEBEK9+WgDg71miVXJ8V3FhoDYnR7CslrVy8qNDeDw9ig
aP7nQCBmLVW0wfYoIFMO47sJchsyqHyaByvzkjSzKyq4+a8ZnRe3uEz0IMNqaNBRutyoMuvTPDUA
2TI7PWpP06P+0tyTx2Aju4swGWb8+134G0HdbQNZO9RnuHxkQ+qUJcrXG2nemYanoXE2eSThoVPc
KRGUta4HZi8XydcZoMCb9giEcVf6lh16RmiH8P8QkH3M9znE2KzZfpft7LXaQJy8taGcKgmeG2vn
4Xy55PIzo4hMY12F+czjpksO04Tc8otZu7ry4/Z3XS0cniNxJ0/LLUaGEEgkOcAld1PnUvmgaegs
odta31TQyK5E83zXnGjcF+YOoWn2IeklfOHGLo4zwnxMhdpjCAkeO3pvX4OnQ0ttzLS4PwIvFFW3
qciYuHND5jSW+wQeGyR5m+BFf0zeG9fwYg9VOD/Ehp4S13QhLr/TnipX+t6CtcJvPkpYd+k0W4RN
FqhEk92Wfqs38kk6xKJ30pprXwgNIOBIIKjCDxpj2mtOoXePO2y8D+IRtA2ia2vNQZ1HWdy+1yxv
M3nC5cECWwO7ipT7gXBQYTVheY7C7XOdabE6L1dUDocOfTojO4JpQo1+0Q69FJkELRWvkl9n2R+s
jTbJ3m3rFi1yud/OIhsVVV00LgJeKU6DhFFDtA/mTFRkXY0AzlfJv4faXIIeCOwJ6Yfa3DTN3Ty8
6RLE5bOPJnmVi61W7ar56fbi1i7nc1TuXSSVI/q9cyxOraR9OhuHIfsNKtr3ZpJ+3UYSfUbO6de9
XDAG1nfHmB415XXqn9vg9/8Jgn8CJV3WMSPEYkg6OyQmoH2dN3PG3Nswoq3i5zVn04q0blg+GljZ
kH1AoNGZu5o89Jo3KL8S5VAorqznu9u4gi/Ih9hhNPaKHAE21D5qpLB75aSR99sY617t33cTH4dq
JrgJ8hK7FA9oJu1BxzVIH6Y5HGqNfCbmc2PG29uI617qDyJ3uicrrTM1AGJdHQMZIW4OiRHBxb+K
ASFZDGxiEPqq+4o1ZqMMiwchXXRfWANSQZZadD9vr2T12ymqZaogNzM1/tvJ6HaC8MaCAlHlSbIn
yD1lk0skComihxCJ8/8bHvfl8nCeUpATwWNUT7X6EKSbdLpLzG95cBrBynMbbNX4zha3/PczL2jI
cZLKOsCmHvLo6q5OG7AACLrHV73RGQjnatOwH1DeB0gwVB4Irhw5tpBrMB/Q1CIwO9Fmce5WD1lC
UhlQ4DSlFtpzvHb+nMZnSg5SK6iGr367P2kAvphotM1UZgECFQMM0NOwV0w3rkR8A+sB5xkKZw5M
xSsfLaMQzztGD/V23qLevsuPJZSrEhs1lMKOXbpjjnTMN3JuZ0fTI4L9uybdWUKys9/AWUnbqSCJ
SXEE+p8PUD8K39C/+OvjhWhQ9Kvc3tF8w5md6d30OofuZ81pN6rgN3w9WPhc6flv4IwIeeAxb0J8
hw58FW4+ONrTeGj8fpt8Vj+jEwVxp4fCveLdPiDr4ejZ2jmLyhiZ9KYCLkSyTMlGruXQbsmv4FdH
bVTD5Q2xq0/0dTyUaJw3vFxUf1w9PGf4i8WfndBAVdPUioGvPR8tUHS8B3dD4mHv5Q1E2J66Q/BE
7kEzE37eXrgIl7vYE70pNZ1hz0FmHiM/oh5nyROK+wpQvp4gZ6szUswjjBSri+vPJDhALCJNenuu
BG/T5cfeMJ6vq/8MhmhNQBNr+YggBc4i4x+KNwRkKWyZ/p4jGc8aGTlqUXvwqjP6s3VfLBhnqCqb
66ifgNqVv6RAdbMUtDMZCO5edORI42Zze8eu/BGonJfEKMi/0GFu8eP+c2npqSyBrD0pGhdyqp3h
l6QSnIevKtPFp1wIo8nSSoJqP54g3OMAopRhlC8CgaCsnTz1CGLlHXXZAUVwPIxmeITIHR27YA5q
h8x3f+wd09vfXul1xpr7EZxTjA2QRKiL0OPkg9UVmuif1iFwm2O8K3bWEcRZv9J/7oidPpSuKQit
r4IODprzhRjyieq0XpT29MkewTBJB8Eddu1uOYjl0JzZDa1qszcXYW1QIyFTo37/nmz0bz+1vfkw
byGKfmrv4u/5qXhp7+dPFGpD1VG8QPD6X/zarX3m/J4xIzCVKX4ESGyr5DGRNwrd5vldAYUQwW6K
Pinn4sJMZtB8ApRhZ98wU6WPdvmZv971b9Jvc6uiScAzHm9jrkJCVRziTqB1RQx5+YlTNrLJnBbW
FAVMyJ3llJEgbFxhnfyiB/oXgt/FOJaZNAOiyFzlAQMPud+6km08vKAd5idmqn/rL++1LVlO7eV+
5Q6lbYKBehN/6vfdIZEEX/nK08KodLAWqWDtUqFLwhV50iExSlpSKMsoezLsmepN5u9CE8XkK8tG
KA5SQPw/xNOuWoG0LO+mWLZgvElcbKwu7LcMTQWzbTBND13DisxjLOfRfWhFXeHWRV7dD0OWPccz
jfdZTvLCD6AekNhVhSQv0YPsmUhmdUeSESreRB0r0Ghp0MVthqEJ7KQA86anx/FEwO8Za89gtEvQ
MtgQfZc0DRp2pEyRRI/FqwsFMkCYnserAOxF0EDhvGAwpWFQ11glTTXZmwYWOGrTSLuhXQCrFkTI
ZFB9beoGH6Xsvx4MXOBNA+RJGL2S0VZ2ab65MQxxWuIuiwmpNq2Rhh/mREskbGrRmOn1rQKohT8G
tS5QXuncSkcrURKWQAkj69AdaCgs3kWlbiKXOw4CE12Dws4tMnEWJcj2X64qKalUDBn4nKOpbA6F
qZcnkrTmp1nSeBRgXRfxMO2oY9wZPFQELDk8keSI4dmhKStcUw57sR6K7ehqittl0EBqEju9w6jE
Jr0LfdPVvMyDI3pnvihzvbLgi9/AOT4l7dohHPAb+uRO094i41sKUrrbnk6EwX3UKZXDrjCBMbOH
oHuoo00SP9+GuHamF5+ST8DX49y00gwIdZ42ipJtEfO4fw8BHiNMZuMPGO6WVZ5dicagsgps33jm
gIEz1o3HgaWCVVwnJL/mX/9gcA67b8G02UrAqLws8pLH/NW8k3ck9JS95Ue2UtqzaHPWvtz5srhz
3MRGBKY3QGZzbVtgqO0Fge912y+3KM7EQiSSC2lBqO+M58ghNaoV2pPq6na+GdwGjzfzwdgzRxa9
15a/+DJ+WKaJ/3xNzu4k8FlZY1SDWvCUPS59BI75TTuQx9gxd4aHjpqN9aa89cfAEbV8rSKrBKyV
qH0pIKK6tBVd66GVVAFZL2JbZS/JR2Gktja6KPjK4+dtw1y5CEBmAKbdRcIFgTcHBvdiZV3dQhRD
eZj6hScJvXKhM+rQ2POnALOOohGDtQONT4txbXTXQOKec8hdEhVWWUB3mCH0k8d9nvzA8PbtVV0H
C0A4w1js9uy41bSWQL0LDInZ8e++eZdDN4lEB+6qtXapwyN5ByYaaBSimHGJ0mitSTR1ZE7wKu/L
Z30xC7KpTFR3JsEzemWbLqC4BUUDCcZaAp0PRkAkPbHz6FkHIWVk2YqOJKhTzYIq3coXxNECa6pm
glBO4acXM6230CUMGvyyfKjoYKcqMrtoiSpFPTGrQOB6Qm8HxQg439IQEr0yWNqjcoK5+ilWbAuk
0iAs8Bq1erptFSveSkZl9z9Q/GM9KNVCnltATQsBU8Mepq78dhtixbhhEYu+K/idras3bKXmiOlK
QAx96OYBfUyRb4pSUfPMmq9HZRwqpXShtsWqLk2vQ3/EEGZTjrGLTTc/xdlBSt5CstOgyxGjJ6M6
zKMzJPdl9gjip9trvE7pLRqSFHulgYCIIhi/BNdbzUijQM0dckJZDRmlO3PnpX7qI/c62dPGOkl4
x0IzpbNfJT8QnO21XUQ+T0b9EG94wj99ZEky+jjVckfBHGre4UjEm9sLXNtEDLgvLQDo2gAN2eX6
tE4rAh1PC5CFvGnFfiYnYah4TUiyfEMV1NXIeYDBmleBU+N+0nNFx9tUO6SDa9ls09vjKT7OpxbN
DdLmB9lW29vrImtnDSTZUDkxoXhyNWQ4l1rRahUWltuN3e0/Gq9NbAyNgNCts3P7oXeJb92jgek+
2NaQmtnlTgppITt0wo3ox1wnJpcvcPZjyOVXTue8LrMGPwYND4plI20WOOg5sNvHZIPnpPxhPEG8
Gg+k2Ln/JfgQy9/NXe4X2Jzn7jALoYD6AcpXH+nvae8qoVfZ6mP37af5a/bHLXpAtsOdbtjJyfCL
wlYcIb/VqpGdLX8x87MrqqvUpKyXvSg865l+9DaKWkfNh9E5oycdT+RUCvL91/0Q0AOHS8I7GqZN
QSjNQeKyH8K6gNJs64Pud/KaI/JeD03jpY+jAGxlecsr3YS85qJCzstcTmFa1HONgviQbuVcsud5
G0PM9PY+rrgC6PWhXQdeEKE1fwGbWlHFpanAhCbFwdQgGIcFCNdpe4Try3A2LkGELJDtvvxmAVS1
GlYYENC5b/zoXR3s4I50tvz8mH5EXphskZBo7NvLWjsaF6DLOT6zDSJFOTNzgA5O44dbxTYR/26b
b+W7cSRb8gCOm3oTHfODsqgUCMBXQg1oR4MCFf2MOkH8dwluWPNYBrkJ0Qw38KtjsjP3oWqPn+QR
YeGJvcWutou/pe/xc+K3326DrzgokNhC/slAtxyguVGEvILOQRREiA3ZMYju4+poWL8HIvCDK2az
MMLroG7WkeT5ut/OPq+ZxqxNGcYWh+pNUT/07O9tH3kGily2iSbfq5QDa7p2Ask2A+1RZQ+pS9gD
pmlvf6mVXcL7gMLyQdBDcRde7hLJAlUf+uWxh+G4/GUw/cIAteFO1p4CMC5KwkrrmvcA1SD8BzQy
MXvIj2/EeT+B9ndiTtv6gwe6rh9W7zI7Afu66AW0duousLgDIKFDiEQ1sDB5nN/nR/NXtNHdbkM2
5MEBB/xR/pRFL80Vq7jA5EIqpaig/aoAs/AiSIIUuCIjN4U7psfovrX3Zig65is+8gJxeQie2aEk
Kxh67iBIaOAC/im/paHT2tNushvX8oJnxcn23U6kQLIsg7v6LkA5wxkaUoApclmm9TxLB4wtDbpD
29xmaLG8baNrUeo5Fp9YKfJe09sRWHiGNR5EklBrdtRndkjcR+PUPIfubcDVDwr2BFgpHIjC54hB
u8ng1WQ4y25yZlw3ifpSofXuL1EWRZ6FaQzjISAB5AmiZTmQZzxS0MLXpqCldksFg7EiVrOrpXAg
nG1UJYg0ghEgWgClLOgDU+Y3Ikd1ZfKL6A/EUyie4ZjI4h95sjKM+jhC9SchMHbqDmEpMIErh/6F
AAzo3SziIlzWvu3KEuznIJ0bK8tllWtaT0qG5onPv94SRAAQE0FXvCETlb+li7rEO7KEShIm4LNq
xATHe/jXzwJIvaggSVJk7DoeINxapKaItNoA8TmL6Il2vasxxSehwA+tbPwFCrl0ClM2BF0SLCg0
3WGu11fi7oEajf/3X0xdGNdQU1GRhufcQD8iKa/P4FbvM+2uHenRMDATnHf/BYyGHDFBryeYevma
7jRLRK81lMUbyFwjoFlEoiUR6/ZyFi5cGjYG6nK4BSGnDHUU7rYgRcWQ0dehpqxpm8GKPVDt+0Oo
u02WPI3S4EaRKPN9df1ykNxlkZgY4BtbA4T7sYrGdC8uf4RB66YjMnbZRq196HPe3rArv42sMQoY
CEMhWAWhSs7EjbnQS61FRdU0GwTVeJoMJTgeSl+fzac+yAUx0nU34YKHiBeJLbAuILt1aYdRQLug
y6HTMQSV32Veqe9zyy/Qhm+8pumbopyi6MMKBZXxtVViLkpVkdJA8MQLcyGqGuK8RrKV1vswcoqx
tZv40IyQd+4FGd4V14TqHuJssuiN4VF0uUDC0myuCkAhCN7lNLjrshSzr9XvzmpPt/duDYogIMTk
F24NXE6XUCp46Qeth7Voei9jdLzsjmY0tXdlU0l2G07/haeCwAumTcBKoy+lr0u8gaCxMCA4EDXR
PUw82KaBcqQoEbO2V1BwQpSLZAwGOuklimWlE6wHNcRCSQ3MzoSGja7WU6xkKtonis3E2Mft77iO
SJe1Lbc7X8urjLrP6spceje0f7IJxHxqZc9h3diJmW4aYSO5CG+5P88CtGZs2sKIgFfm8W85ap2G
jfsRiuoYTjnptSheWnH94L3/szzuiE94Z1ZZig9qsmFTSi+Krm0KkXb0KgheP2DXW0hF+XZQVkwW
lHuxhjElu4qeWnQH60r69/e+Qc5QuC8X5l2dJksvzxiRjVwHH11bHen8M4xrQSfE2npQbIVTxP0C
bnPO1ukM3pA5meCJ+6dssJxQkuxI5HxXbpivKSQF/0PFnL/61USd6gDCehgjVNxIfpfj9wBVVhY0
pyr+kRsCf7EKB95Vk8og0YI88KXdTWMky2q53JpzuTfSu4z+qtF6qv9TDuGup8+3T9VKFGhAqgZB
AAIbfEXO09fy0MlNj4gjtayfEkhWKYsFL+I1B4jwjKLkgzDtapoLh0hWSQNfizTOTu6Y2w3Td9Q0
0IGoCe7JNXtAlGagtLSU/PmCVqxUeMMZaFtJjC3mGu1M3i4D8Lc/2XX6FrfjOQp3eehqnDOrwoLa
TM1/SbOm74OR1o8QcZxeFWk2tqiulD66VjIk543mkJSolYNqI7EeiDX0z3rukaHf3f5ZazuJT2wh
dwPm3iuGhS4rZ5ZFKhJ8VvBI4/JxrF5vI6xuJIU0NxwI3lj8MCMJNWZN9YIQV2m87+VcSfyRKuCc
Skot+NFGvShTugaJxBtUTqCYKcOELg9D0FIaNBqcMCYnPwb5fU7pqUQ9HXMA+eb26q5zHNy2cgfP
iictiHQYjwSFvWzw9c7TZww2RLaeuEVFMd7jN6J7dO20o6sJVzUEQVXCN3cqUlgbs4bOprJud7FO
d3Pc3QXZuJ3gyoK626dq7d5eqAiS+6Z9oU8BCwEJqSq7VXV7NH+2gZuFgYeuSxb/F/4M70sNolF4
ZF5NVvbT1KuhBH/WstjvDPmDyeW+KFGTNcixncBLlBve7RWuWQ1Ec+kiLgmpbd6pRdU8aomFkMtA
AU6d0Wycs4NaoM5iaoJU3GqojPO2+E8A4s+lhRIjSbWig4UGKN3QdMDUJHDDTZL+HA2wqdxXwbNB
NsLJ4lVXB4uBzajoNuJZqyK0y86purTENYatsPyxbtNNIOTwWYuCkF3/DwxPUtWYUwg9UMDIdeiF
7ZuEokVVbKJptnsRv9zatmkQk0V3GPTTrgiAQ01SEgIBWUT+QQ/lYfOXVQ2GI7VjBDGz1L9tJKvn
/dy3cFdfCLI4NGxht/SO3sf1U2EahZ0Wg59p4YbM2bdxxlBT/gAeI8GNuLZ36IBARQKBM5JknM0Y
Vc+CMIHNpJWW2qWm/rbafI/KciWIxNbuBPSkwVX/P84AzqXFLWXFPEqIj7rpW1FZkU0nkQjw6q5p
0I/A8AsYJeiy2LM4OenGfEDr0SK1OtkYNrKLJMFVD8JsIU3cVc8FPDTe+kjxwI0sxNWXUGYhTfMw
o51Pb1tT2bcWDbMjgs1ytCEbaul+1CeNaesDSe/VVoueSES6g9nVkSBPc71mPOfgWfBLkEIx+TK0
RgdtKBEFOKhkeINuTwGI11vNZuzptpFeHz8Amag+qehYx1w6t2LaD1pHLWT6g+aO6d9HyBtlbIun
KjrKBGHNtVFeQi1rPttHaBmWFDyJDKyYYNy3PKtAGCUKIUQgnEH2mtZUytIKl2P+ufm0pN5ONUEg
tIaBXiZ4ReRLMFvHna7Y7Gt5DNEuA8JbV8/6bW5kGyqJkiQrMGi9xo1mIotAUc2//F6TgnChVJBv
Zo3xA1QjvhHAf4Rl+NcxLd4df3B4EQEqIR02UBQK9BwiAqW0aaTRCzRF4A5Xl2NhJvuLqAJtTZfL
kSxUeJpKx1ebgt6RzcK0Lb1gdtuJZI5WHC/EIxGoIm+HTA/aui+hwqrGGc4skPZBeyQ3PdPA4MzR
LGLXrL/rZbQxlcqZRT3k12HPUu7DSw5JXIx+8OROetxESRAD1cyyl7Ku30iJW1pGj4rMGluTIMcS
Wt7t47viJxQ0iOmL5K6OLCRnIz0Nk6yb48IJDHnT089sGvwZsdakicjzl7/pMg0KQ/yDxFsJeDjC
ZhyB1JqvmmnhCvWkQPPm8buGmePWq0Tlg2t7gS9GmwxS7oZx3e+sxSVInlGrdtK6fUVKAQoBJHEZ
LUViZyvmAoRF6h2OH06Qb58F500EbSdEc8gE7KmZgHg+rLygib4H/fBrhjQhZnocUrBHBRmh2xso
+qzcqcjaIkCvPD5r1FS2MSCMu0+GjU7eY8P0GunD0AU39qrFgOlZtyBKch0DdYbaaWOTFo6io5sq
Oo1kcuXA7g1B3Lp2GtD2+b84KCVcnsEaKnploGNhYB9B5vpdtWYnSBxJ+8itd1MS8fhfByIKoDQL
B3+5y3jmEQNjyFFYw1lW+oGADIOGf1+YUxbhVsSOqAIsYdXlgsYqQ6Khg/8qTSJjzhlzhmmbW3Zl
lExwqtcWg9wxGJi+vAlfDEdFLZMyYqDxOSxtTXsUhlRfUTV3mjULRa2luRQjGnyg09VymtYBfNWo
NcwuA+1g5Fq7kabkIZKlh7xRtX1AhjtFkvamWe8kUrxW1XwsSRi6EoOvaaJH1JBUxLL9viBQU5YQ
kYUy7Te3D8jXHODVT4Wq8lJ2RTTEt3AOdY8mujQqoHqqb0ol38oROmB12S17y4nHCPNXgSOPP8NZ
cxMldKz+r3uKl1IBhSwNcmVImPFlg6YMUIGcICtXKPuwN+ywfiKKSFf82t0tIJaCBhUk8w2+ZJZn
eZWXUwhHACcUNLKvEzwt2fb21/wqinNfExzEREPrFO6MK425JlPnhFg4luNG20j3n6Ob/wCfJFhZ
qsb2p5/1+9PS9M4Od+lDbWdvz9JLtC+/G66wyfQ61saC8XbGy8/AiAkf1ndJxRSaYsHFmHqsezWm
ZQyqHbczyOnqunOnoH5Sytq0NaG+5erHxqtzQUcMx4u4I+yuaKwBW02sH9PYOmOpHLJI1Oa8co6x
xD8wfMTLashqd4CJC1SaMv2+jeJvtzd05f5YipNIRmBwTYOu7aVXMqtyTnMJ+6nXT2pw37MPiibH
8clsPlR12wWCWHElG6Fc4P0Pade1I7eubL9IgCIlvSq0Ok3O8yJ4xmPlnPX1d3HOPbaaLTRhH2xs
+KGBKRVZLBYrrEXd/iKIbydwIU9RXIBDxynq62QCVZE9Ss4w71Xh3VSsdngSeo7VriREIZUmQDTa
UGWyE11JX5oVoMnBSr8VWs+4E93Clt/wHiKO6mS73ks+f15e1zULWUpk9FQQU2Ul2gxRnBFvJqXY
j4F2Ewmvfy8FhTs06KLXGUk65vYnlUmh6LICKI2TW7fTrqobB0NknLt4zYfCQCQce/QcA1Waarvc
NXNIRrBTY9duwuO46XfAz7Cl9+KofmJUnlP65EpjzF6URB9ZckhrN5jp3BIPdF4H4J5fpxYe0jx+
grVDppjopBYReaMNgFnDITbCCvE8Dhkg5JXmC2/Xy5t03i8G/7+UIJ+unq6XWidmkACY33TXvspA
NBNRWrWI5CRHEA/aP5A//vt6HTpacOPIaKbFa+ks7xdjmLonDXyU+Chpe0V2h5RnF9SK2dsATQ0Y
8RPxoEXoe6qZr9WyX49DYee7+Ma4eiQ/5Z15Pe/Fh8SxDXSKYS4OQHzO5QVdO1toLiRwv+guhOti
pCZTWKABAD4rq528JlagIMPBSxudI+5h25ZiqOEsjH7KAz2syx5O46aYrN5BRFjYxiP6axNPvyqO
9TPZVgdzN3NcxzeU3/mq/tGPOW1aiVGaMoN+svc+QvB8kx8HeK2N8oD831d5rND714N4HM22qJy/
CHu36+z0x+RMlrbjtsKvXRHLdWCOIxFiEogEn9M2rrbVHwBUciBO6coPZeE0m9E1HXVbHaOb5MUG
KN/lvV4VjiYwFDZhZXhBnm5CQIzCRMoTp5McutTLGox7D3dJ6OT+Vz04GY+od8Wi0W2GgSk8HEGM
yEYVaV/Xqpm0pa1EIjofgUs9gDPjNjIiK40jjD5wLsQVW9YxkoMWD+CYYiyH6r8wMmHqtQrZoMJO
cmAEtcZnHyBUVeS/noXEzYdkLnrQ6LMA6fhTObkilX4YifT5XQv7eZBblKQ1Hp7yOXQExKCnA3UG
LCAibuZoxqEekAwAxTZ5Mt71Y+vo6Kr0b83IQofsaHfOvAdtlHBlbMDGdtlS1tzsiWzmvFZxPVVd
Bdmy3fzKnutjeqscssoyYKRmCQgdBXDZT+LLZbH0rzKH9UQqc1iNpILBpJDaZIexfy7+muKBrijy
JrB+EFaJbI+iDBDuAu04hS3UbimiQJSgneRRao7g6ZMDb+INJ67FSicCmduqBCBOW5ZU4IF47VE6
6of5YLrCV+NMDibgxEOzvbyEK2ccmRqagULii+InnNomegq1oRVhm3ox7jtz9FD9s4j5S9E/8M60
fEn3AKDEYU5b3TdAL+uoSIt4kzH7NvR5NSR4liKEb7d6MFxngupc1mvVIqGWBHwN7J/KPvzUTgkL
Df+BhAEd6epzGu0i8apFFqOz6/5JBsTQfCvjQRj9SDuvR3DFi3zXtFx+AbOZiQbazipXcSb8Wdgr
eiffqJX2eVnPc58po/cPDhq0CagYKfQjFj4sEzQ/GJumxJDLg5ijGL1vAeOk3gjiXlW/LsuitnB6
3E5lMduGlgWhyKh/nrofuuoBQzMej1J0ZcaczaN/6FQQujQWe8d4slpJJFgH9g4Qbq6Af5u+3ekR
736jlycrhvaCYEwS3ZMIo07XbjIBBTqa1C/jFdmWhi2BkkGKbqqi2FxeuTWFFpK+s5iLXdLqOYrC
TCqA7j5vMxX4C2bszgO5vyxmTSEAJKFlAPV0FNyYdUsTqYo7lJvAhJDd6GbwMdbRlYjUC0b+OHfn
WoRGIZg1VA91zJuwi4cm+yxVAsiS4/LQdcHtPBFPBxIi0hebJGm3onIrYTo9rWTLHK9l6QE8k8eg
0YDP/FEnCUf1tcft8nvYJW4rZLmbDt8za/5L0UuuWkt7EFbv4yS8bVBISNGQryNdgV6E0Brzvz6H
iCIwOIRXvIyonPWjQy9PydCiSz5vTCsD6ZZkA78J6Ip2JuBR/3Z5o1fsCTweSGmjsVnC2B4TUcwk
qKesBM1XPo9gL/Gm9Mfcc5w0TwbjvjS/SFLTD0tQIeTW7Hv5FDgVFyJpxWRPNGFMNqjKUZQaaKKC
a7d9EzDhnTph7F5eL54UxkuGpdm1agddyGTnAbrmdsg/ysbjZSnrK4Y3ugKYHtQjGH9iSHOswwxL
sFEDVEPdmhignUyOK1lX5bcQjcnNh2M3iHNNt164ytWbTN/Gkz12nCaE82sF5owENkbIgcODntpT
11jluh+POhZMaAB7OLS7UqmOnVqmVp/K9iD5njzwqg5ry0crAJiOQ5iMSbJTmWmsJ7WZ5SX62MFA
NplHsF15Zis9Xd4luteM1zcQ1mGG0aA90Gz7OhgeYpDlVbAFIl9NM6Z4/Y/LEs7vSZrmQkQF0Dpg
/rDFRCDUd3Kt4F2hG1HmDH0I1PhwyFypyd+HKe7gF4OM4//ON+z0bqZms7hhaNG0UwvczS3QBYzr
2H8yfYz53xf5cZQ5rfgrRTf0pAFZCAVaE2l1lX7MQpgpYsQ/wWiFHUbGrghfREWz42yyiQ7MvBzu
aPwUg/TBN3lR3fnKyqCbQK4NDQ/o+GOr9zPCndZUER+3kdObb6ri+t1+UN870f7bLYQgpNnpECXc
Onu7Rb6kdE2BCLXsXkfy5te7oHuu5f3MA6E6t8YTQey1BdI4XUsHRAZS/QrsBGscvcuanAf4MpJr
aJlCgo3gtUtP3WKvGrWfi7YliKXGw9zektwTwpc62FbDoZQPQcNJIK7t0FIcY4cFYGq7uoO4tJzs
SdzNU+350bswbtuY12u7KgtQD2j6R+cwGmBOVetn8NjAn+DKF59bI96q2nxXKLUr1J2FdhVOxHPu
nig2JO2LN8AFCXCtU2ma0MZBQe/DYcgsXd8MxpNfupc369y5UxmYvjJR1wPVLnODFHFvTMWQIJov
vrTpvoqP4YRWSE7qcM3mMBCFZx9aodFpwaybJFVZruhUinRH/Ahp/7vLaqw6I1wdeNl9+z9mqTqx
KvOyiku7yB1SPsn+Z6DeKPEuA+R+wsu1rlkBzuhvYYwzQm437LoUF6IBguAo2Wn6naaVli7uGt77
fM0EMLyAxwna4ZFyZbanHYwh10IsXFUBHaP2TGBKa2B7vrx6q1LAqwMUF0SSuKtODS2sCw1V2rS0
TeFuMktLNu8Fnce1sGZpCFR+C2FWzagGAZ4WQmYczmLXRJ+ztBfBqHJZl9XNQUkfUTFSxmeYqnlZ
NnoSQYyRaIcMCC1bZBUaSw3Gdx20knLgZ5wjtCpRQ1US7k7E2AKzR6EW5pro427ys580kGh0uxJ2
wlA6beFdVm51DX+LQvvJ6Ub1at42cVHAHKZtk+wq4FyaGoJXjphVe1iIYY4r8bWq6waI8VOX9G9d
eF9Gz5c1WV001El0FLR0/awN24xDtUYTfWnL8l0fb1ptL5o+ejVtwmv4XlUGzkfEhBG8AzuPGwLL
aVAyKDM00aacFDtG7/6oTpz7e3VrFmLo74tbL80Gg8RUTNIBOTwG+ZY7ScRqi39wpXS49L/q0IVd
yAFeXypLCeTUWrhTOuM5n4N/2f6FCOakInkc5Ci4gNI5uNfASmfezCMnoFvf/j9aMGemUc2u0qgh
N1KyCcEvlHhVALBKtbB6buKAmutp/I1I9Y8+7AMG0KJDU6kQ1uUhwOsGOqI3e4L2TjrDafXM7WcV
/ANdDLTnfpvM5v+2nmzUQHTMUFcB5MO9dvJjr3p+w8v4c6xck0/NQk6BQ2WUkJHWpqOH4Bg0LZ3X
k8uxcXbipiLFANZxCJECx2zd3tho8l7npa5WbQPzvuixQ67HIPT3hYUr4hSG0ggpQ/np51Y1uX16
B3IAWweA82UvtJKzhWksZDGmHkpDNOo9ZMmetOn20XVxXTyhyrXVZwtAMwgebrut/tevdioUw1FY
LFxQLOBtqOoNHjkl3Kv4qAAgM/vSeR6cfveZyS9E0IBssYZxkLaK4UMvkj8b+cco/UhMuzcejEG2
0BvMWcXVA7aQRo1zIc0P21RKKyhUAp4KNPdv+aG29CvBixzTU35elrZuHn9Wj3G0eg82vkHFa7oG
N7ASdU44jgDZsAbto9CeL8s6h5fD02+5VYwtJu3YaE0IYeK0zVzRjp5VG0xl1/2+3iY780mwTLd3
273gKV59HzkgLrj8BbyNZAy0CYJerAosbVhrWzQV9OML+DE8SXmTy6te/ocXx1Jdxi2j/S+pAxXS
5Fz9AMliZKH5aTPV0u6yViu505N1/W48W1gMBqFKNBRiXdvArf1HLXd0dCLN8XbsnIJsiwh3aLj1
RZ2znFSBC+eCbfycpTHUSqBz2H6dPPdmvDPHR82nMjFub8ZAI4vtqv6Xx8mf46Ewvrnw5yYMEgjt
hnqTAUytGmzgF8jN25CBzGfgJIZXr4KFOCbBiTmsKhGpe8k7DCoB6KJuy/tU0Dla8ZaScTGy0Gpz
n0GMWHxqsV22e73zkX3choM9gfaW937gqcU4mSAtQ2FUIM+frvT2uige5erhslnST75kHYxr6au0
rEwqYh4exulDmThRz2oaa3G+zrqCDT8gcQ8Bxtg+z5NwL5mxVUrhHfAz3Ylohyi/KVPMImaEd+LO
GyhPTxzjSGpDrsQ4gmjwtj4rWXeM0+AAyu99qkb72hTtGTQ4hURcbRQ598O6D0OUr+N5RGHOTq+H
HNgdndLiMooF1U7FTzEOvTCbN9LsO1kdXwFOhJMTWrUVBBAYVcKjGZAhpxIVjCKOaUxPnDa4pBrc
XFKBfsZrx1+9ihZimIOtdkZtxhPWtI36TWYYdj1EN30kO5nyFZo8mJyVAhi2cFF5ZbQiePlFaoaM
q/8uhBalrSC76qreBkDL2eEG2sejJb3FO17FfnX/FnIZNUndKj0QJxD2tWCuzxLb7LwWdAPibMnF
S9JzfPT6qv4pMDP+S9XiuZEFFJj94llAP6/x0hTO3GwU3t26Fs7SjDxQAIgOCArmctdIo3Uzmq9s
0EvsRsE84PDfxTW56sOQZypr3nIpizl+YE3ICzHHGRjlxAsDZyjuunmLrI5rChZYbIEBbPzDOi5F
0k9a3LFqFpRVGkG9Jv2VGQeh+zW2TwDLtUPQrV12nGsWQh/XIAFBZyoqhKei6q5vxxT4WvacbHQf
mBfvsnH0p2Ijy44RcCH51nzZUhxjkFmhK2XXQFyFiEhXd2koW4JxZ6DLaDaPRuGW2VdHCEfJVXNZ
KMnaZZi2eqnQLURH0+j1BV4HaFghPEjINee11I65WJUCM9wt8lh2Mbwnoi2GtwkPwnvtoqP5eXDw
oWx4xv2OIlEXkAr+sTCK67707xEvcC4cngjmLs0LoTSKtkZ4UPpHVHbcquE9FFcXik6iAvyZYsgw
Bo6kUhXlBhyFgrFlKXxrxNGKeairqwf3t5CzySQkwiKjGeH89Gl6n9vHyAx3ERK+40cjPMSRdGcA
vPPyaVpdOjSEoqirmxhlYSKdHC0Vht9gd5LpvTZv1b9HsUAxbfH3ma0ZxXzqBRogRoRsDTO6CRN0
DASF4PrTv+Q+gLproEcBvYiKwuwRCftoAA4K9ghQFlagC5kVde2+Cnn1s3Vj+C1IZVKjnT6mcqJB
kFjiSVG+/GdemONSV13AH23YuEJE3KRHeOmiAx+IAKllAHene4pCzjNspbESOwRQbGwTGmsA53Dq
T1Hxlo0e7cj2dAe8D//OGT+LPaD2/U22y18Cb9zn3uQkO99K97wO4FVfvpDNONdcaNrJUKDjRKdp
gjS0wyzCYNkY2bMJNqkk3Q54LV02+ZU7H2iGmI4GxD/a8s/6iHItDjHfho7rFFz0jtoDusuqC0cw
ny8LWnt5ooMdAEBov6UYGczhSoAERjJiohNQ61x1yjwhnTd+gkH2et626heaAq41JNDiiRxjjdfl
sKYn2qXQa0xhJfDv6caSWRzyIUbPkNpVYABP5dyVhsS0uqRobRyi3BFDQEZe1nnFn2AgDdMB6EDA
NCLb/CjnXT75EopjqQ9OHnP+GCZAL1yWsdJICtIJhWalv8mN2DR7P2sNyTpUqsik3mY92rIgrT0Y
kpHvhWnC83oUbpGX0g8S4g9bnuMfQNdAAxfpEysKQJ4V/z2AH/0kNLMDHQjgCGwhupxkMRsV6N1r
n1r1kASJA6InrPpk+cTkOO0V/3MijHGqHcrAYkkgbAxGtC4J2mTLpNYsIZw+Li/1yo0ESaik4mWD
xwd7VvIKyQqzQVxXT30CBkaE/2kUCY40CbtqirRNnZqSBcC4r3YsHi/LXtMSWE4gXEB1DbED45jy
0DdatKzDAerhLg+ADZQjAdfx5nN5YmTmmEj5NBc6VES3bi1nltoF1sAb1Fw5ixi+RxYWvTnAU9fp
sVnEx70J2MyOAAkIe3VbAh4+rNINGmjA4IyOdp3Xsb6iE9qCgRmFfmuM++tM+IgcaaoaI0UB6kK3
qJtPpR1tIoic+tCqGPDnwOyxP2d9VLRMCasHmEsfl695L1iDVN+a3Btqxacg9UfL+ZSbAqJOF0+P
SKapIWBWfCPXXKNK4nuRhK9zEsRuBITxzC+vk5i8FLhJrH4mV36QgeS1ncF24lfmLmk0XqS2tp/f
07BYXA3wqswJzLRSiuYKEAC9EloDiuTJfK21tpQALJRzDFbiAMQyKFvSt46IsvWp9jkSKWGTxGCk
GTrpKu4C3/bzdgBWSeIPAEcRWl7n8Np6Y/76P4VtNHsyF4fkZ0KtSOBz6/qxt0RQynptWTS8BNXa
GmroBsGhABYnNvZUMXFu/LqYWigWerK472s3NK9ywc4qLwAnaZV6tbgnJRBZ1E/fcEP1Lax3fncb
8bJ9ayEQWX4Js8RJHERBPHYAdHjGxPHs1B+VAxgO+6vzErz2duFRuw1dsCRvyTXvebS2CmBLIhSW
Eq2urIfte7lqempJJtgNBrOYrbwlElgXa8nG9ALw5bD8lx3rqkj6GkOCDCeXzZGFox5gwjnL7HEE
0eMes3b4/30CWkbJqw2tZSExlftHFuNd1Yj0MVEha0JRLQvBKRkD2dYW5+t2dhTlbsLLthbcywqe
E75QfOeFVMb/EUBMFc2YgkgiS2j0POrxlSwVzbvvG9OV0UbKjeQT7csfRqPcBG0HqIGUiP4uEKUe
5D5p7syzLGEaThjFnSn1dQ8k58bAmI/SSUA/EEzpM2wC4g5RAP7GdogRrqayUm79JAqewlydUqcS
2nAT+b32flm9NY8Ai6E5Tp1yIDEXo1bNmJEyYK4CQgBJ22JYLgqezZkjhlo9k6EmmB5DJIjpbdxe
1IwWd5Y5pNUkoTqCYUjJq0dpYzShO/kKZ7NWTQStZxKAsdDVcjYvE2ikb4ZvypTJTHs3G0Ltl9DX
XQJsKTn2N2bU+cA8qdr7FC5Qt3tM50tWkGRh61xe2O+AnFUZ3EpA2gKRJcXTP1UZmKq9pnRoDlA2
SB/7O8lB9GyN7qfkgE5w090FrrIH1pcAwjPDivfxDlOSbrZFVLQbD5Obe53VuQ/ysXrIbd67ZeWx
RImf/vtxLM6NIhWDINDOhVnDuKDy0Jk7fGSoeoN+lfecFum1zV8KY2wMKOKaKdCVABWcLFuDUItf
0lCBuFyI0rfLy3523yBziIcYfCCazoBuxhiahJJjlAUFTquovOhTc9cgcvl7ETJwvIDCqmAF2fZG
cRy6EbjNiLvKDrQPFYYUhYDLX3OmCNzOctEYZ1dms04yukPkrg5d6SC7BogaAUwIUOhNfu27ovPr
sl68bWIc3RQJSVEl1GCD+1bdlZLn8yCNVxBZTrVi7mlVAwJ7M0CG/vAaufOud5J32Q5vjpJ9O29v
fZDyWeox2ihusLms3dpD72RBqfoLF6TNZt1UMkR3v/TH+bW/+UDVwUOefn+beSNQzqzLAteXE74O
k3tIiLE3o1wqeJB0uIxT7deY3wJBjzuWtSoCCNYU00lHyMwYe2cWcTTUCGZFbQJOrmjhDe0mJQ/+
cAXqALuGTn0KPYw2SxalXE67RO6+LSMqrGlSP4L8M+vSo9zARU3pz1rSbUmNbS1LtjMmH4Ikur28
mOc0KPQ4UMiY/w+Smd1LUrGVaoUaJ3pLXcw/vIig79towAG2qzQG/JimPoi1kVqiGB1GLRLedOAG
Z1JHXDww/5pxkX4O0iBAPQFXAl5Gp8YkAl08UWggHStfreQOAEit5i3pOK5m7XZeimGcAFgsqkEq
ISYprv3YKf2rLsYOaJwBpvUNxmwfIJJAtQR6olN1uiFNoqZKMjtI9HjTox0mNuNjPE2PZvcS5ulV
nXZ2BcTujgibPJ13mvzK2eDVG2nxCfT3xfGUpDgMMhWfoAdO+GiUVhxa6a/JrdwbWbBeBid4kEB+
szN3/WDFnBuK6nd2V6PAi2FAgF9hXuJUeB80Wa9qiCxbFa2wzzA2ayy8OvqZDZxn7qqaC0mMA8TI
PEa4aAxbt5pjgv8sBFDDCCb4qthG3bAr/YGzuasXCeVeQyYN7VmsbkIw9RixQfyKYcjRypJxcupO
5QEwr7kilb46ACGC3M7ZgZgiFcPROVawcuLkaUSSWZwdjo2s1M/Q6y9iqsUA9gFw3U+3qZpbXa0E
ZDzArjsArGZ67oxNPR8NFFDQgivpju7fc2SubdhSJj2iC7sMIh9N5iZkypg5KTD1CldT/uiVa8Xf
VLIzk5uwsid4IuG1ku106KxCdNpsR4qdCdzHy1+zen8iLUgzaDSVxh5UM29oTZhSAhaHwLQ09csf
79C8JfjWID8QH0wOroRRgvpGSw5K4fgGLGvfdW45vKUgdYk5t+qag1IxHwZQOuw6snqnq2OOBfIo
KZ4Pmvg1N68l0ZF+N2xV4jVAqauSwBSl0iw7Ocvg6aYfhDWBpMZNnWKreggfNpKTHnvZ6rfa5nWw
pI1+E1nmtWA1XtdbaAux30JXsTOAvIwHyU12+bWBCra1bV8nBBn98+z51l3p+Feh+3x5p9bOA3g9
MDVAYUHOgsQuaZpRUweEb3jzwXLm6Nb4h9IR7n7M2NDRfVRcmEuoiYyiiyoYQz4B8UQD0V8hbQWp
4TjHlbwtyIdw3oDPihEsFshmSNIiSIGsjEb0HBAZ8yCJNz2qAftarDJHqVvxru/kbp9NrUjsKQvz
l8truf6qw5w7KGsR3p8l7XDRCjXSZHikbtFC0oFIEdzaWr0RNiBFUzihxtrOYeQHLT+aBqJjmblz
pbjtdJ+SKYMW2FTe8wwoSLw88ZpTWcpg7ptE7MoqnOmxCZxZtxIQUqYoJBQbQPoCvP7y8n1/MXu7
LaUxdw4mPPMwDqBRVOOFCXHA4LT6t9fCyyxAWPwsPB2jH6mNjPJxtvfaz2nLa5xcu4TAeWhQBAGa
AWD8BNi4CuQI8Qn1jMPQybEVdzHHTFY3biGDepClp86EEZc4ZPjGXHsYWpR2chN+6FnDS3qdSQIM
DpADdIygUWC/76fGQhKwI1XSR6BGn33di4DGKOuZkzTz5vLGnYnBqdPAYEJxusEuwnbdYfQsmkmH
gydUu6B/E30v47nVNUNciqC/LzSpSmVCkhwiKjy8BP84EzeaHfTuYgjSQCHT/QeNFmlaxmMpVaI0
Rk3F9bKtZuZVOGruFM2cS3tVq4UY5gh3VUWqtsLxQrEOPVh6XVu58EKaR1PYlTyWhNXgeZnxZQ6z
HETyrA6QhkxDm77O4HAKsyfEzmH50hpuUYiW8SVWO1RoOeHAWti6PFX098XuAXdAF4Icl0z62BTX
pL0Z5ysxvokeLu/a2nIuxTBGkhlD1ZQiFPSTh6BRLSAUNqqDCbVZ9RA1c5Rau25QI0TThYzeGNVk
jrHaj7kc9CNcxSsgA40Qbfnx3r+fAsv/B2tE0RfJTzAewuPTL1ksX621BAMAkCRqByP2Uhl8VPbl
paMfe+Z6/4j4vtkWIuRJqauhojs0vMzDTxm4h7Wd1d5lKavedSGFOVZyJCdKN0CRFhAtctdYU88J
vddckYEgQyaAA6Bpr9OlAkceagsaWKJz5aiNuZXNDlE4Wqxt/HdZU0QyGjlT5hyZIxxtIxNEeBMK
CN6MIbsMryPgi1tj6bV54sQDxwJWI4ulTOZqJHkiESSN4WIDDM7kxzaorbY/iNlmmOwmuEbxth44
Bk7XirEJen9QkgcRk5dsyl1og7gOcxMvChlTY+guMrOveBqtuf5Q/O1ly/iu6J0L+2YfBPwAYvTT
jYvSJOii2kfNxFbt/mFQrSyzJlAqP0eHdqdsMuA65vdmao2pVd2aO9Prcst0iBW7amPz3tlrSTjo
/vtzCNPtRAo/yWsBuudHwyN2/hi4yZW/BdZaeFD20YN4f1l/rkDmaATDVJVFDP0jYhm7CDBrwR2Q
tCBqfPbtdFd6PzkSqZleWHEin674PGS+0ieQOKC92hKsxB738eZ2RrY/x7gWj7hz7Ul4sqTMsQm7
YTCyCvJapz0qx7m3TSuxCiu/UW3xR3EdWC+kdq6xxSFg7uBOOVEKd4mZM5RjDBsAnt8f0Fw18gY2
Rjafwf4FZQ1fR+0cYKg8QMIVuwabFXJVlDIILomt42tB2uV6j26vTqP9gL5DjN6aErfXCYZyfxox
CqDaa4mUkQkOTFXaIGFvJUBri+erDFnMrtmq49HUH1pxR4z7oMsBhpA6erPJeLPw5+edfiqIJDEO
j+CX9Z1iZE7lnOFT08aNhnspe0P6ohfxSh+/LtseXekT00NrDQVFQIQNcISzrGRjCjNpQnBWdgWA
uapZbS0QdPKgF87uAirF1GjxCDfnmf8CT21J8gidGsCwmvdN0TyNpoy51Jw8/b06mIaX0SiLsXhk
PE5PUq+0fgKSaNzPYfAjQ0Z3lgP7soiz0Aa60IZiFK7RSgNS2FMRINxRUuT9UJoq3ybloZ3RzIay
AEBU8+hZI5zrZm3lkPRHugRIoTLoHk6lKXk5JbNWo3IU1c+aFByNsH42g5KTYzwLOsCqjXY2CKJj
qLhlTsUkzQjydz0D3ne6iQVgkN4mjTOYnGZPnhTGsxraqIZjmrfIGW+16Vdr3sa5E5gz57bkiWHc
qVHq+SRJaWuXMqDtRMAvCABFfMmT+EtCwwxnh3jSGJPL0tYw4btbhLq/yOSa0SNp9imvFnV+TrFB
iNcQAqBVBY/i0w3S9MYwwyluwXwQKq5aksBRp4hnbau6LKTQ3xexJwD7QCSYJi0gow0n6wxPpnxB
Aq3SbP72FFF9QHAM2ByE7ewpKtIsUqQekpCaRJqZAkf62Y8WpmHeCCEPWPn8zJ5KY54jM+DJwPEM
ixjr9qD4fWNVZRNZZS+1G7SpTCCuIpGVmSYva7O+oH/UZI5vl4Bf0QygZj09lJmEhnBQ4c14Nygc
r3QWCeMAf4NVo+8VNSad8Uqq3ndg+cPRyg3fIq2ONyTw0WTBTXCfodcJuFWmPSgpJ1hcW1h0TtDG
02+vyBh/FalBItUw/na8RogW1g+BtAuyj7CcrDrWOUqex97fWv4Rx8QNRd7KvdhDHJhN3US71vMY
ufOtr9xqw1MUbbLORsz/95a6VJE5eX2J6kWaQmbQfk/g5DUiX+2aBK6o3xm8d9l50/a3iqhZimA3
A4grI24cAS1kaGiRNqMnTUTt0muEXQLc2Fg5SjJuHTSEGI6O6+aymuddaIxg9uwPlU/AeNXavZ8f
xfo9Nn4U5VMlNDbaxtEPh/OhCLupTawOFKsmAsRCA7ZrpnhNWFim2W38MnbEXNkQ9IVc/jiq9GmU
Qq37z6Iw1t1WDWA6BFj3jKeV7N/n5DXmQTyfxVxUf2BjoylNQ8qRrZPUdU38eoIMIWxrDPfmqAmE
Q2/1JO3cqcuv8fzklfak1fOzEMo4pj7TZzCmla096cVTPA4emHScMh+sKMJEGfpGe5Td4uqtRIU6
1n4pyXylSk+pKFiK3ju5NjmqMh9rP/cuL/i6GS4+jHFcIgm6EQFnaysjOiCFF7nb9r2XTp8qun/y
wQ3KKz3b993ustzVjUbPJyga0QOFstXpBZTH1RjGEl2PMd9qOoDgjWCLBnCeemdlwe/NRvsDvDtg
oFh4DxOJdJQ/caj7erJ9kDDPGrANkNMGBB7QJeVHNSycXk/upjnkyF67ySlj2H9FMz5MHYAaZlIf
1pF+H1XVTtF4l8H6Kv4RwfiQHCyMXZlg88x23Iy1ChcCsktV+ieXsVCFcRkDyUU5nqBKhRSIk2xR
Q/sVbdFCe6y3+TY37Fv5AWR2g4XnxXa6/xdT+aMkYypl3gZDilZkO0pGpwHkb0oad5gyTsy6erEu
dGROqO43nd7Qi9WIdtq8MYp7E1dPcow7TAVvu+Tuf9OKPXdg1kRXMpY0lZxmuCLkSMafl0VwDJBN
qMSxP5glDY+F4nFUbrhB5Orfx3MStUyUGuFLT8+w0gD0xZipCvlNWz9U5vby96/6TBBeoWkTcIGA
mD79+yTrCz1t4CNaMTkOCbEUKX7QykeiltuapId+bD4uS6R/8ez6WUhkbKDKiFiZMiSSCUV6exJu
K2GrFT/9lmNsqwd3IYjZ/cEUwawzQVBo3HSNhtEpKxp5fYKr2uC9rwDSWQJZJ7N+yTALsapUcEAD
rrcsHXfilBZWKL6KU2W3s8jZr7UYGA1gtO0JxS9Am57ul9oVvl9kNVVq26gvhuQQc9PySNhXrcIA
zwQMAtiwZ3wTyCYFBsHSBSR1apC+x2mFu7sBgNMW+SZL4I3kri7jH4Em82QOgfIQZQMEVoVnyNd1
7bbFlwgGAx6eBU8Q82oOBKMKxopqJlQI7R2QxCbJhyzZ5szp+/mmzmENHRAS6D5AlRL5E8b+Mn0K
gilsEfLlVmhj/GFPwIcGPsRoG1kgjN1pV8PmOt6/3fqOaXevD82hc9KD5lWb3MKS28i/c47EeSka
V/Xim9hp11Ic6lohgJucb14FN9gr2/ZQ3KUvylUJ5qT4JdrN7l0iWtptdQgc1HxG3rTNebqSfgId
szFUCdQfLJROUpe5kpldY0/IC+4Vb3RCB3iEvd26GL25VSzZ4xFVn+doGZny6amZUr+viQGZH8Fs
S8fxRbydbsXXynnLbZDO2ZgZdcK9esCqb3k8vufwG4xw5lk3mEpsmnkPhfe0b6bAtLSdeII9bIZb
zcMz9pheGxuDE+WvPkGW68yERgH4XfwygVjUCZ3K1axinySWaTefx+pRvTEswSFXuiM6sscbBf4e
9zkz/cUeM16qnapBnIBLbGM2YzNbz/rNuPm4J1YHfheAd96KN6ateCqYiJKXh26DCJ2Htbr6GFiq
z4RTfd7WA/HxCfKVIsHEWvd+tsaNYH8fvXyTvZaevldAS3T5eltfd4yt07lZDHmx0TB6IKYm6LHu
uhXDtBoX/RZW/6qApUzfRHZ5iCe0RsWVnW18lLg4YeRavACSlN/S2V1vUownGpDuy6ql9q5sTv8g
AUyUOMPo8MfgLmPOpZBGMOexsVOgVaLb2I65FY21MFFFUxUaPLT/I+07diTnsWafSIAoR2ork6aq
snxVm43QVp6iLCk9/Q018N8vUyWk0D2LmcX0oE6SOiSPiRNhQhFl4T6EFzJLdZhoG48E9QGXdPcd
nnP7g78L71d8jF+hIX2EasE729rAtQf23PbCb6yWmBOJYNvNBz+WfsyDBKUDbasLueonwOFBrRyY
Lhdwwss7yYGGVF5PMGT23vQDxFe+/VB+gyqwbz8Vnt34qT/41RcUSKQ37jdvpbXo6Nz8wlFknaal
o+Y9hhzYD/U5P2WNh/GnGFOCHvPzbyYSjfLh58bpWMsVITGFFYOmAu3sRbyUdUMW1dLE9pJ3CiKE
/JdD74b8NTfeMzDS5jfDFvnk6pt3bnIRcNLUlMmQwWSTevnTcMBA3gMP+K045gcJcUfTI/cgAhn8
zJu7klkIOpjkDb2b60tfcWobuTHGY1CjRb66iDyipi0TBfVVXzlvFeTiygdh7VFTZIBY9PUD24pM
Vz4wKtt/qEAwskeXIgWGMTLukLrxgRIc9soFwM2KsgGJULGFQl25dBi0mUyIUM2ovSVQCpTW6WDp
beOj6b5jYvw2WfpGNLW6mjMTi4/I0wGhtg0TpK1BjjsFnXwYttRiV84+6Ofnlhqiayg+LT6RU/eZ
mQoYmcAZVcV52GM5+a6Mvlx3hbXSKwzNxNzIGSC9sLjgYlKardZ3DfQpbhTCQ9AqgN3VjLxY8zg5
suIkkpfrNte+EQMhPJgcMKuCcZLL6yYGn0GWD33jt6zc8UgcC9rsrptYq3NhWf/ZWIRZk504vMhh
IxdA2egh0m8QqwuvM3dNF0yjF09B0oG3d2P8eM05gL+FnjFAskhYFlepcLlIXQasiDneR9GvVL1U
/e/ra1t1DRDDEXwzG9OECxPQ3hvBfgPR50681qBJiM0ftMjwwr5ft7O+lP/sLK7lhKdoh3awA66E
3Ly3+nvS+ddNfATM4RsxYBtRFsdED3RhL11BAxWNivTZ+8rqacqiedC1em8msweM3IoPYzxNmNcW
/K4iybFxzS8uxmgDEEZvaYH8wacvAkX8FBAbGGiz4KVfbCuxuBmRXDX+UKi48FqXtu+ySuJHWijx
Y7S4MvxMClp6oDvKg6Hl7D7JE4z99Vpe+7jQ+AF/vNrzHEQ+Xo245E6xVlKvcZ248tJpeoxdTAem
mlB7CCTXdyKJuzcb8oQQnpYCQ1t6bKePXFn2z5jl7qduNNDnVCN9T10M/wSJlfZPaZQTOHDjKUNl
ftIZ2UPVzyWrSIzMM+oh3VX5WP2WiYakCQKLehgDR/9IeI3MuSa9cWP0PeQhr3/KjzyzbBbzxgAA
JgAsypbwIql108iasfG5o/msesMWh5Uqd5M7HVpGPHM0bxBLfY/t33rdvbDR8BIj+4QHIyhtIFKA
OuXN13wWAW8lho8JumnDRjt8xaUBkQfbAcrD8wTZwt0KAEj02sY3Nrr0VgKdUkHAT9FP17di5Xm9
sDIf4PNu68R4b+uw4rZC3lugiU+8hAHv6ulOOh113ubPue7uYwqkjFDy8br5lUXCkaG1gJqJ/jGa
wyBCFesM5xbAkLuCAP+s8bsojv/hGcSnxqAYxg7gQIvwyVZx6Yhsavykpw9CHwKMWScYQ9nk6ViJ
01zMY6FuoQPKgDT9cjunmsiBgo7H79zRCd1+Vh4cHVApAPTz0sQIGqcYKpZGQaTnsJaHRs/j1+t7
unLnoviEUAkvMdAay/mKehizuhPzPYV4aeh/N+AXsOxQRb//NzuLZ6upeClMgJR9YhQ716lBOxe9
ZwW7ke6UbFy+K/UnLAZvPhhGnTn+vtzXJFKiyGY3bSqUC82XTECp090N8k3F4+7v13Vua7EuK0qQ
i46wpbk3brO3k+6kQ1KMasd/sIP+EgJ6lAsBSrpcE6RgbGeK4StpYrAnANo7z9Za8huq9Bi8cWz+
dt3eSijjEuRoEKzGKIO+5KXiKk8nzNHhqJeYQzPlcym3CmUrx/nCxOI2GTqrdkcX96oEU2Rmkp0L
Tb5uaP/hasSwPMYeEbVgnHWxc3HKSDXOx9lqvjcl91X0kmm/ru/Wx9Hd+Y04M7JwgzJO7Bb41sav
6Z++C7gnVf6Z60dC3sxibzOQsw2+7O57dw+A/nXrK5VkGEfOAzp0wJaXzHcTqH44MHAIqZ0WwgIH
CSoaGd/nKIYmQTts0YmtvQKg2gTMD7UDvIjzv5+9AuUAno6xmV1eyGOUWXui1FdgKm6reLizLA6y
Eutom/L9+irXPHLmaIKqIlB/uC4vzYoo1nKnxSozBX4do7o37X9IgOZBs/9vYhEYFkNWms7sKrae
Pg16+ZyBL7vDsMj1law5Pr4Wwe2EeMxeMgiidpVPtOe4C6EHMVXTzhDT0S3HDTN0zS+QASEasCGv
ixnryx2rKSqyhlU1fp+QuvIKFx/Ma0CSE+hl3ti7IbGdHRtq9cJ6MdyLosiDwqgj/J80/Egv1dNu
hHRS0hrQdu1q6nUKvH+63Wij3yRZ/mhrhXnSUAANi8kQ+5n2QHiRrqu7aKDTjQVQ8ic1GRkmx92o
/tRFbhmyhJSdh7GE9E62zfTkWlK8tpk73QzAugVDJybmoW5CMYo6QWULBRORZeCoNEvbi1Hc+GHa
RTyE0GOrDhonbhCrJHqEekKNt9KgcldYivu2sIa9WSuQeBuYx0FLJXlsBjPd6aSOjhqPjnmlGUeq
2SERk7njgo67SQpIqONSenANfcLgh2bd2TWyLS8p+qoMTZ7rT6ZyeOWXyjIP49RO72PjkNKTNBOP
5oT+uFeopAPbesaLkNnJ8KoKRfZ9XeZftDgl0MtNHWCOtAjAp+uOtZbzYpQKQQUuOoyqLhNQw9Va
XlAkhjqYK+/SqBb34LXvjhaqme+AtkWZ1/BeBUJT7J6wPuOeysYtrdD54l4kHC402FCHmTUPkRpc
+p2FOXeda/gVXaZ71Tj4lnwxWTi2G/Hg2jt/bmfh39hAc1Qlqi+sge7DtIM+PWiIglq+DAPb2Nqt
NS2uBg6U4dDliF/0MvWgjO1B+q0oQZy70T1atUMwPuAg2QJObfFa9bHbmUaLNZldEkAwrbFPwmIe
JYfrrjL/3uU3OveUxTcq0FMT0sY3Qvx1p3L6nPN+f93E2jsxz9OgogThbdBLXbqBRBoHvUFsGWfE
n3qQvlUYc0lAIAWVkO8VxniijB2Fs9W+XXML8JGgUgbXw+zi/O9n75PrSm0w5y3k5A6Ku5UWewbK
jVlxQGvuH9zi3NaiZFb2mSrpgG0UtAZPSF+UO83RX7uibp4BVTc3UpN17/gvWl94fFzWY1tQFM9s
N/ruIPv1YkC/2qZgnqzo8/Xvt2Vs4fIj2FJqEE3NoW0eQDa9cfJQGK9RsrWJHz8YBp5n3AVauHM/
Z+HzTUorAeXZ0icFyuLy1QR4JbafNctEkXBDfeDjooDwwAYaKArOKnQL50ijcnDHwkKAxEAl8Fsj
QTk99ur9b7cOPCNkpsAwMN6HQYJLFxxtCQqMyp5JHNRTZn63KnUSnEHIags6vhJ5whRKO8hVUen8
kETWVuyUnMIUmH8C1d8MJipNBxdPo3VLbF9NoQPKhEx+yegt3t2/XyeKgsgdbfB/4cG5XKfbo/8s
BgTVoM/3E7qn7IgJexSCtpQDP15XSESAxpi5qi2c7YWLMBOqge4IQ+PU+xDNvVex9XR9LesmECuB
VBAp+ZID1Kj0JrFszqHfFx8RyaBTMYgf122sed8sdQcaOlSmP4Ce4wSE5dC8w1C1/Z2B1IJ+aaAd
qf+1ygwYBPBJdHgePB28d5efJe6zXALvit2ybqvaPZUWDUi7RQP5MYy9tLK4+8BKJE2SwgrQBvsp
bUDJbP0sebnxyq/uGabqZ/ZiHKolk3yX2plbDTATO59TyGUVkVe3QbvF3LtSWJ9pJv7PDgZyLjdN
OF1lZxJ2Ct4GWr2f1FezupkgX5A4UKZz7ytMWNd+8fc4oEu7C9c2ahfRbDTbtbqQaQDEDy4eKxYO
Ct1l8xmhlP/XXuhC6dp2MBKMis9yCJWrKO1UB2p83F1+rFDBBfooMt8jtZF6r3y6C0OLF8RJtYSY
Iwy1ZlG+oEloHMEkWN2Ojfia02RrEPljvqOjOQGachcVNYyBLm6jXivznpi4JFqRv+s1iglx33vQ
DfcQj55MEAtElvEPe4lkGGwPACGxD9ySOSUaS7OeA3bs+HIA+joJXA4S6/qv+y+Yp0WB9w//K16u
xeLSQTY1o7g6wNRzw0qeeA4BI5CJNOnvveOc+GFhyB11McgcKxrBYpFCEtF9MkH83mxhftderguG
icUjqaIEALwShqKJB3k++abctTR0Rl84N9CeVSKBWGvQ5phknG5Tc8M5V64vCPyBLc6xMeVnL8sY
3K1mXlAQXLiZERItD43RColRbURRK8HNuRm2uFYiqyeFVsBMnACLFX2VZv1i6VXQGeRQiS0vWbU2
v5AzzSk4vha1mVTVSpNswqLwvXRR3erW9zT9FQ9tkGA087qnrLyYKJADVTGLUyNVWXgK0VodXLxY
mpnyR60072j97bqF1W90ZmFxgdT62MSlCws0G3wO2MREumcrL3bXzawuBOLUOqp48AhrsWtdysdy
APs/+rbxk07Vi5lupHXrzu5CAsNB3Qzd08VeVSn+57Ky4ewqeo5m1uLqlYJhwBIee+Eo7Q9P1DrR
XzrySl52++sLXLuI0YVEAXSOPVAav3zbuNXWkT2O3M/YQ+YgM5I/0j6M9Mm/bmftBjZn1RoskxkY
U7i009ilJEYKwt/MpKeJiUBVjhdB59t1i/2AXllabr0xK9A/4KMwHY2+kAHJ4iXDRQGVKC7nsiMm
RT9BSvroQEHnKy3MW9HZJ963jj9ZyavT0OdUKunZeUKOjSX1m6isj7bVmDvR1WAJIubb9d34mACj
S4XrZR6MAqHTsv7WCBsSpiNaYY1El7D1UZ2N6x30jyKMpIzua59s+PHaZ57TbSBxkBLgK1xuP+bF
7dRpYu6DXcSL+u/QpediwrzBxmdeXdiZnUXkx2qaaKzSQJYyvHXqceBH3VZodh6EeyJiJ+Q/vH0A
PaCaNJ8eVJ4v15XCebVIJgjNIeE9E45pgIq1DdlY1tptc25m3t6zwoHVdVlLIFTlO+6jpJXXTXHA
3NfrTrF2RFAxwGea/RV4iksjLG1LIHNT7hN1HyWnsrE8Rg/A9HQ8TLZEDVdXdGZs8aESvanasshw
61i6V9e3RrpvIb9+fUV/0onLWhJOIJ3LIDOLk7WsZ4M7Dew5Ju62um49OzE96YAeAZUfT6rsaFTR
zpYWAO2okNhZ7hMQq9r8lCu05EYIgNTSq+3fdl1vXHprXopwEiPowP9gYnfhNbjmI5klSOh4RwMQ
8uOE/85Fu6/IG58wS3ISZXB9J9a2G2VPC3RSaDXh3F9+W0G1DvyNBb5tXWaHWi8s4EsSdarMwvkX
U+DEQPTu6ug8LZ4sC34UcReLq5rp5I6gRlT6q0Ply/UVrSDJMVgIKwZybrDwLjcRQC6nBKAdGSu3
9zRP3oYuPbXDrzH6aUp5ZEmH1niv++ABfCGpCm2jEYFm6N5g91vjW/PRWPrZ+dFZrDlv4xbqDTg6
I2jxKCZnCUCE1V2XvhnDv9yk/x2cJYYfouO6LGKYiskXwQ4qf2qM13pLh231vj6zsniWHVfm0DCG
FZcdXfFpFA/QBBnkP5yDecpkxsLpoC1deKUVo6+VlsjCYhPS4P0vHUVRWKNt5Qkt3aEH7LNxKxBd
OwrQjMLnclGH/cDImmaVUTYUNw+i+NAFPidDjZ7Rp+vu+WdmZekS52bmyO7syu4I9NigDcyhE2PQ
tz63BwCt2rTLwsGm44sVKRLtMIHObQ/wh74MBHGHb7irJFAdJIZyHBsKzUdIQKpnBt3cd9WTdOYa
BUwKggSA/ezGBESkblPR7+U4uc+D0xQClQDCXrIoc5+Ug9n4oYzaLzX+Ckj/gJ/7XNRQIewS4Bt3
sWYNHRie9LL3kg4kU0+NRKUrwKFtlZ9ldcV8w9TznUyUyUMJ9E67o23heHKazKBtqHgUUT1BnC0r
gFTuRUd9qmyxq0EyV8Yd9EZbq+IY8k564YL4SNb3btORyXMcxX9qkEX7POo5iHpSCn5jT8QWsipl
gUWHt3Xc+1YmDOcmH6gZGDTWX2Q9qOzUW6PzSJLSVWE3CIkOizKKh9yAqjd4v2PHSyyn2FsFiEG9
WtOj90S4ip6SEkSBwJOZ9AE94eaYxA3dqWxAdDBaItP3Fnc7x3fHjL7JrI7BnNMPxZ40XbUrLSb4
LnO7FhRfqSVvQVqsvkV6kvW+VJoIE9sQxcZNunYIz11o8Uw0k5yaIcPxKEFV1Ub3ffRMUfRh+et1
X11pzqEfBnJxd5aIAMPYwlCb6VZC5gLjqB54dUhomOm7sX5jDLOu2W1Ej6Z2uG5z9RSemVxENApD
CpRrqIg04GgXRg0IbCKeYjF9uW5ndQ/B9AGeOVBk4MxfHkO3raeBF7CDBvFBQmKhqrO3zHSeRS83
Ptf6Nv5n68+/nx15NXKIFs6l4Mk5EPZdH586K/VH9s0S4TSFbQ6Z2C0piZUkYwbXgfkDVDOIJNji
pgaZadyAPRxFOvcU14+VPDXqR5x8G4FcsXcjDmz6inPuEZQRROdVRpDmn7vi+/Vtnrfx8ra7/BXG
5TZDLYpFXYJfMUDYV49emjEPuK78aJ7u+pSkfrrVjvzoQLA4Y87nDB/l98W6uZ1nKk067ucY7Re1
trNSdpTRlpmV4ivsIFID1ZUDyqUla1AkB0cUU4WXUDovlguJQUgsHrrEvXHMFDrsRi79xESS16XN
Ma3qOmTA1G241sf4goD2DyNFgFFCw2VJYjUBmSrSuRKbtu0JsWyyj0rWB92odVDmG1GNtRPj72+F
eeUONhfCh1B2WrzOEQFtOclhtKwBhv2VJ6NnNviS2het/DaM96NxN05bfZvVz3pm1Lp0JL2Mirix
4EjKng4ZcT53Sb+rMHd/3V9XzioWN7cg0JCAHtmy6qFDOCSqrBb1AFCzleV9476WiDZKTGIAjhWW
7amMtvjDP95Fs80ZWYMtxdu7cNkScA23b+CybfmraXM/g6xAhHGwLczX6h6e2VkcxgjcOyN6sbhb
25uq+N6VIZEb4c38GT6c9zMTC99oMrcHHyWW0jVPk155atwS8NjarIUjMKOldsKxiBwE63gpjnnK
nmhxy6CF4V13htXL62wx836e3dulYBlaLFgMZw8a/am1jjepo4nUJSJ3kkRe2xkbJtdWhxM1E/YD
yAguqkuTrln3SjJUmI3OCpLyYUzvOVDkpvrr+gRiuv/sLJWGZNKao57ATkL4rUN42GGkeyri4PoO
rnncuZmlZ6tisHodZnoNBIiQCEnKJhDlptDc7LlLt8NNRMFAD5IphA+X2yZrKVLgrLkvUokhoFhG
1s7o+nQEprEzyxOEUlAzY7V2D4TYEJogofnKZDncGi3onD3ZgOjz71cOXkEMyZu4l/EWXf4iMbjC
TXVw8sYOJhCasmj9uJZR2Avy6+8tna993pszL6VmYyFNwNpZNLxUEfnZUiug1UZavXYWzq0sDjbh
7STGCF+Syk9uJzxSQbyufgLaIdEnhJ6f0bb/h3UxFJxQCZmDp4XFWKS5SAyUuNOURbus1u2bChSe
6G0W9sbHWru15vk7jOPjIUWwe7mFXVt0gK3DVN+bYPqpHlPu+NdXs/qwoBuGY4dwGtP2i+UkUZ6B
9wF9jlr1XjwPJR0M/dANO7MLiftoOInX9X8NvsFELpllXVHuQgi4sKlprj4KheI2JgQAyAJdyDQe
S8sKHd5tfK2PRUKYQpkeEDq08QH3vtxCmrt1M6UGR0ex9CYtmIbYI86XxjhxecObt+u7uXZNnltb
VAlpKbupLGEtQdmY8b2pd6irtF6VbuzgylTUPNSM/4DyGije5SiNNjVFy+d1jbYeMLvbmW4ZpCBz
7lrNzygJ5PgJOnr+WKtTVNBdlI0bnrO2VvwAlJHBiDl7z+XOliUwaAoiD9CBa3dR+aNnSVCCuFx3
041vuHbGZ+5QDF6584iFfWlJA+rNcTXQe7uZOYCpZJKNF0lCMSzTWqAqc8b2wU5jCVobtCeRDiJG
/IefgGk6RELoTs++e/kTwKzPODhFZ0jLw8DkbuZh7h5tdmdmR6lSj9Jm4+yvOS7aP4yhHYhAetkA
Yk6sSFukla/Yt4kgin0sQabeksSjKojbv5/0wC2qIy+ZfQrtu8XXNOpKQJED4wNGz+rberTYDWQ0
AFBTVpaGJqog+65j7SbOdn4Bly8khnEhoAH86UcNeDsdsNCcovrKI880JQQSXmrXU/yrPT6kOaaO
HxxnP9Xd7vpJnX3mo11U0xyG++eDOBBhtLdisFj5nfZNs4xbjuoIj7d6lWsXOAJ21CgAUDcxAXXp
Ng6otA0bBMI+NRKvGfdV9aiyJ6dETW2fOAe9vTOM3ZRavkQsRb6U+kacs9JQ+NPJg/bznHFjmuvy
B1QT0XNX0wG23bfPzJfhcEtunSP3rEN0B4FAEGrot/RoPP/t7s5mAR1BQRCgtmXmIONoKKVpYcam
Zp+AFDyQyjmxxN5a3rx/l1/x0s4ixiB2xeqmgJ2kTN/a+g0cm0cHw5+tMeIhA2Be2xtD/9KmYK2T
rSe6FAXa4u36Yj9eT5c/YvGRLVqSVOoYHrZH86GPEj+12jArrDvNiW9cm4Xo2QQVzF83+9GDL83O
vncWXw25AU7dGmbzxkTEb3qC0LDcYiDaWtz8K86soGTQxYMLK03hMyxDvQH4b5qfx+hbkd9Gaiu3
+fiqXK5q4bB65eR1gtjRb6wwAU934nP3k75FILdqxYaE2cwBiDnexSfjRaLjtsPgDQQKdLWHro7s
Qbzy+foX+jPa9cE9z8wsPtE4MYqkE2as0/SZ9p75HTB+xPo33Sfn2D2JZwfByC9t61R8vFOxh3PW
DojCDMxdxDxpTFsKiRicPsxJWwCR3jS/qRNQ42GoPFoEakC17XB9rfPf/LDUM5uLyCfuWpOOAjaJ
2uXZb2X33hyBZPddslVy+fgyAqM7Q7gwFw6w8xJ4XCUdLZsWh95mp4af+uTUWA+deDenp8Ha2Ms1
Rzm3tVhWb2jT2FewZWFwNXFCEQVWJTxNHq9v39aaFs9vSqy0cjAFjEnZAiPR6ANUP1PH2GW88xxu
+k7PwusWN1ZmL9BUk4z7uonnXRQPVfyLDm/plHnu1gu05hcIzzDDguIVpvgXvtjwQpcaBT+MTXOP
FfeOvAHfpgf6PEw5XV/R2oV4bmrxrZRVqKp3YCrPjlH1TadHO/71v5lYfCZeCUxa2jAhiUJf5VET
P2qkMNeNrH6Z/7ZsWQNxW+haRmT2ubS30NngDSDHNhA/EXMeiBttCcOt+p6JMRlwDgNbs6ztOJ1g
DZRcYE8Z71OWxegHqKCR461ecG9szU+O+/dgT5xhVGmRuiAq+hAguOjfxI2MwLtRNUAs4iEB72sS
FNbLP+wlJrgQYQLv+QHyHFekwSAwxfAtl8cCJUy0GVwt9sUWGcvaO4nbHOkBEBKYIV28k6m0srad
sIn18K0Vt0B4eGa1V5CYaAL0IonacPbVc3Vmb3ais3e5FDyWhoI9YzpU0jONIO6+UHLi4uv1HVxh
fppHItBMwASGg3R9eYKNVOJmxxbKk3uPWgT5lB/EIT01N8Ub8VvNA8HVI2TSf7n9If+u7TbMrz1m
5+YXp9psk1Z3Z/PDrrrvQZqB6ur34lbbp0F7SCr/urmPZw+VFkw7YeIdgCIo+l1uq1FqYEdNs9YH
twQQtLI7RVMwGhu3/aoVcA9jogvbSpe9IAjX2sY4ofRWZwdl3znxW6MCzX2/vpY/6PPLN9kEzSdE
JVGzBXxnmaGPkkyqxAAXqPw0Lw0N/He7J7fmvXEDFs7Yq/at6ekoYXnJDT2mASR8btOg3kiCPnoq
fgVUcpHfATeJwaTFllpuBl1l/O0CrIVToBGvFLukehTNhqfOf+jDcs8Mzbt+diQkixM0HLFcZf4A
M1E5QJ/l+8aWbtlYHAZn0Fmn5ViM/tTd1b5zZDtzP2BbU7879Lt4n/gizPfcQ4wQZKF91PcstE5b
+dVKZGmi8AJo/jyZMifOl2u1ximSOqhj/Pi9+QHNapCyPTj72NN+0ZAfQJlyIjfjBsx7BXl7aXRx
FFPbVakxG+1+AFkeUG86NHepZx3bnfa1uR8P1zd7ba/P17h4bAnL9UQbYC4b78DP4Aw/qi3EwtY+
LqOgXhhG3U6w8S6O7ES98knziO5Fd59ciD51J3J6+p8WZc/X3ZmTKrfPO2M2aIzHzD6a+l7biuw+
PkUXn8leJMVjWdEoKmCCvpifED4Gwktf+Z5uuMMaTem5D36gjtQxU96P8/c5NpVHwIvnk12xs15x
FsLqOO76wxsLuRfvCy9KNylDjY9xy+U6F9lV7MSR1c7uKMPIT+6s+26XfSlDZFe36nk4dDiDFGdR
P6bH+9/q0XiA/nKYfo/gqFvK65t7sbjkKp1nZoT6GM5jH5pBcpftOMjyd24IuvDvkDp+1/bZ/Uty
kn6238q9Vqo8lzuxuPlce7TtfP4S440TRnuG4uTtGBJwB/66A/7mB8bln9jB3ciN5v1d3rdoJc2v
CwagMOd36cpCq0e9I6zxaarvi668beJqQ0x47Qo4N7G4cUADp6uZMsrHIPJBiPiQ4rTUPd/oOq49
UXicMCTO6DzHsigHULPo0E9FNFpJ+1uelKinlBRg08R+lrJjO24bGw/J2hkF8QZFTwfMwnicL/fO
GiMGeog530NBt4jvJ9fZD0OYTMcEqF9MIpf5xsWzFnOcWVzKPEW1rY/9MGdH1Xtc1aGq068DnzVc
h61a8trBhHzgPHrPQJS2fJxQQc7TaE4oMDF0m8fds1Pm0LarnVclo+cePFAo2b9dv1dXz8C50YWr
YICmbkodcSKNp0eg7AKnZD9YNvku/TpC3SGP093Y4GhUo/bkVO09xiT3On3TC/BZW8MNt+lO5PHz
9Z+14lmo3mMY0phn2j6kv5UdN2zKUhCIagDinDKwd1IROEjo2VaXZAX5g9o9+lwo+RCovS9TEOjq
6W4lELsmGYRDQNIqtIAMwhPpuEuR2FOzIpiQHVEWmp65nYXXl7p6Vs+++sKlaw4cdVTiA5Bu2kV9
c6+k8Kuk3vjQq86FlTjoiyJ5XKYjgGuDmU7hSijVV6cDkmiMfT3zHf1xUoeWat71Va18QHABzXnq
PM4M+qbLg9rpzaRnDKsqyi+dyXeM1E/l9JsPGIqxt1iwV9d2ZmzxctcgAaT1AGNRC3YXnh/yFu00
30lu2+5I0F+7vrbVL3ZmbnHtNQDi2U2DrZwioN4HGWagDlaptpEAbK1q8U73oHHQhgjXgYLAimZ+
g8SXpn8j2aeB3VLt5/U1rV5zZ2ua13wWXw3Kbdy0xRZWheEhXA3q7mes+LHAXNL/Zmnx6LYab1J9
zvgd/rsC+apmeHn7ysFPdd3O+lfCECIoHdD/XDboQRlg0Yy4qCyYlgfY330H4EbS5ofrZlZfc9zV
/2dm8ZVqnDabCryBosv1IKpSchhlbIbXraz7wn9WFp+HpyDeZT0W47R3IOHamfTzII+i24MQsmZf
rhtb9wVMjDHAaVHpX5xdKA9PbqTBvzumQWUO+SDmxkyQLyXc2AhUVteFBjG6tUBHIam/dLvaUcSM
ICKFoiCIgZxns/5EleZNFdhgiE+2wGZrtxLK0sB5gpMAzdPlNproR9sJrnre2F7e3DegrqvE0zh8
bqy/pvmYSaBRowPcGnNwS0AytxDig38JFZGY2IehiRFHG1m658J+LEAi9Xr9m625IWhF0OSfsTUf
REkHXlVW2cXgGW+ysDTi+zFWu+smUPjD11hEriAGgiwplOvAur+kaswqVo52nrc+Q3Hrxs6y5AuN
IQdLOgnQUGHk+SuPNBnqZlwdtdQsf3QVc/zBjKqXQbDkNQKS9SkeeRvmXIOOYJbaKOQw7U6azXDf
d0RyD81JbJMw8/qHYmX7OS+U6dstEZ/BI88SXxGh+RGr1Hdd0+znFjPp903hRoCvlsmBDLH6lfZO
ad6ryEqOMZ3jtGLSnd+O6qo2MIvEOIpJaaGMp+I46Qktg87N7ejWypPszhboJ3ilKm3oYwydMQaj
Gh0oKGgWNMZyp3INKLkZmJqNptJKQkhvmdxrddoijZCJDAvdGUJkksPvoVduCz3gDLhoN+td04/k
xI8jMdVtRrTyri1K+crySby3Wv0GVtVHmBoOquKYqR/1aRq8jrpg+kqMEqCzyDB3mMIvvva0Y/5E
RPHcoz96iFuXAH9ugGePK3SMQRGbNiK0nFwO/ljqDmjECjN0Mj07koIbYUHmKXdT0Rt4khbyoWmP
WjPUNzZoq44jZuYH9BxUgrEL8Ff/yKOexDdWMRU+frVgN03npFVYWw0F72yiDL+csOUeQrYI9wXX
oXpQNPnMCD2KF6tJMwSvOV4vzNu/l6IZvU5z3Z0aIlB91tTpPWa1+leFgQwwGBXV6ASWGyvo0GC8
ZQd8QCb8WgzxSz+1HXspCtWP/mBz4xOXXXkQlhLEd0AWuZOEjD91GoMtqCFChCWY4d5GF98sIDxy
KgAiLNg0Gjv5ZIFamN1Yce2+IvIuD2PXt0bkQeTZPE0YRHM98Ps67MBJ390pAwqpNy3aC5CzmHl/
ea1Dwq9yWWR7YAsaB6/iLp28PhWo8JiyGnY959Z7WsY5BCAKzm+0UtcPIsqbg6rBi8OaCYhXTPJY
SJtyg3Ivj6NXe4COxaD07tSbUCJLcJPdtAmvD5HWuXemLFIDtuM8C6jexYcOGgrPwORPR1OioQo8
a0rCKurSvaUmECYJdwAft23LOBAFHY5DkwOMo1IFwQVwD/w20yHOvHZI/x9p37UdOY5s+yuz+p1z
6M1dp88DTTplSilTMvXCJUsS9N58/d1Q1bSYEG7ydp+XmalRlYIBBAKBMHsjvOjkATyYweDvFUFI
bkUj79/B+hZ5ozXF12OfNxsTTWnvoTAAxW8g5nQRZ8QHMJOmXJe1JDhRijy4rUDnlVZ2IJiZhKD6
ifn5SLaNtAieZEJQyyqiwuyPfpalu8pPgNRjik1yrfa1ddvIZXBMlWx86sd6NFZirFjrqZf9bDMZ
Qr0PpcTABYiuJS9tYv0aoGhi6/amkEj7RkyKG01osgtZ0MlHriF4wgSThTKgCtxjD3O1oBLVY7Pr
b5s+A6UFgGd3+mSMLtC4CcgxJWNcuLc5Yxt4GGOgH6jlSDhikuH0gustI9XMGmzXoEMUXWFCX9IA
mnjDci3d8HDr/dDKdzWpMEcI79na8e5lDHI3yw+AOX4578A5zW+nH8PEKrUoFnUQ0zspARR0dweo
HJcYP4dBcac2+MjL1zLQ9qGPcKxp7GixWYr71JqvBnP/JpKQmNlAE/g92ZGsddsSHA217FSpiok3
aaMCgUZP0BCHci7GsR8WFoBGLuwFhs1AtsKi7TXfuv+EkgA2HxeYXr3EITqy63ClZPXPNnnIRUzm
V12Ozuk8cJMitK1iWLikOYEVRlhpkwHG4zF8zagP/nJlSIwS4pvySsN4PI7Krst2GSrWC5rSMvQ3
TWei6KfM4vlcaCejaSvwAhWlG1meSEoP+U27Ep2xu9ej9RDuWnkhFuZEc5SqHK9L9DaqCLpPhcYY
N/ZRzkN4hXtQm/p7jERupkkEoWFmOEUV3wjj83lFOREdBr6B/QEcWLxsVSZWDQNBmJIWIqM6cnq1
tAM5xHD+1k+A/bg+L4sTYwGa1URuXUJUDx69U/W6LKzVQhmRKFBe0ZNuG417XgDPPuYC6PrONg1u
EP2EJgS0TRmBu0xNL7Pef0xIPOK1lJQL4qi5sTaCySqAwCLvgZods12qRnCFaxO2q7ut+vuQPAT6
QoaQu2RfIljixHAUxkLoIWJQBlcfgJq1xP67oITOGEDmT2qvy5DQVi9mt2mNH/+gRg30SFTA0LoO
54FZ4tNtUSZBG+NYQmwdhalttrjrATMgSNJjJhf7LmyupzC0i7Jf6mjgnSf0eaPeCchAzP4xGxQr
CaCQRLl2ulqy/fRFTD3EbEKIGcPkbhAX8g3c6wH3FCC+aeJNZ4+vkA6jgDkVuKefmYtRmOSqepAu
EUVt87eysccFeTxrx4QU8G4MjFXgRJ0ua9aWba3QqzGW7soc+L0vgnExLHlCnhQMG6BrHnj6cPuM
lDbEg09UYB8ku6orZ/QHu1QQQvz9BjwFHc5fcpizqxVW00exCG3AtiDmxqaekn2OQDXJxIWCLe9Q
AdMFTARAo0MyjzGLQah6jYQwC4Qb+8Sc9mO85Ml5pwqoVPAK9LmMB+Xp3oydqCJUgClgdjuwOz3D
KPoQ+YB1Qen9vNPjsVugDx1nC2loQIdbzMrhuVEKWmohKvGGRzx80OZ70axLT3WmiwJcavqtvzI8
4wfq7/aY29UuW0hCcJWdfQCznr1VxUli0A9IADk97LLsPV5C3Obl2WdaYnLkdEUt4JMM8QQhwgZh
f+kdUq95AYHbOlnp2/zVv6uP/QMoxBcaM3jFZ8gFbAbmlpCjYvO+mqG2VSagxlVX9s9pA46V6Gco
OcH2thRteZPGzmLrCTUO9l6Zi2Q2VAGxTB/7UFV0uq20CVpXP3YYYPUkR3jSN+oN2cmXwlHcLFVw
udE2hXxAbs/C1ApbkJK1YgyVxsdo53rYyz+QQiJutPY36CtYA0G8BPVXte4v7s9bMPc8zqTSn8+u
7VFK2tIilPV9OMaiZvvywtQKNcDvC/qlFjXgmYDJ7PA2DiCg2gN1r7sgH9l9tLIwtfV2XhPuFTBf
QOpNZ5KyTK/jSMUCpmBMvWwes33kCWisXGlra9es44fz8vgn70sxxs0EYRB1DVAowL9Xubqk2Sqg
eJL+7rwUDoSMgjPwJYYxSLyPC0PqIKZx00vNFp3Se8RYk7j1b8XVc72JFtTiDIedCmQ8iqoPUdeB
B9tRXtHQmx4m0ZF7u32s78CNpSypx4v1kWDEu0L9ZKFl3piqlkvEKGEe6OBvHuu1/IR2loN5pe20
Jfvg3aaA9cNq0gAfj5hT+6hJXVoTED8cZNZulNvORadjsyeP5ja8wRxae2GummeyXuKv5h7suVzG
LjG/p8QBSqKO9Bp74X3mRgOQIe3hBv3ZmiNfqj+JYIuglF2iCOHajgH8cBVIWWh5Z29CPYrKMAft
g9MSsdzUWYxktdaMoyuERNiGeQ/1pxKFoELRUvhVUyW3UynWP/Ie02R+Kg2bXJmyQ1EVYu6dN2yV
4xfm38bYdTOZVQbcBPiFrHNkAM/lQr86L4Jrykj2gnUKLzva0Xi646VIwKxoGohrJhU5QOVWKp96
OdzEaecUGboL0veiEK87LVzIVvCV+0swSxYNczfraMTC+0Ra9Ua4yqRkvaAc15y/lGOZWUIdmT86
Qu/0u2KPSVukX3BNij9A1hi874XD9Jx8iLayVBzl+fPZmlo0zz7zss2Uh1Kha+BnzsT7ppA3gV+v
JwM9cIYKatAycMxSP9aF+nReX567nctlHEWiVOj8EbGkKejYk5dS2BnFj/MiuCuqYhROAr2IBCDA
U9WychxMw8eKpugoQP5Su9LRTy4+npfCtY2ZFMbw20hQQfpO9y16M4ttu9QSz42a6FgdHieYJfw2
t58RUBtHAaImBZzGAIEtbeNSPJau/lqurG27GZYqU1yN8MREXE9nzj4zZzOTmPQMYXiOG6OT74V+
H4sL55i79YDExHAZneplq6EVZgmAngSF2ipH8/EAkKbrbvr7gNx4zKEzF3OQeNMhlXa6+30fwhMC
nMUZ65u898rxWMULr0auImjSwLsEmQuRNbBAMpuu6XHZlePnW/zSx2wQ6et/YsczMYyFmVOK30tv
8JIAoTO2U3+j6vdiuvD04B6XmRhmwaxERGqe3qfjuEmLfWxsW8GNlx4B9GPZ+JE2tvxeM5V5e/RW
lAELAlJkw5nIXqx+JoZrgYF08KQl4mj+hYlnI1C3ADKrsAO4QqJ1al+GjdM+m61Xdt6wMzNbWSe7
yAWkOLHNzgW6gbLg2/hHdiaXLvXsBElZBRiZisrd9WvjSrjBe+6Qt05zaLzGaZ7azXkfxN06ysmI
aSrMcbNAx6rY6oMCoDeHSPto0hwAS25J9RYLxUIlmRuUUxiM35LY7dNQ3jFxD2P7RqctVqZ+oRUP
0vgQZts4y5Fs2DbkOi3sOljqdOHHXTPRTHZNqaTeEFsoaYGm07YewlvpBvAbgZ1tBkADOLHghAfx
ApRMhn1+ebk2O5PM3JGgdMCxyOIGyHhoL7xJm73SAhrvMiX7oVyatuL1M4NSFr5LRGshegCo15kZ
j0hC8IyU0LM23PoAYF4UyXaTNx6NdbFByfGgFHZ6Jd+c15FbDzEAT4haDzpBAaR5KlbJszLWJths
43YP8P22fxtsn8KDtZmOC6K46/klijUi0ptW4E/QsHhsPX1dXmov8Xt+GK+Gyh5X6ko7xivxZ/AU
2ov5ABpWfHM/M9GsEY29krdUy86VbMtO18mFcZltnn74DuDBlwyHb7MzcYzlSB0AUKvPRV1ZtrQ5
dk506GzDUW4SO3CMfXJIX5YamWlYc05FNrKiAFsZJiwxdXtVCRexeKx6W9DRD+Sd30fu9UczmRhE
BcAJy+uC9zFJCdgTnMjCuLYq2b310oXb80K4wchMCONKY71qWovA4Qiab0vDDaqU5wXwlot2/YDw
S6Sjc4xFAIIyTc0Ah3tCtaYZQ2cKkkM+WE4AdNzMqBaqEDxXPRfHWETQKBjVKyCuJb6dqMGqrQ5C
sUqXxqO5Sb65IMYM5GogQSRj4YaVsiW5XW40e3CHC6BvVxdortN+thfCprez62HpfC8tKd3TmQcr
QP2OjDpEq2vtFT0CuT25sWd56lVVONa1ukrWwXbyfC9bes0sSWZ9p1k1SptidS3zOQ13iXE3Jmh+
2LRLBPQ825+vLmOWVttrfdNAkIb2xDKz83AtgyTnvGlyrwJLMjE7R/s7vk+B12lrNjSGLTMvEHI0
wlwEyUOlbkH70pILMQQtFJghgFawJ/IdUDv9cCHdx1vQ+RdQVz7bShFA40ZPs5hNepWMt+ggsNHL
gqKrbZElbmnemqKfB+6EFn5MNmNqiHE6mQNCw2i8koW3Ml0pS2XTJRGMZQpV3ckCFTHm0nVGkADT
/RUAXZ2FjaNOg/XBc1UYO4w7EPyCnhiXKRhOk+dW8CrZC/IPRTugA9kNRye1roZuIQzk3KswE4A2
AjMSIQQ7mDQNfYK4G1KlqrQl6aUDllCa2qp0O/hoGW9X57XkuLITcYwr6/IoSdA7hodpUB3LLHPV
hqw6DMvicbewoJxb4EQU48wmvBbNXqcvrS71qibeBbXu/e+0YUyj6gRDGRuI6NKrSXoYpVtzus3+
wZMRiui6Ak5tTDSzQyNlDyyonAYEQ3+LJhwt2mZLsDi8NNlcBjsmIgmNnzUF7uXRTFxMSrtWkNqY
LX1qAOMvB6VHSVynaNiU0Xh9fhF5L64T2cxtOsryYGk9ZIvqIym8Pt4lxSaP7qfSq8MfgbZplNux
3PaFq4rXir7gMDne6kQ6Y5GAl1fVEnyjAIJWnVB8q6zQjkOwP+TifV50CxazJI01ShChJzF9dbXW
UVLe1Y44ZgYo2vQCHZ0L60q/nHEoyHkidFMx5K8irXHqhxWAUnemD820EeFyKexFlHb7JjiWJESZ
13/KMzScNtINql1XphpR2Lzzn0Bd1rkvYG6CPDUFS4qhLRnQmWSavYQGt0pyDKlcwgTiLuxMWeYp
oitABxczKNtG2kUoBKtC1XaK1dmxnAAm6O2fKIbmE9ywoIVh01FiMIVJJkExrdyqAyiI0bS4Pi+C
r9CXCMa3JFFX+sIAERL6QgfDLsDvNGX7uFuT+P68KP4JBLz9f9Sh+zi7sSU5BKiAhOBr3KFw5h+k
VX0w31CJOQIUXdupm+R66VaVue6Z9mLr4KJGgyFz6i1piKUugszmrvWIC7KQDdpghcCOHJR5PWWd
uoOXrgo73OmX+MEetnuhHOulJhUO0AFuv9mHMA6gjGGWfYIP0a4S5z6+AOJLqjty45p7DFE54+Y5
dovSFu6yH8o2XAjtudfvTDjjD0R0/EaVhl0ek03VO6Jy0fiOKntRdlPo5YKr48WGJ6oyNpUPVWz1
OV3zVeEC4GD9CAD9bkNc60a6aTxgzI1rf+Ea5huXCdQeGb39lArj1LiwumUviwmuL123a4wb5Trt
h55s8CYfEg2EJ5jKk/XA06PASSQZ2N+x22qvmKxbeBdyj9TsS5idDkNpqKeOvqMwQ9YfVAsgpSom
pSu3XyIS4lvVTBazsZFZxIU0Qmt1l+0PqMp0R3JsNvodHlKxrduKE63aN8G9JpjdPX+cl9RkdlmU
e/ADhBAtGOha0DGH0sRuBUh30r2HvbpkVJzyLYADv/aXcR4FySJTKyBuFB6GULPbclsZm9QHxpV6
Z+lHwGrYUbmgIzeONEELBYQ9lBvYoUdhkvU2ryDUB8zyiHS9qRfXQJeQ8iU0bPr53+6wmST6JTPf
qGklMKdUSApQeIoAYQGGEdFYcAN8IUBaAcWWickU5vaKzLqJNTFtnL5BKAyCZ1Kbq1Cs3fOW8V0M
QEEwQ4nmK4xFKZ8DMjNd/MIngZ+ggdcAAxUaNCfTq0DpZYedtlAY4KQGIQpjBpQIEVltnbH/VOqF
yFAqFNIa/RAFb1bS7mSxXYth7JH4w9CII4B92ZDbbS4uMYJ+v1s+wU+AXgT4Rcx10xMy09OUCCAl
SwgvRrKKiHYTd9PfruOcimBCG5kMRMwnNO62erwy0PotJombh8WCnXMC81M5jGUoGXbps0GYJHsl
/NGjU3PQr2vZjcudHhInER+FYAlq7fvpokJprU0HzgjokU7XLyst9LPVDTopW/Svpf4qI+3ayGVb
MJeSBUuiGJ/cavo4BipEhabuDcOIW4H2sVtX6EJfyDF9v2upVhicM3U4rG906hjEsrpAw5YJiZOS
+yZbZV1t+8aPKn3RzKW4gq/YlzTGb1RBXKuIKlD/lw66WYGgZGuFkR1rC67ju7c/1YqxdWQURCMZ
odUYpOiK7+2o+LDEejeED52wRPC2pBRj9XmYl3KSQymh8SIwecTGS+P3V/WS2VOrPnW6p0oxVi9n
UUN5cvCwHiPLLQM/Rv9wc90Y/WMg95ft2KO/fFSni0QnaDk47yW5woH4i4ojjU7ZvvIO6SZRSiFc
A1OPAArG4VWot1Ya2Xl9mxQfwVJikBOXQd0viayznDQJ9aK2R5PKM8Cwd7KnAj30pvDGVXZTIgKG
h16LF0tPJk6l4VQsEygEqKloZkHF3qN/OXSFjQ/Qov5efU/X2WYEinTrVB+4vrWFk8i9h+BaKGSB
hLoR41/QTB3lKLTTQcyDJTXg+nVHo1q47Dh1R6g3k8K4FvSCR4pUQwqp1hqgogNk0AwH3fyuCNT/
IPeCcV0Sy4YXtbq78zbEPSgz2cz1l6VGF2FyAJ2BjXoxJhAilnuQha2rSN+cF8V1ADNRzC6maNAm
RQBRmdCvhXRayyMadFPTyfXEho3/OC9uae/oz2d361D4RZtkECdZT4V0nYObdHFwYGn1GN+pJdZY
hSNdvQqcW8V12mwCY2dOCwedqwpIVQAHjUnIbwkSgOc2IdCm4Dqzi0Rwq+I1XBqj5t/fdPpBpsHd
N9yKEoni1JQRimjNg2Sitt8XeG5MT5NQHzRL9rqpeMwk5OGXGBK4t91MMOOqI7T6ZTm97SJlVVul
k09wJA0AHxCY60izEV1bQIbiGuJMIuO0MSiIfjeT3q9igbqRbKyI+TT43bVUCk6qigt9BdSuv90R
X+K+zeZkYhh29IIljeAUbQCun2mJtmpJBuOosgqT2SlGwhwVu4Zw1rfFUVxqOeFa+0wRxk/hkaip
LR07a9vCjTpRc3zZ9CZDQswAWovzx5fTZwKviCYBw6QwyOiLPD2/ZV1Kozxi2TAJkU/rKD8S/8mv
92pw1ygquIYfZG3bkmMRbuvwaUE4Xa/ve/YlnDnYQFXKs6iFcDXBvOqFKh8C/UEjG/CdJMltWO4l
Df01C7cN9z6n8xEqqhwIhxiNp7IAU2MEoaDnwQtVWmNu3+1l2Ss0IOuDRacwiCOmi30DXGVnchll
hzo0B50GS1O0n8YIr37gPvvm6A35vVGnjjTeZ2Hr5Oa9BuiNf7LSM+FMWNjWiWJMNIRvwHQmqIc8
uzS015FgoMDYtca69N2g2vjG9Xm5XFueiWW8jhBMgRV2ECvIXk3M6xJz9ZpfriTj/rwgru+eCWKc
DWZ++goY03g3GOF2xAvIFLKVGlsLV8SCPp/ufXbbkUYjQ6FRMYPl22U/PITKhFFf1MrapSYM/pv5
S6fPn8+EhbEaFHEJYUT+kApvAOBCsPUx4F4KFsAZVmK7Gmq7wxk5v5b8QJAO2Yi0hQhkv6c+IU/R
q2QEiHgbtH0Ene/EQ+CqRFibSgoytXwjJxjD76qtKhJPxUILk3GbAAQ+se5H5b1I2+3CF/HPztcX
MT6xqFIgcFcdHgBI6wCQtbvqEicrw50GBi9DWQs1CJIbzwoWgqnPQtc3DzVbCiZwA7mzqmUmlmIq
n6pAWTc62vQH/UofVSdPDa9Ahloi10067jpzAASVuNXCFICOt0DmAOy/f1fqL735RKfCxVaGmYS7
zoiJjabzdZNL73VSeUEA4IhcAsdvnREbJFJOXxo355eQexvPFGHCQsxHxsAHhCJJh+mlbUBeS1my
VdENhnFht/gO9muzGAdb+aCX8umDqZQvGvm29oe1WFxLzZWKN4Vg2LJxd143/uH/Esh41qASE13t
YR2F6ts49JtaBILGMHjnxfw/DuSXHNaJZioonlARp50MpuGVphPk4LkXnb7axrGTtq3bTTbKB+sF
wdTKTq0QTMOAg6EtrwZFWTw9kIUFCihZRABcRPvaxwiYutNh8Xi+tOQlRi5mIE6X7YfUrTDO6/cL
zpXzIIV8OicD5DMOzqygAz5YoS/DoEQKuUZSZhWLFypwtfzSBE/96Bj5EbP4Fai6pxpFPcVNwitx
zFbnF+K7EZ9+B3OdgE4YEEclviNspmKFjEBvkyEUXTWrrnzg7NiZbIwLMr8bF2SCegsJJsB6ozJ1
uvb9JGNUh+IJt9Zlom6C8i5eQu6kn/1te2lzqIY5P8rseCqim2rJBFQOckMohYxdsEbvvNeaAOWR
Qtm1/H0dojv8/FLy1ALCNQb/AT8N/GDGpAT0f4i9CrWG8VIHXkc6rgA1dF7G93AZN8hMBnMuB90K
5ICO3aIlzhRgNiT5X2rBrFw0lok/0M1JQ6dDYnm8LJPH80rQj2Q3Z64EY3MtMgOWIECEkYFmsbUT
39ODfVMvdEktiWECmJ7249Bj5gzlQRne8v7BT69NZSEPz98RCxAT4HjD5c5ISUe9D8YEO9LKvd0E
q7hZ2HK+Gn8JYFkL/Gg0QY0NAcV4W1Xr1LgP/Vu5WyKM+n7FwLJkHUPWmMsBrhtzKAMjAqEAXS2/
C5TcBsccHO9U+NqbTtrsIdCE+G1Si+Zu8glqUHUS+wuvCE7BGp8AiH8RuQLV+DZTPhFdNscJnVIV
EOnLtb8NfmqBXWtOuvWSe83JHP3yYnpTbg23fzRtZLIx7wowuPPWySmn0s9QTTA30PuBBZFXSoDA
gYwQhcXElXeDG/3Un9oVSNvtdB/nduZZd8Lfn+45lSmf+itT6NSwtNBcgetI7+7kJVoIrm+a6cTs
btUIBFhZ+P2hsq+KjW79sIh7ft2WRNCDMout08jqBdWECN28FLRtYMa2ukTCzD0LYFME+45CEz7M
YevMCDhtBDLSssJI8DOel0MOeCpzdV4XnhyAuGBMCdRe9FCc6iLG7QArp3XsDgTy5hR3t4lvhr3T
mq38MsRhni9YHe8eRqoWrEmUphUvhFOJSCfESlOh0c1KAPndfgQ6hpZyWL3R2Zo6PJzXj+e0VPkX
xr2mY7zgVBqKOGWvUOoAdcjXqanj1bNU1eUqJOMKBrYhDI8dCzWA7qqkOm5gSR7cTPeAC2hXoChQ
XtXm9rw2n9vOXig6BvEA0gs0lO/bVRckSeqGDh1bm+ZRPijuACrix/4yRvOtLb+CEHw1Xer2j+yg
X43H8eoJQB8ba2PYwIQGrMT57+Gt7vxzmMNc9qD9DAt8Dt3EwccAznh/XgIHEgPImzONmfMc5aki
+w1EKCvt0j/ka/HYuMbGuEx37ZPgdrvioNvJGuh+m3QPsl9/c/4DeAdkLp8x10auS9RwIJ+i5SXJ
3owu/Vxwczy0/r4gAHHCWHEsAMjJWGpG1F7M6QSzHIQOGh9S0a7R3pGq2/NyuN5LgwDVok0CBnPi
B6NMx3oykEUOf5od0A39xB716/NCeGcCxfK/hDCGoYeGUDZUiAqnEh2n/jbp7vESsVv0BJ8XxbPB
uSjGQPLAl5JJhSjT3+tW4mVturAzdOXZQzeXwJiAD5KcQuggoVcf02gzRFeIFaXiRw0AD/KY9wvt
ALyIHg6ZjrkhzJJZxsdmqKucaMAMSfK7TIltQVbsKnwLi1fV+BllC+bAXb6ZNFY530p65IRQnx83
GIQWioVMPnfxQNML54jiCEZrTx1wDLCCPujg7rXuoQn2ingZF8i3WE8GOnRHp+xfz5sD17xnoRX9
+exyzjpxTE0aWpFO9UokvuEyPcAoLtybS2Ko25iJqYzUSvsCYhJtC4RO8I4iUlx6Z/H2Zn45M6do
KpVACFL02GX9Q1fsROvH+bXi+bb572eOzhRLRdrRGR2p3hTdRw++cGtcd+lS6YPnDTDehGsLeQCK
TXe6WKMkEREI3kDBGVypD21N3nTi1uxrPIgW3DVvX+aiGHMWwgzAeyX2pVCQ3pxiVwkfSjNyzy/c
khT689nuC53eALcYUkxxl0rgf48fdMzH/BMhQFsDshVwu1ne6amVLb2xqCrym186hio7Tbg048M1
AUzP/UcI80KtAnRWAXsGQy9NYk9K5OoyGktiyQ7bu/PqcCUZlCODlkh1i3EEcoFsN5EQaRrok1T9
KzJsfNHD+PN5MZwqKcUew/gO3ne6gUDzdG+GeIzkCPUKpzNUp9SMe6IatqpMFfoXa3tClmlMtTVK
lyu9Fh7PC+cd2LlsxvrMsVHy3kcVWM4mp9Wq42RJC69wnj8FfhVmslTk2A022gzCKcxgL7RHJ4DL
abPOVetAdgGqjDa4XDO2TeXHrmxWD5natwuFUp7h47UIg1EQU+Ntcrq4nSH7xhThtjAIIocgd/rC
3Ptms/BA5tkKRXNTMYwF4HAWPKFNBICWDgipdd+TE8yqdrnbgHLPKlfnN4yrz5cgUzzVpxzzPixo
7K6ItdTbUuU3t5id6kUkOVKciPPS+LY5E8fEXkjR55RbCXoBtCeORDshgP4acMkDC9UmEbikrdA1
hqu2mJbiJF5YgUQk5aCQkCo0mK1TMsmXBnSHOj7ysKp1UxQAfG3LfRjLriq9NUADPK8tz+vPH3qM
QMNqB7XJqNfXeiDJNGHgBFqUbeRSPpIO1dNy4fRxunToWwGg/wZFtMWVe7qbJEH/Yd13mP5R0MqI
kx6PGaA21V2kA1wuRbjWNsSWI9Erk3f0hLhi3i71O3L3GKDz+AZkyZBXYfxc4ktTqX6CIcTtzseE
VaqbNqnaVSuP9gC04W48kjB1pfDt/HrzbHkumHHlKMaXSPEgmzMEGcC3N5lQ2s2wEC7yTiawEDUJ
ZJgYkfmGDlAAIVDXETIIxnry1yJZm/qLNi3tJLUNNuRGVwHoecF5o2OW8HQn47ZX1ZbiPEjBUce0
Sj6KThQnm06qt+i630TaeKsXT7EE5pEAhJKltJOzpYEKrq5oasdMhymif5W64vktL8gyhdSlndRg
rtY9kgd2WnnALDy/cbyTCUzs/8hh855DJtZgaskQsmbkRomIV0rFz8kX3U4OgKX6NkZL7Xq8SwRt
9qCrwqwmunIZzdQpTTppKNDyHinExeWYbqoc70Ay+EdFyQ9DD6YAORd8B0CK+d/uMkXPOIadkP0U
8axiHdE4pDWpxhwveu2F9McufZ96Z6hXAJ3+++tqKkBwxUAvbbRktIykQQhiGU933Xwo6i0hT3X0
GhdPrfjq35wXxSnvQSlVlUFuChxS/PeprZA+a0e4OawoUspttxpR0+pXUnglaSD8WZkY7i/kB3np
acpN4c7lMhHHEMeKIHY1HXhcvQ3OtbCpq5X580a4Nysvqr3qfsHL8Ly6qRkYvqF8nCjonSqqTwmq
MXKL0DeZHFPbqwAFk55F8iMcFuyEd/zmkhh/lmh9bkZUEuI825LtQnzuY0f1FwIqThcTtm6mEWMm
wWAog0nlZA06ZaVNZyd2tlOuG2Tk3fJY+o52d95aFjT7vEJmjsXvye81jJARafyrKn/IQRFgpUtW
yd0sPLkkTTNlIBkz8cZUG3mn5gNFQtAdkPndrXJHVWzzSvoZ3E4OWZfHAo9Le3o6ryDvKkJ28i+5
8qmRNAkoGnKzh1XWLwGoFoJDYK3Oi5Dp72CviLkM5sR1YqLksQAZ3Qo8TfJ9ufPdYWtua9e/ze+k
3gWwkgPiEjd4TpwLNM07/+RZO/8C5uwlxBAUIcHqTrJ8jCdxVaSTo6OhYzKPXVltPxX+r9fh/wTv
+fGXavX//Df+/JoXYxUFaDk6/eP/XBXv2b+OyfPre/3f9B/+9ReZv7d+zy+f0+9/6eTf4Jf/Fu4+
N88nf/CyJmrG6/a9Gm/e6zZpPn8/PpP+zf/fH/7r/fO33I3F+59/vOb4Q4b/54/f//f27c8/wDVH
+4P+a/7bf/+Yfv6ff3iAYCveOf/k/blu/vxD1/9NWeqQdKepBbz3cHT7d/oTQVb/jey4aKGaCPxR
YGvDfLIcbVx//mFI/wa+sonWxd9PKHxCjUAPP1LUf+O2ADoqBeM2ad3lj/9828kGfW3Yv5BOPOZR
1tRQ55Pr+ctGAcUv4wyAOxz3LEiU0bN7eg6SwM/lPJEMt5Fyo5Iuh0osguIKILlVPrqS1raitEKN
hQg0ZsXs04hWKX8S4YsUqUOHbWvIsaVsjaCyuhtwqZeYN6l7FHtvxNFMp/tG7cl0n48YOv3AJHE0
3Wt5XBWK/fvf5yQ3uhuprjL9cgRfTh/j2YGBiOco6iRA+aV6hZ9HJEzwW5JaHC9AxCPiB1Un4heD
200eL0ZhKuNnw5eTPr9oakUaLvCMzgGZNmRDpV+Caq6DyF9/MFKdBGAOjSf6GUT18Ttb8AfW0bot
lAm/Gv+WqtHmekw+/HKQxgs0gRf4230sQBConqdxo6Ddr/sYpz710fA+tmO+BSugVq8C2Y+ghkzG
Eb8MrETp0NqRCKzj2Gl0Xe5usk+l4PMTiJlaHauC9i9r6NZQTlc3Ui4k8fMYpTn5aGsTGky1EOOj
MZytdTd+C+KjywTdxui7Ssooxx6VQluQD5IGdNFkE4QqN7UcYtFxb9QWNk9r/TDz1ADA/jLYVLRw
yNHfQnWzWi0lH0LR4j81PYAGU9voNTizlQo7rCZAibux/A47QFASi5+1EJ1cH+C8Bq6ji0kc/N0s
MxL8wkJowwneGhxrdLWEtMQvkKO0kEU0sk1GNNkgkaWfjcT8gJ+VctGbb5PSKL7piT7Bgv+yklY1
AmoLv5QkfgCUIy8wCeb8t1kgCslVAGJWbL0ei9Zd3rRJgQdUhK8DXqNarxJVz/C/Q4lQO7Z0fDCK
i3RDtLgTOmyPXxf4gFq0htYVfc3KBMeIcZbhLRs9wGBWKMgivvTX75PKtEMba2sFUZi7qWLk+uXv
v5D1CtUdF3hCzFUsCGKtgMHn00rVUO9xrKSgyfFXfu0oGcQiHuwCZb/Jsqshw8aFnwbepCSE0gqy
weTD6Io4FeykKKf4vkyANHpIE3/0u1VRtPTo/dqYKmhbouyIUiZC7oZou8UZQB8lwT7k8ki3I/s8
faqcRArq9n5gEek+UEuxfUtbAXpgeheG0pciXfFfqv363aLoC1gIpZtKHVPLn8snSG1WANMnUZHy
zz5Pr2EG+HlhCBVolmohiLQusLWuGGGXUx2G8B3QPMCXFBLgBotVU4QgvV1IyTCRJsYNQLWKh5CG
h5AuU261U19GevCFk9CSnLDofe0RK9X7q/9L2Xn12G0s0foXEWAOr9xhgjwajYIVXgjLgU02U5Ns
srt//f04W/fC1gFsXBzgjLUTyQ7VVatWrcoXuYbPxiUmI8TnZswnVvJmA2heMk8fo3CfeAeNUkxW
MBdz+KxVNfP+7aWiXbf2v+Kpf3o9tzuNj716QIBxkh7u19/cq3GYZNUrCtZu96gm5c2XoIlgLJdK
9NVM+I/A8f2o9TFqfzugfhwCfzf6//TtXusyDtSxQFs0B+2OfjL5g3GTcwPyxwNdYdJHB0+dp122
2GvKYECZ+JNNqlj+hxP7T4fr9aoQSUAE4ZkhTBz85CtvjaiqJBp9FIJbByPrx4zkSlEMVZrFWl78
9wf9ienLNZM0p5jZBw8kGgCK/OcwS5nm3VCN4DuNiNIPXbo3KrwL6oANV4ATVm+IPFe9XLYtzobP
0dbkqy3HVnW2/4XgrO/e1dOaY0mDpogf5qVljWS1Om513r0UbmTYx/TK+68b5+j/m+d43DjFaAiE
gy74dOZJfrpx16TgC76dKdWSXvJFjn1avdGi5o7zaV7C50yjTwjtom8nec3HivbV5zohlnzIx30a
Pibp4EbgSNfmyZd/H9Wf3FpuLgW9RoXn0LEI6Zf40+LdtiLZ03ag051THauzR+q7QU0BMC1ozrWE
DPwck07Z3hMfNV1c7p1cvQ9N0ufxQ+DVSXzfpxnLzHHWbe/rrOXEK8TkL289nfKg02Ts8lZl7lgn
RURXwscZKW+KKJYBUbG7xgnDO5ml385/+OzH2v+7O8SzZcByiLP7MVSJ4qe90WwiqEUL5N+0xsrP
Sx20zYuPff8vitdP4fgxiuiQ0jka+Aic6n+muPPWvpcd4bbeckah64JWBSfqQD1PnwKQJ/W9zldG
yWSm2D/ZCXUnjYLDssvPhZSieVGmnc23f5/c/7ENaRGgHE5TNuBrn7KZf+6YZjkwraTrTtEaDMEn
4Gxv/UsUuBoPE93npqfM1VH6H+TAn+QjGIvDHAW0vItoRXV01P7nVZPR7XU2e6gDzezYt6FX+O5+
Hy2eiNmjVn6Y/NQldzLueT0Sbb28q/1h9KlntnMaXbrM5tWlbfLY/uWanOJOhQh8mpw3Ex7HIBBS
432oBPLhb2XS5PuXEX/zv4q7jyj8H2sHUAVCAZVGuObAqsem/ptRl7Lj+s4gwGOnzn2cjRhnqt96
b3L3xRZvil6PW734b/c23JOvW0ZPS12qNcj+qwHt/yyuNAeqi+hjF0Es4qZ+WsZHjXTVN7SAnPsu
TNKyiWfW2G5S7X1ISXKxKYumwjSACnHyWB2J9Es4+qwnL+yz+MFO9Nc8//+treOmaOrDggea/V+j
Vo8212OmupPJm1S4stpCx8ETVKLdi1LNlpU9h9GMLfn3CxO0/TQ1qBsfTcfoqELPx/R/xkNLKCUZ
apwnX41xjcx54StfovWfytE7ST3C4i+nbTOruvf2fi+KczjTLvFxjug1PlyaJphkXG7JjBPaZwud
DBnAdm31qZeJ9izauqF274KuxZs4pdMWBR+DeFC6K2VeCP9lb7I9+th4IqRPaBTY0d5NhZDJVxm6
YurPPWFifpf4dkrv92Hqw09ZUuX00lxpRFk8pFloEELtYgtnSoU1WqJTM9ihKqNEZs169lQf1GEJ
tH+0DAx80bbjgzBxjNGoZWr8XypVLYGDrOwn6qJ9NP5yFE89j6KsvPHyon8cRxd5812+trSbLIs9
2uenHIofHX1SNVCV7rdp1Xyc3eqJP8NpLJLi3PtCx8WlXUeZvZn5gJ+eU3D97Q1emlR/cRhoWurW
Gm/87IyZw99TKdLie2Y66Z5kPiu0uExdT+73ObZHrRHHWd7eR9VMl4i8zQbpSjkGev0WxVtTf5mq
dYievWLfCn1qsEY7NPl+q6rwFC5yq/4YZG/XvCR0XZM70pyr6M5BtTBpJeWpi383rUU/NndttIj0
Y67nvunpxbn4+R8jwnyUGHTrcdaWqMh42efFm4T30Nt+Tt5UuvOdOTmPwf9e7NkQf9WbVG1yR6xV
UcuYCM9PZspdFoKeMnXG+ePZsy41H+nWmLACvSGNo+6Ow3KC9W7DPWwS4KE1qUhULHHe9yfIkNH8
HwcbOl0/7QHcCVwKNPVoXx/id/5kExggUVujiIIrjU8x0bCuKo1oU/m0NAV9Z1sgYIylopK7uraQ
JDjNO9JZCjZbNuWcyy408rOUdT+996p2Qvh473JSg3al9ecL5YgzxAx/9WYaQARTpWuDEs8Quftw
H/LxkxyJz3+HnNqvB6l5qpdLsrZmOJriRtY+VAHaNm8L/BjzSVJNuOTnbSK8frO1FNTeZZnr+GFP
e8JkZUULTwTPtIuIWveQAlLoJ9ZQP5b23T6Yu3b08dyScN3Me1rbNsN8pYllPyx3fQdbqjuNPvJ0
rkyKzqVvTWx3nO/w2I7jaTBrELzDKozZVI6NnqiHsiIc4jc6raz+y7mxBdfTcTtuTyS1cKMXejhH
D2ZtalvfIRuR2epRLQLHR7c98bOwtBJ46GlQe8Qhqk3Rzk2kF5uyH0yNGJSKg6oACwy6aXtMDNPF
5vcb2q+eNrZ49esUtdSwlKodmyg+L9OCnZ5qvTe/bMVW0WCI5twBflGfZIcPsSEDxgiOek7wFCvj
reZbvwWMcOei0bxZNHGZPuHqDcx6u+p4e7/mM2NWNYLGzOe560TyRact4fpdI2Y84MnmynwrXkMq
z/SCYZnW1nb9eUyKlWK1uK5M3t1PEVoFj6OIDE7oHNYdBr4K6FZ7NW5ZMPBdIAZ5Lap6Y7QztUh+
Ke1XkJ4Q4Et9h9JIEvQa1UZyVjXYxjXCCjiBnOuQTvvUfcQuztmnZo3ZeWWxhdS13nemtRx3XV4X
yZfOCtX+5bzhOAExyIv51trc8A+9TJv5limFivifgDBd8xJOwyivtZi4BTjnhD8Llf8stwb/fpuf
b/5p7UYOqbWVi4dIY7hAqTJNU6GaIVwc328e3Iprugmcxj61OLS0TEobFBda0FS6DhbZKj8rkdZw
M4NxZOU6r8pSkrAFS8SLZ7e8rbaCgLUC+ktUOXVLNT1Q+M20bVIw42jiROo77eC4BVco+iWfVJbi
q8olN8vbpGNVnwfhAvX9FsyFxjXNy82zVjNVwPdhg424N/3gdX8IfzTeh9qnvfFfNRAOe77fLR73
FmqfeYUqwjtyXYL0Li/2geaWmckqwo1kanx2TDZMjHWCLgv4ydAbYlfiscOXXV9XqEOeWnxMg5VW
1LbBNlxc5WQbndKkm6LHSGgsCzrZPH/f1Zv8nEfLiBlJ/eVwEoJoxTR5Xcjqq4lFtvcIYcnhoxBN
v74xGYnJuuRkU3YAyluJMCAYHGH0LTRaB8vtD0vNE3FGET8tSCWZb/Mw8kCakwyG32RDFmOf7HhH
cuIEu8OJPO6htzFsoTMRYsStRC5mUKdwZKF4THd8b0F91fdqGYHpIr+ZvQ/d2CJJDCGSFPt6HuKI
n4wcr/5lVMzkjjSTSe+agS4VT/UW8rjNocnw1o6dC87adsATyBMmLL/OcrezboOGFsTROLdPbgbH
epw11SHES5VT32lSu2FOhpiW5OMlUwPaj/0SDv1LgFJMp05bGLT24bbIYht5U3jnWhmmd+Hux+Nb
REvWQFI02YfTuU/1MtxnODryaXw9HSQnkf4W+YDBL8SYbI0qmrBou3Hd9rUJVSQ/dEmyRm05TOjD
vh+spDVKKfcmDOmAoJOajU9E4VOVHQ7H1lxSMK5fABnH4L2Ktj74tcmVVfS6nZtZIAjgqfwdoefS
SNBY2wYfYn9T8i6yu8nuIGaCkFGSGvTyuoyJZONWDOY9HuTh1IZ1wyC7GRLzvR6Q1bjMdWX3t5kO
hfocK6mS62gnVkkjWgRTyiFbUbs/jfQkZRzDWVKaUdaDb+Yv9dwVmNEfuMhq++alXQKW9wZz2PtQ
RIUx8Vn1Zlf0t47zKULPYLFp+jgtO1s08oy3f5qtKCrA6LROv0CW7MU5rJdZ/yZhFvXvRKrSei5j
cs3hc4h5S3FvmiOyJ3bQ8rNNRy6YiOgYOn0U6z1Fw4bZqBw4ISnjbtL5U5u1UrcU9o+6uipd2WAo
PU8RdpdrS69y77QmNe4xBlSL4ipwOiZ5CYQns3fJzH7LTytWW5xb/pth6L1MMJjTDjmm3CH6Z7dE
0T/yRH9HoH52x3FDqAPEo+V/lB7+jCAkGR5Evsq9LAoPwPYHgiwiANsbgv7v/v/PQS3gD85mfnSK
gHcGZeOfgRn49NSNdYzUpmfYfcYsFWMyvh7OfuAOiILOYezCf7/szyAf5BOfFA1XPbI74E8/XXZu
nYcHyeG0i5owY833Y2aTJWCaNpOwl+OaZlL5uQms5qD898sf/tzfw1E6IoESYJ8g0IMX/CxyLFtT
eAVt6ctbNuaWMwBJqsC+//1KP49vRmEJqSoIW+BVcfFztEl/eqw/DnnpjVXAc/TCO/Y9qMnxvKoP
t/Hrmk5T+J+A72sl3N8eMs0IckG6QMtQrkL87qepHfcNSVEz/RVGHY7FCXzRJcT7aplw3ISJtPXo
HzAszkEo81wknjy3Wkqbk1ymyXruUNJdl6dlCNz4NWojL/88V+mSCOohty3s3iz0U9PrGb27FeJx
HldTtD1me0LGJjY23IrTpuhjq2De1515Sf2c/5fEffhU3oq7tFycmds4ODfNuMTbucoi76lzCR0H
r8VQHfCuzBNF6Rz8tzEurvBdA5ejEEcj3PpTZlwWwhOWjUqaUzQUM2kqX8eJHgmbEJ8A5airnpDm
6agOnpPzHEeGh++qFrgV8QapifCKCn2K/dpMGL+MHr5uXvQ5KyKJ7DmhW6OTi592+IjPIhUMJtpR
ore/ZZtdgw857y/75bY1Z1Isgq7dDkgr++ZJ8LTPThvRxBe/z7G8b/IthdbyCOLbVgWsD+Sm55KE
l97+aqEHU7BYJ1UQj2+cb4ZxpTOATVZUcINiST+sYbPzSLbGtj1Powyn8OLqAHDobJe+KPrTlBdq
z0oHkpVSWMQR6IKLlzR94Z1itydrgBpPbGRzygsruBrVA8luryzGqnjRfp2NCh1Dmp8lbxwDyRJd
47zhg6kKctVepzrpVnnf6tnF8ymUCWd8Yf05RZOhbaPBu4Tw15aPRRjtdXCuBzXDRs5GALK8bPpK
IplWbSIe2rNpwk61530KuwlMcfF9gtk61rGlosUGnMSnmcB4fadcK8RHM0TF+MUbVFzxLFvq7Tg1
WzII/yLSueqHstPZOogrp8dGBRxHRJJOpTdNsluvFh0Jqy55ZY/FJ7TOgADA+C2W3/OQZElPheUA
i3mRLi8kwvbueOwo9gyLKaqlWt8HG9EsSb2qSdnJQdot2fKYqNbnsOxzJnQ+jbIvgu+YrN18Aeho
Fcm2Ol90fCFAG9zzhl+Z2BfQMrPST9HuwlXnuVpCH181GJLRT+8RiaqLb6ABGwLEue45yO5ZmUsX
3JlttzTVGsVAP/I7CyYRqXuhl7ad34RjtOrmGvVa+A7MBfCgfc8Bt/I9uas1lBdQHrufm1Zltj5V
uHTpoybHtyZU9nt9Wp+MjLLhrUJxK5Dfcc8Ny+02yRaDuj7MdRuxsERDHPKNURbrHzuZ4maEz8wx
uZ1MEbNuTtqN+khzzaZhuJcF+yTKBb0QNmjmPH9/GNvC675XmjYKv6ZiGnkjXnS1c9CSjvL6S3zI
foWnrbZkAx5mgkp+KW0GvAe0LLx9+rrHczBF75NGZPy6rOnpSHCYm2lCuhqrtrNeOQhG4+4oo1Wb
/1YMVQ7tWmVTyjeyrodMi779dnzf4dyyL7Ixy7mJje1lxJmIhwUOJ/wwRTO91LhCs67HjS04YNg0
eYRDARI7/JJJxcAHgsAdP3i7V8P5d2R0dbprYucEcb8vq6p4is5Qb0FzE6aIT1dmy/mTJLJmKByN
pHFzIz1un/zRq5GI73Ht5X1CStf9us0W9kAziGODIgoqzcuYuK16Wv0aYuCFWFcv6zuT0UIIsCos
jkSlSD3yC2CqwueyM2GRebmN/2gE5fr3RVfgD5aNLnoH3OxSN2+k+49f9/PqmHcX8+oIiNB76wP2
Jz7+8TolrUcBEU/h9tz/7M1efb8OQ8MI7mMVyaeMjHqyn7rd7+v5riHxy41Tdhmr7/OQH4bIetvY
u7NB+SoqygnHlqXntUPIJTI38MGb53jzh/qb2ZI0bVuu3uYzSVmeNvN6rpf62OFDvh4zMk+gc+u5
rSA0/EpEIXnrNrbNFvFcWxce+XYw62MqJLYrZg5e0/xA/BNWUOfb8ZaKsuO7Nk4ci+TH59fYNOZl
mR3HGmAcFAB1e5hMpCxr0jkeSwm3UfEsstrs8dUeOMnn3OsiFvl8M65LkVcroqDq+KGbYVZtd2yG
dZqPb0WiOsbj9vBSU6Mjyh8DF+SWjH4ik2N5GBxK+XR7QptSkI+IjyF8+rXzmmOsb7sog3DGb8OQ
P65HE3Z+er1tTlhZyfG4r8809r7hcGhwpuRT7nkzpzxH33FKpaihMXxzk7T9U6cqFedl54e796cY
NPzTXzSKizzgIRbNpW7Ho0As/8jgL7m/Yupr3SbbfRrV6Sqe0nio1aeg7YOJbohxtfX2zDIW3Xvw
M+MkOuExqbJrYhcFLoQzteixHItw0eGTN2jOfrpzLmv3OZL5gldwWxX9Bin2WmR4wI+tSRUefNX5
BGs6q4p1uy7DdOQC15QmuChr9gpXZwcN3j8BBBTCo9gJFsBX2r7kuMVTZ4lWbbHl8x+9C4b6j62a
2KgBzHXZPizjWlT7aVlZxN98X3jz57qoe9bNDQabZEAog3Um7F53VawSQRF74Ge5gz9kyjrd/KEv
RxAyroatyCf/vfTqrptOmwEjuw/HVhPuhEodifck3o6dvXXrYTTk2BIQmc4dCfof4ORiuVfIs8sE
rLkZAndIpW5rcLkHFfHaj0S+SfhqqIGtzmM9zWb+LZ6TwRvvAo2VLMmFHxfqVXDkBPwB0Z37ac1f
cZkVesTkZjz2rtiOu1riNpq+JBba/geZhpqXOP7J0+1y1sfaxyfnGSa5CRATGCMopF+CqPJ4ZqPo
D1GT6rNwCy4d3tZ4uZnLvdDsci+GpPMlzuQcto+O0+x41D2oi6+m0Fl0n1JyObxUOciMvORigLGg
3GZB/m6wDxHJQSuqkgz84tS5teFPMFK7i+I8axZ0jVCTjwN+HHensi5s/iLP7PvPde7WsfmFZHyG
9VpzeZxIUyB98h6+5w54cVPDFj4Hogm5fBymTLcVfceYRUuYTu1vXWxiLyi3oic9EYTNwbUoXgdf
ZwG8DGPrSPy+DqqrwTR6j3Yg1BwfP12DlDOSTi4HPlUJV28wF1Fnnk6jCfY8Okc19KGFimBjq/zk
ks52zaldFLCbttFhB/O8xQrk3lrEf0i/Hib8Y20djuOctD7M+GXGr/pkLTkqut7C54nyS2Gztnl3
C5TGxt+qa7MWXZ0iHzNOSpRF7eYcz4eNy0J4DePNsrNAbujAmHhccwGWlN/w1rXvSpUuNaYaR5fx
HjQznz2G/XAs1LmPbbO/6dXYoeGOR5OM9hSmYh1AjCh0zR6b1lWzeF8l4XEmO+fporlbe50W107u
0QTIPvS0/nhQS7hZNZ4mL6jr7t4TkR9t160hMZFdYGJ1aQcJwFp4JL+NXhAdfzai/LqDBhRXedRd
GmwxlIFTpIpiGho6rqWi2Zer4t978TvJIhkhirtu+TTmv3eUb7kMRDZ1ja3+irdsPTZNmxvfyIq1
kQ0kWq56Cbq0n5+0LKZOfHdR7uno+8GqSiFgeXbujwAxNrMz2J/dBNgEeth3qQgmhLX8IDYLeK+G
Wwk4gSvT4iOWY9oUYZ2dpz0QO91dWGd9GkznNtw2V791q/az/Y94LNY2e6hRIi22gFxbPk3Bb8Oy
xjR6L7NmqHHry5wDV2Ts0GaSbXgaljkL/gxwk6viASJTEGzPAfgRd5lInfFnc0k7s2BmgzP14CON
ZfH2qXRrsZniKLcE1V97Md03JP3TN4G05NjOhG9rtV6Cvtdm6E9SzmsQncwm43h7aFweNd1DfgTP
8anHzcy8Zz9PkTJ8JM8kF0HmUQj+7PPB/76OIuHn7jy7kYg+rSGhSpicIGREfvtcK5io9VSqZnJV
+qfvwmwcLzvEOaLfRoF1xg/KkJsjJq/jwt4vjadsemoSU1efpy2RafAripFe8bmO17ClC2yX1Cu3
sqUEg0/k8bINLk3KAz1pX9v8WzeGBJ9fZSqMv5+KrKOA8S6RreexjT0Wac+5Pm4FCEumVRp3T3ux
jUH7jAs68A2x6jHGhelzmUePDkicQR3oCybRooOGBUeatlm++V7HmZjrss678SiYqlJQ2Eu+cLAA
qCUmYkpUGpi1eK9kz0K4W1vwTXvfRn4mCjrLqqLOH7Vf6NZdR9h1dNZtvXYzzZs2H0FfroXmaMmv
k5Z4sdSZ5punf4EqpROBjmW4GlFdCuc5viF2tFeLZ+2WzrcnO7dbQ7lwth03L0OGH3cBetssLyRv
tgMddMmxkRPrASCDp1epuvbeVmfqGi/Cxy+tEnf4ueOeLrY/xwCxLKQW8mPxOXbJmNWnyMmoyk4q
Tyy5SzMpjQeivGb3PpB7kcyj6f1QNuU27INXlMtGyx7/uceJAdgtR7et3MkgW4FZWqbA76kh8NFB
zO4s85fQ61dtudYRZnjZmiL/fae4ysGxiCtKKtRjXwEN0yfLoHe0FvRPom91OF9005JsvG+RX5/n
srNhZd4bUFQZlnJLoalWcx/m3xKdS8ShdwXc1v86i6Aw76dGk7nijtM5WLZSDE2l9+c9ghnRRKcl
mVe3/Nof/Lmv6AdOpv1NbeTlcFHzfhfJi9JFuMYkVzLJBoULcZiijAgfiGP0zciLSzEqLyprFHPT
8MMURv3WXFKzUiJyXr2p9/qHnqWS6TcA+utEQZ5fkx30HxdvNjWgUSeCQJQb6jSCvsi5Krbivrdb
EPaXPGwcBWxINQXtcJf2sujUReQJGrqPsa6aeTjXCss0XOkD0/uAFOno++F574i8NpDjYFiza7Kg
hmspAHK5TeDfTbGer9OmZReUjrS4DS7EZn1UnKklHn3vrKdssBYmslr5egXaE4v39bwsur4uoSO/
+HbHDkY+NaliqcKHtB567mWt/CPm3Jpk4r1VprKnLlbCCS2zZNmRhJaTy3VaWqHx+86w5dYoK+Gw
4Pmd6GyVpN+mUCq+rJr9WMKTbg8voemyiR+eaIySeATCREkXqDArH2yz3fAaFfUV3rxPoNGeBjEf
ry1jeHw8ROKJP7S73YZPcd+PuzrNI3UimCdR9f4bydG2+qeuTTR1+c5xmHfXulKObynYsPzuorHt
347cFnezCYwqM5bIkRsIu5CcRxnPSz3kpainoE1OkV6PIQhqnJzwoc+ngeGJ1/R4z3kjiTVFKo5P
QIn2e+8eVz1NvyHJX/DQRbQflza3YRzyTZrx3o93Hvr26BRVpwwHvJB1iS+YCCK3sk3qYEe/UHjF
IM4pZF2vOY1zj8tyIoRsyDqQzkbH66TFER393/gzGdnfIufkGc74yMExVJocplcKkR8PWLze2/97
WiX44I/hXsfqmHdMxIFMNMo4bgTp044XlYlbrI+a9oT3WuIq/jWEmnRVAVTBD8PkJl6bMQDeB/L1
WffWAHjxC11A14k/x4gMrTvFaSXbtbQV1I/k5G3TfIxvDjFlvaP9UBqR+IkCWTBz8Cf49o89MMiO
xNUVdUPZMc6py9Ges7EK/Y+djera3eMqHMHVGs56Lk4wkMegpyXYekxud1tWasSLa8o6WwwJpGzr
jtv7MSNeQG2kQjZGsDTaSR1DAN33AKR7E6JHfgLxF150GhPTeBu4XWOcgtSzq4oe1tp5yecNHo4A
xEtC5qS0UdLI/qm5QZitnMbKf6gzvNIWpCGB3PpLYNI5mktwQwueizbCmH41uo58PKRU1UAFAagy
TyX3LPT8k79WlJe8tCuHjLnmNGLfxytFsvggNur67TmejUBrpxuQgxPn2UKlM2U8DSEBvVcTBzyZ
V+xB52zJ7ZdxD3cOkx94RjbKfTjVyzTW7yrTzGg/zcJftid/15LMzugK6zl08vZ5HU4bKNb2uEPB
cKJcSTVikfdh382VTOYWfQsDLP1QgninGbExLDL3Yem7+Ojn10KOgf8+umT9tQn9Wj9sr2i4yBdF
PN2L4IjFPbPO/e92El32S+X1yw6i5uvZ1qX1mzpJz/4Cl/3BNtEBQ6h9OTCjXOmJhw3H4NjpLC9A
DmCFnRjrBtF0237AFRifjtcYFKTe6enZmfh38ENR6+fWYSd2UMYqSOhe56U2e3Y0GV4/q2gUKRQI
NQ3KPLsW/9hdvX4P5vdxq9OeRpBLutvmoIVYKmzFDY1aBSn+4MsyJjNlIFO4EaPSFyD0HS5NiJrw
NpxdGx/Y6ujgxI0lDn2xPqitOHCyIc+OEgzxOlBzTLiYnyj0gDRwxX3sBLqrszLJn1sdR94nPXkh
uk7ILWxVfXF2AEd82pJCpVRyxvNm9ks19rWcL9nip8uXvSH1hlfi4YN/nhpRRwvQBCqS3lXGUKJe
sq3ARSrTMABwfWh7JFa+VpY85osmAbLCbkIrB0nLHw9LokAJfbZhN6NNNgtNxuwyUaHkbxcqig6g
xO/pwMRUbX2m82sUkrskLbIm+yRehmE0Vlyrgc4338ZF7+E3Ao9kLV5mCZ/0paBNBLNd97RnpHPu
q9ER8NvYp4ukCyCYHmkJfv2wlYzkLNYDv9JjEQAv1v2RDtm24CAu7ZS8d9EZvGScVjImcH2A+MJw
rM2dWqrDKHsNOeMnv91fkbchig60ag8PzPAHqNZ7AQ7OaSez733K1ibVNexxtv7TLopdtr/MPFgx
sOZRFyXgIVuShrRC6iO4gDe0b50Mi7RCcI1FX9sB8BQUuQ+q0zLk/vRrRz5lJ7iWugq3+8kpSywT
vpILbggbKV5W0QV6mXIaxdkxNFD6TLik8w+cUMsJvwixr9pFL4DSVPa+qcy4Vk1pF5n35ty1+rB1
FJccQ9OC0gGdBfgx7MfEagjYFxf3qu7ILk/a+pfABvGB72LOPY/Qyjeqp5Xkcnw9W9SRZ8LbP+BH
SDsHDjrQLokpM7fBjOJ5WrPnJQ7WxXuba+/AHFWt0B84t56PpSqG9NgKEA4PtE+P0XHyzGFW8yMa
cqxb7lq+0KcXYaDrisuSDenQXLzMr9yL14YhFfSUb/RviyqZEPOXrW2JCWDRrLQSWJZ9t9/iVQf2
naSYTUgS2N3uvu0TdD04NKZRIntINyNNesogjtAq82ZCailxnE/VEqOFW4p1StUhxWKEpJOcggIi
yttmVXWLfNSDHtTO5zlbBvPyA5qnQdZh3xMLnPNhjchDf9QeYNx3cQOC+wbBz7GshHAMDPFSjrZG
MPdEzvRh3ZEVpamz6/b0wxCIapJvbqi71UMOPOniyFbuD6r5uuMQ6Y2d3AeoxE0+fEl2XM6M/ay0
/TPzJOW0lzyh+AQXfZXUVzynTX9QvKDtw60DUx2PuYloNhRS/mTSPPIoqKQTb1aaYKyS5DIlalSU
/cS0AWrPVWgD/LbWs/WCkcTff/BW0hzPOBFjU39aIwgH6hJBfanCEiYawmrnKFkylv/YzhnX9FeF
U/G+M3Nvpq+BaPWxOm5rU75CUj9QZVrJHIjTQPutI7PxijH/ALNfzWU4xnglk9rY/bfJa6LlNf/y
uum62yiPAZSv/0PceWw5bmTr+lXuC6AXTMBNSYBMW76kKk2wVEbw3mN+nuy82P2CrO5OInmJJU3u
oFWlXqkMIBCxY8f+zS4BfIKOcQJMYeUf50jjZjpNWvc6iNtCcbU3OKp2RpOivcEy71RRt1qj7I9z
rsW2+3b5FR7iXEIKVTfT5QC532DxfCrUT1mRphnkIg4cx21U7tGMsf3FqFbY3dAvCoLYU1dkQxMd
ItIkmlvT2D43ggdUONZQeWq15Km6h7ecNfNOCae+yzwDgmD+VW9myrWHsK6munguDRsC8p+dqEul
9MkMesQqrRAEzedcxH1hkfbmVtz90cLsAyUcMUUfTMwTGnn8okcTHQ5xU2rn3aHvQpTreCp0E/8W
ZlA3KS9kuZN/zdq6pnY5Ann11NhKYQbvuemYBhWOZcKXZVwizZj2ZgZp+GtAwxf9W5PV2HG+dTor
quXRNi/db6lhjPa7CSpyY+3JqiTGcK7ul24tDwzqSkAIMNCgoJLHykhTnQGXOhzlIgo4FPr7c5Vb
6RcZboaQWxcBzbblafALBKaSTvJxJ/vbDL9T8hcL8GquFoHwKlfMbeO1SyszQCsZKZpQew8N+wd5
LMZv3sINyLC9NEZ1F9yXbm6EwW5pkIGE7wHdFSt9w62qUpzDqKFamQ6q3kb15IM46zQtADaK05Qy
dW8mxaMSRllLvhBVgtplo8dJ9jUThLfJt4K+0+d9H5ijEu3KE0dIFQrAhauIiH9mppwhIP2UngeO
qegAmJrFyvw0pWUT/zHlDdXhOBzqJtohQzViaR1DSSE5FEEm08qwmlpBr1PcsvgVIEqtPn3DWasg
CFNNoRI5FaaMvnlsnorqYdEHv01Oq5XNPpmotJOanlEuFArybjdSipneC9HI4JU1Ks85ZQHkh0mb
7erT0FiinZ9CgTV68zz1s5a+VyybJnf7KcNKCOiM9ueFCzGrCdQ3tVCLVn3qhyLR0L7V7mLqx1Qh
TmMrZGUZdSq103VKfZS+kVv6NadZn7M8q6DI7pAWpY1ySGZa9nGphNZDr7Ckgii7IEKaRu13RWlp
vvzRLUW7hDu0LLn2hQN6cD5QSwG62bmlO5XQjueG2sYeW/IKatqcQLX4EVcZGMdOwZKyTf0ltjPt
i2aEHb8ITyQyABnc5a+FCWZ0+aGwAK/t4zDyqOhf436pqp2KgpkugksPO7Xbu03VR187Os5r+F2B
JUTZHcovFMv7ch7USfjBCdfLB0IB1qRJKlHXtKxsSoYM7HQjx1+jFT9LF/wMdyCO6kX1p6UIo/Fh
GItTQM9yefQ0Qy6/qSb1dURQnTsv7IIq5mNZziT/v7wwG/ktlg47dth5w5R9NmtXDed3Z/Dq13YK
x16Cb0oDtq0eSRM5BXZlyr2+e5g7WE2skkCRxfZpKmIICKGbUQ/wy4omnJ1v98jenSMNsIt8PNhV
z17egSCEi/2gtdTcZipoJs9OyjzGi30Ht5jM/1ObiyRuPmZqNDvj3ZInaqfkO3AC+bRTORhV4ZNz
Y1b+MMQTXzbQ+lEN9ioKg+CbVQVzGB1MNdHMbqdk1Rx8m2CWVJ+0KBTVJ4ecutT4eJl8tzRCMsel
ONABuCvqd0z/GSucmqx3FaozYWO2u1ItjZy+OWfMc4gaCerCi+6BBH/B6Gc4oG1qebD/mjqzGOSV
49dp74yLzBd+JUBsQAnb/jqjCmpvfBrUkfJ5zMSRiK0KtM2dB6bf9L5BL8WYkC2sLvaqprJazOAl
gkzl5cxe+IUAmyFMZ7zbgTT6gJWFj5d+UJK8AseQbAJxn3SFrfccHeT0ta/GweS2R7dQFWWDmXXq
ofJfXpblmrRil4ijZqO2MfCLveS+2a0LMXnBFcgl5bRBphSCfQZXxpHA01gIeMDdQhtYcbBLwFnV
p2g8wDcehQ0WR2VEcngpH8+AVgERFCHvv3ktQLugg8ib5B8nvaoZcZXPOJA0iYI5sQlArKSTDGCh
OYwAomfZ4RkOnHMFUI+rHjIDEecn7K7EzQnESQqG4U30tS8QHoifAWUy6wF5LORISPPym3b2SELf
TPgZqFzFy1gHBpihsN9ViWFoqpc1SA3iXU7HjjimCK7TzGGDcHdJ7WN24U1y28GC3YJYiEn8anZT
YXc1JUm/bke9PKhLTLUDYf3QcvG6ze27NpTAW0pqR6D3WSsznRx2Dyw3OnQZtV1y70qnbpfrafbb
7WEutXPnN3o5zOqN/jsMwFFo2TCUhIxpYJup61ATq1xV9QBpOit/aHAXUGDuiWAKdzHOQtqGva0m
jVkuVi93NlyyIXAaUgu6VvJpPVAIeMVIWsy++TzntVxDZH5cY8apkABw4Ng1uKsWsNSAVoACz2ul
HMqGn10SiovNvwHNsa8kK+j2lF2yLuG0UljWpUxT9q6FULuSGwq7GSLDRqFgBrm0NYgoFbW+Y+Bj
kOEtmuJqgbIb64jbw5627svJkW5cukP/DCxINONkW/JS5ghffLFotUODEpi2BLLWRan1V5W2JCfZ
SOkOMlQYAbsvNJKOPI5dueUF0RWmzAngvv1AcmlcPA+tI3QcAzEjNnUNQujlZhCV2Ut2b+BXkO6R
mlHTwqJjqMw8/TOjWj0/LoZaSDeKkxVIagORfrj9CK8WjIOiymaPmPyPZiPrDVkjLLDg2Uhar5AI
dp/bk/kHOvilqL26G8HzHSJUnR/O4cOuFhPhwPlGAutifNe2k/QuablCgNafYfXbD3lJuuajSXGt
nCmGZVGbq5CM+weUO6Vz9qqBDi2hUHCS3Oes1BKtW52wfjbi1HqJMqTQMJhhofB9+Mvlp0Fs1kR1
67h7xaFB9vIJD4Yiv8tqrS2rx1C1Rhmt6wS4/farrtYo+5bqleHi3YMUF4/qtasN3Ig5nqZO9Rq3
5LdT/oK6kcdhPH0+ey2cz4CwKnq5SyeV5UrlNEGPExlGpW9s1ZURgXwekiPK4o4tHX3EWlZNXSaN
BKYCHrihZNifuTKyRkg9pVdSecqdCTwONWasP9RRsibmsE/pYUWyjortwH+quDH8ujYZp+NEES19
7pEksPnMeeQ3JFGLFOf2VOpyWfx3e/HoNgxyy8SpAu2simPW5TcMqkbpKBkwla3ZY6Qx9/L+pfYz
fKkYLC//fVwWOOj7zA2lHqgykdQIZKvTiSyS6PCM7MrM0N0Vky1pO7ag+/UDYh7JgrFLIcNpfCLv
aCUMOc57HUn8Q7iQwsDlPR3Kt1/q1ffQ+CBC0PCJjN5WzbXgfC4Wu4myuN+jWzoTdKDbPPdNjb4o
JZDDiomkkGLc9UhkUbK1Ud6ATCuZE4M0igR+yghMlT6frTL08MSeROEmIShHBzJr9oJOMVuR5mQQ
+vJzAPKxleiJogviHTWjy8+hL9R+ID9M+1xNJcDRpgqsplpwFfrsTMBJ3xC8OFhG4JrOncDqeftd
U4ZcsXsbmtDPNsF64Bu4jSmgE6f1XD7G+WgOb1RgyOkpwxIoRVE09yEFRqqsOhLmmhQgQLsDTqG+
//XFcj3gAMQuWXKH9VIX0eQ7bgsdG8JJsWhf0wqO+1+mouUmLfbqrFYKby5iGR4jiKzpM/VMJ/re
akZkxL4BzGd9mW00Yb9vfGxpIXc5ZdAN6YJO4NMB26TP1ssDC15zji6sGvdoa1VqJL9SwpTSI5vr
nHDC8UhKExJAmiXfgGXJBl2Deld8DJsh4cfSvFmSjSx5dWxwYJCjUacgK9Q5y621t69mFIYgCC57
9aQCjEouV9wFtBSxbOEgsCONDIw5ph1hY6MWRUAotORdPYKUfIZhMPWtl4VpWDxoQajV/T6CPkBM
vT2BMsW7mD8igM1hb2AKYSL1WM0fV6yAsgetfxyBDvALpYYOK0AkmK2ByrQctOpPF6Q4QrNXjKLe
sg1YmRnIWaLQyPfTkXjYDt1XLr8f4KPOF4hDus+VHcFTtwPpG7C0RdbFH2ciGEY5J+GhJXlY3EoD
IyBeJjRT48cbpYKiluu5DEu3Z+bVo9H1A2dGFhZeuvgNrYNjg1+MEaWx8JYi4YSh1gs1Di1ZRgBx
se7V3xqwMniW2VQD9ctsQmvKD9GYSWYe+uc2hUAeZMmPjedaB22cS/BYIMQZ5Ima+SpKdGWJvKqf
HtCXLKDQqqWgaYXGIgkzzT4V2BEsj2Y5iewNlRWnDZ9xjJAIm3OGtzVqjiAFtx/rMh0gY8RRBfNj
UnUYUC5/u/yQ7HYnzvDeAZWFe/E1cwXeOhgOn8icscYaeCgt5OBbmfLJh/7FCtaRYckIYNqWQSry
KkUcHVjAGagn1SgVUvmiTRK2QmiQQW+pKZi0QIbd2GkJytk86OBAFKCs7S5FLp3QjHMAgN1Bp9Tw
KjC4m9MdNTdaiYmg7aEgnfXt1P8sxgEu41Kwko9pjtUAxKiGKMxLt+UXHQWj+b0oJWuzgwY9PHWz
OszGTjQYIoAjuKDvPpUXQuPfm3e6tQAPctaRfqjspdURjlmJy6jDj7NWvhtmFumv7OvXHoFBTvS9
Peo6uukUeXQirzRiRRX2ataBrMelpLqEoVI8EfXrsCf/alkF8owMaxmpOJ1kBtaCTEG/jjWZHCkh
WNzytkkR9Wo7pylUfjBSck44BO0RtYLbD7pyRuD6QAA2heVypZb54trdOLW6SWvdAcHYGWpM6ETd
fkW3hu0xPJtZ8ol0vXVdupwFGTL62W274i8asCWtVEjbrCkndqYgp95vgeHs47q24u+VFkh++6I2
Fb/I4gxwcDbtuIY4j8qMrkMyaUydtoFzZpv14qkTrIK31Kolpx4nAplplaUmtQNgunr+iI4TASMG
AYpt7xu6xvc/K4wmnNQzOX+LYCO+rSI/JyZTolqmbnNteK3TrGkAF1G2h0IKZ0n8Ho2JEntDjXop
91BuyY/aIxvrv7dzTAl+49y5vLDwWUwDB1+d5Qn5nrW0OnfQs3TABGNIR2lEeg76r9OFpY/bTl6k
TvWb2ythHaDQDxIecPM25c2B9PAyQFHEwb9gTsG+s1DW10qRyuS0jGu5SM8cZl2fuOjeHteQr/Iy
QNGqW+ZyOHQI00X5u7qb4dnSBxy/4B+hoeWPBURe6Hln+Euk5FjvIX4ST5RlIdr0mjqydpSMtqUq
JRn6bcXHBsiaEAR7RpILm9DKTC+qNIO+xZoSldBCmmKK7GJf5h3kJX8aScr983UUP4kleGfDcp+o
mM05LCBnnkL1A+TtIhq9EV4OBVK4vF39ER9gHMawb+fLq2/0qQ4bgeRDcbT23agOhJJD2c2Jnm2Y
LcsodTlHJ68slas+btmOWH2c2swMUjGHDq1z4mKYpZCtfDmTYG5/jfWqJ3Bxd3RBTU34QIa6WndB
PYhZDUhnzkr7RYdS9AHqPZ/9nCxGiiFjF3cZgvvtsdcZBR3bWffETA1g3Bb01rtcgv1ozLWNMx04
aio3vDFISAAQiK9/Plm4iyDB1wqXzR+c1sMZVAtMlZ8xikaiSLef6tXUU2/EEswiAZOC7XWJJe+L
Dk8CSKUYsYQBzAw9AmjyLQRW8Blvj7W+u+OG65D1kiWYMjeGRXo5A11XJZUpmwTQRYHAitdoXb6t
2hYdTzGQgj5bJ1RYN1qoHKFtySBduAtnbke9Jd+qBa5jAtFAp4DtoECQvfPWUah0QmhpmoErjw1q
8cZhF4+f6sSRqUPqqJIhbiAZ1kku4jxTqycD4gwHBoY3LJiZYhOlfxsnFWQAhNlB8aoKYC45wt6T
1IdRD004hunp1f7uVFIcdqjVkQjapoHP7+VUVnETd9o407VYZ70dwaLHeMLaTpKR3MitU19dUvkG
Qchl+dgqTm3+BfxU5YbnTtJx928/EHkph6ysJdAxcl2zhKSKDmvCGqJRXOJcrsE/vq+bSVIsFsta
OEHxl6sViukpCXcD/hkWPB/XCxoC7HKsTJj22w91WT+0EfCRoFAZo9aLdxvIxeUk0eOEBisq7Ytm
Cq1snUgSYb71gnswmA0OKzISzxPrK4xydh46U8mBvf0Qr1aZLGJyE2TTy4NnnYIg23AKXB/z/Zk+
Z1sNI+UTZdj638zNXkpCP94e9hROXgZVSlEOxRkEAozPIlil5G1pT/aoCUx6JqyBGkQD4YRuTYUc
HP5uRFjBPcDoBqU3TsSLPgKrKzwjSVguRWzCf4lwkIZ9hBsmr+g7lqIi+haj1DtVg7r0P90wgg+B
kljyQXq8Fcu3v6RyscU6PK/GPoHYk+1UDGj4o0mQ6tnIvNDNT8/nnX77xS/xBj66tF0kuqv0QmBy
1/gUPkpmnLhatc8iabbCXV+e979YaEqGtvSnOxIQ451VZl2LHj6kyIdM8ySBPD3L37JNf46/N2Vb
/tWtTdP/f/qhE9alu3oYl8VLg3OAII0KMqcx0lMK30J2ePp/O6T/7/9kfxY//s99K/9oN3/R2Tdd
1/4FSGzQCQinWFdQffy3b7rm/gv2FFdICjlAEFxr/mObbqn/MukRbMqMkYIzl57/2Kab7r/YKxrl
Pn4pjT1M4+/Ypq92q8rRRPxifNuQFV1bZhAvnB65sNVaDGHW08uJ4NT34x2XwYc6QUwcCGs6vJiv
d+ft+NIu5dpwpopxCbuVlSlWYbyzUJ6abrR4rNjIR4YFy6rLul2j5oHf4vCyEYxWm+P0etwXXYN0
2DDtdfuTtOW7kG6pnq3wj3HUumdzzvp37E6cATiJ8x17Xh4hWXhwIcfc3X5f+T4vgtJpfJeKM8w6
cgBwncvpTZG2IdrKVQ8munVfqzVCTkxJN6oRq+uFHEVXgSc44ImA6qu434SVpg8aH7EaCzRkbXmA
QlVRWI3njRumfODVC9EPlxSC8G4AwKw+YFNhvmFU8+Kl+Jjdda6y+DnEi52D7dOdFkfanluB6YeL
3n26PZWnI/7V0PQJsNmxVKrWSzVxl6jPG5W1k1euj44L8RfcLz9DknynmFrzgNhW93qsvXfWkJj3
rIvirsV//i1LLr7TnT7zlCBQ7jce7Moi48ABW5C3PLbsak6EU4KNmePi1Qtl6X1iZdoHZH7GSfan
GbvIzJtjjf9VslPrKoHhho2EXHc9HH+ljj4uIdIxkhlD/byMZZTsw2FQYw+kr+ZamtTN7w1+CN8o
KUxbG+Ta9+Q72pqlGrCz1zkhPcq6ogqCxVO0iAoBXgvHsKfDzRAMmHzYjVfHNpYXtT5t3IGuRALc
bkwqerKGdgpwLwNPKeIimPHR94LK7g92Ny+QysfZK4bpBz12NrKDVzvEYlcY4HYYeZJBGvJpXoS5
FjGOC42C6mY8mqhDGvddHlg5ZgtDuVFpeLXl5VDkmCZmSY5OyfJyKA3PHVDBRXiAW4aXKUl4B+Qf
fr696F5NH6MA1Jq4D4BiQ2C7HKUIAU3aDFZgmQUDorBcf4pda4AE2yEc6uby8A/Gw1iLYgJlYii3
l+PhlA/dCUWMRy6RvLNg8T6ZNFnw3LQJPafQ2q3dvq778mKmrCTQOYRbC0bElwPmaT+J2mLAOE/n
HZ4z6d6cZvEgqgSqKKaOjz20rY85YeAOJ0wD35wi3Yje6ysseRAPwaqxDZYM1FeJx7xYNqY15vPk
KHxL5JJ3IJT1c5ghjxohDu6k98EDFp5wTlu6q+ODUt836FT8fuAUvT39q4s8D6IJ7qwy1ZNQmVgt
KnSDegQ3EwYsCNfOTdv8mHXOg5lX99A/PDOz040z5ZQvX4RbOSS3dsz1DZ3UQL98d6swauhdrvB0
hXZNqRPAgyxn5NpQ/qwsiXxjFMUxVBDEuk7oq/lEvDNxfcJgUPaSTIq7YaxVL7KNNwb+lI+uFRoe
+fvWwXBlblzoPJRR5LWH+vjlg/a1KCyMBlSv77MPlpUt70MjyD9klfW17Lg37urMiTaW56uQTwla
cO6eJgcL2tXkCCsOQeahSJVpXT8OrarI+m/s0Q4h+KRG0/dSYZm4Th0cQlFuNiK7Ojy2tfK9OU8d
GdVfrEskw9Fc4MvhIYKy77qq1jH/da19YtPqd8oFH81AGqCMfXdnjPRqCfQy97pElEcslCjgWsL0
QXD0Q1/llteMHN5clnvfQoZKcQx93+31e/WBbUv6ZXPVII5cPjCy/SrOhkX1Esj5EMqU5g0ImO5p
w1B5aRnf1yHKoTb7SXqYbtQ9Xsd+vpW88HLWQI5Y55xtNfd6V1usjxEds2OQGNHINfGVYv7z9lu+
Okzlqngx0mqX2rEba2PLqui6tn+TYnywJ89sHioaiexCLcSVleP204RsdWN+r+0BDjiaQ8jTTaz7
YNalmWsobFQ4SmXnox/VvGiyHT9E8ns0MaB9CJDlbJx01z7qy0FXq9AdufQWiJS92DHyoyYq+64I
iu9QKN5ZFc4KTjrXHhIy+3GJqr+bPjDVJv0wqOZzYYBEcLmgcARrkzRg00umrlcTX54w/Sju00IM
h0KNzX+wiEzKThYZC9Dx+jiaqfZktW6rnsgLe2+nQXoMUusbtSp348py5dDh1eSNUAPi5y/yW7/Y
3IoiFoh3JiTBPO+8OA0HryiGmuuKyI8uev19bZX2Ef8uSPPU3fwWG5MH0Dll4/uuYS956sjUQicx
hPDDve3ySXDfllo2HcKM0za0zqkwaIhtZ1+gefVxiXPeKv1QQUYQeNKZhe3NtRk8GGmpHoTeTQ8l
F+P721ts1XZW8o9whkX+Rh2X8ioH0+UzgRMJyh2G5g1m2CId1u8bp3qPSkPfNdSQIbDm432EE7mH
63yApUHd+G5D9KOR8+jffphruw6EhRIvkBJbf5VV6lmPy8cyaN6IddeBHDv0K6uK75JZsd9HuRu+
DYp8q8h3bdcRhiGDqWgRCWiXE2D1Q2TbeEV6eWJxAxKDc2dhaYFLTLkz1Sz2aSyS7foGBFaru820
4Fo0lTwqYVDek7edy+EdjD76zGEjhGVhkXwY1ZOmKtaBOlm+qyloY36gtw+oiZsHOmFNb/iJZZ/l
7uhVRlUd6Ddg3VtOhT0L+PnGir36cFC0T3gH+dJqbmJUGBNKd81LzMTdQ4SJDwJb9sM4RdHn299e
/qpVegQI7dB7iMFYAvJRXuxSOr1acCOwVC6wE/iJLwjCfpv2tfVQjocZgal/e7zXZ4tE1sjJIEnT
EMpaZTkjBSzMLWzN41WCfdap1R4weboPmrzc6bX2TF+wfdZq4W+3xxWv3pNxZT4gESRUsKvvLQLd
wmUr0KRkJP4QQgXZY33nHG+P8npRM4prgBdCAmZhrz6cXiuViZYW32jHtN85lWXvXaNPQS9Fdx+k
M17xCFPvKjP44UyOsxHcX39LOTpJPjkddWtz9S17sKCxpL7quUrkkrBSRYhSJ/yccQPH+ILmDbff
Vv6+y7WjU6i1KYRQsmGVriL8qGWmW0Wt7lmNEni1pqjHemDkpY3F3e2hXocoKkMETO4OFNwg3F0u
UyNADQeZUveUtLfwOps+mUhNHtwk+tPIoxaWbtb/7U3IHZGVgmoCPhHDXw7Zo65z2qLXuSqKwtew
fPHneu7vk8xZNtKeaxNpchZQDSIReHVHMZIR2QvOUcDDCa3x8mo40qYCHirkm8Ptibw6FMkVl23Y
J9DVL99qmRAGwavTPTsYFQ8TB+g2jpocFjXONibw2nKk+ovDMyi6VEdcDtWGQy8ptroH6LAc8L7+
FiGY92KrM/1uHrbcla++GRwm4Gidgri7iizlQjqRm7nuTVjqotYrKCE2bXbsLGwNbk/ildObQ4PX
UgVFPAsw8vLVcDCpZcsM3WtHtfcw4pIOAWV+ULpx2dfp5Pp9tRgYfUzBA9kHUhlyAa/KJ+xWm8bc
ehw53HojytuITXsom72/fhzo9Q1dKHn1ok8PY1AOuN4oZNHYNO5muKnegrbiXVqUlYc34LCzMNjf
d3RGyTdCwrV9CoBDpR+pARX5VUgYgiyy6UuueTZ9nu6cxNpN+tsF5+SdiSsoWtFia5teW2WkEZDr
uBhBJ1utMiXUuqrDC9urhCk1S5but4aTeGoVfQxSJfZvf/pr5xcZu0VtDCLVK7ZvbGlpEQWYR5tI
Kn2lVKoHXY8GsGPRYKBQDzsQAfVo1Y6zMbVXX9SiWg0ZBbRn3Ze5joxemFWie0mlu/ihNLOPLwba
5aiMfCZ2az9d+5Rcybn9IxcAr15dixycWrU44MTs5zi+N9Qp8Gl2SdaeqmKHAS2fliZ+Gy95bRO/
HHR1TI8wmMSoMKiBPbZv5L15ANOkdw3y842geyI3rnYNVxNorMgvbFgNq7GMQEVSW8Rs4laZnquu
vu9UGi7S7oomStj27BStOmRzce8iQ31Gl+o+NbrzWXUq5dCaKtLpdnTe09xT7CKO3R28LAUDxOpg
LFNyN+pZcFSz0vIGI/6sBqFxp5qR9llXlugxrrr0YHa0hypUZzwGZULf8MwFiWipTWECJu4gOMX3
Whh/jworPSyAOsfZpokSdKT+cHtNX5l0SUiU1ARwF6RLl9FsGAo9RUbOXXvMU8+q9PY9NZXSj+pw
2dg+2pVVdTGWfJYX+WaKaL8KI517T2soTzmUmf2CfonyqFXfT7CdPBevvUNlKOIA/dU8DFjrHpIk
zbATRVOV1EZPzbCiOtwMxWONNRbPOVgbU3LlzijZkrCsaalIl0x3tfoD5PdpVXE/w1pYe3DoHhdH
avEhV8furqUr0GEoFvegTnb23Oq9dXS7SDvQ9uEzBm7C05Cjvv8HHwn+DeJNMiAe7nLioFU5Loax
mtc2WvhMh59qr1Bz9gc0Ahs749p64PykGsHNzOE8vRxqwMNTS/WWIkFgNg+jcAKvb1q47Hq0VSW4
thxeDqVfDrWQyyLrYyiKes1dWtCSA7W2j95T8xwrxdsU7HMjxpwqqeuNT9WTcjAZOof46pBq26BZ
AFCopNFDbNhHi6F8MEsk957Tj+1xdqPoiLf89zGdBs9M05jWZ4r7Js7q6kulTTsMFX4mfauhOXVb
ODCtsAQdbrOcJdtFrfFAu0wUVkEJZRTjG99N1QavJbcb99yw6TyNZARsKgjw+tpPFl33drh3LMW+
riv7N7XDDWtfR4H5ECj1RFsiJXcWNOLt+G5y4+bBzQrpFjQY/UfMPQUdt2iL9CbkXoLjxZJFb7NM
x8IrC3XrTyh6E+xu0PzBG80yq4+aXRTmIUJ1HNLsQ+tpywZbDbsEO+2+ukGW/qUNZS/wxA6rI53g
sDvUKfd5WL/MX+DsD8OObmYY4tHvQMfpT3G+DTA1bF/i5djZ2maMd5eSdH+MSV1/VGdTO8BW5D9D
SCreVIVdfXXnWPvQ9eS4OzoEI10XSOgLbYIX1VnS8CgPo/ZHaPZxRqvSIFD32Bea+sZ16dragziB
XgAyK/DTKnMw6zpw9KGj9tazxbEKjw8q7Tb3Vqx8NUWnPC0Lz357F1+Nf1yXVNmSUpb5V3uL6GDU
ai6LjTr1hNZNbc/ACv9RzSP9rgrdJwhA/dsuz4t9pTqY282h5jfGDIOHauDD7CgYiMXZKNsRL/cY
33XHANPdjS1ybWrgGAtJN5C03/W2dNpJp3WbirNQTo/stMn2lMStfdnROCIJ0vFpSOx/kMVK/gjt
orlSAg6tjiEQ7sIqMWP1nDDPfg+sNLirKEVUuzxLIPosmTH+yIvQTvHwssRH1ebOh1das3zRHTrM
b0zBCTJeRQmSWDItDkb5UMZlaMr1rqvhiyM0WmIsp9ph6pD7wFcrvLIr63IXBrS3QnoNO26vwIx6
g1CxzqCsB+2XZu7Cv0yryJ+G/NQfaQzNN7QdwTbMttuvEaTj99USxdUuIIH4Br/O/jxVsfjRQ2S1
NmZWLuRXbyKoLutUfKlOrNac6QRVSx8wSm2Q1A92PP/RVrRLmBw1Prgthh+31/iVxQOTEAEVhEKJ
Y61OKp5MC+gUoKEOV4Wf2VO9t1HjgaVF1jtsDRGnFdEWoePKmcXHghkDWQ+/u3UNs1mwdaV1FNeA
Og4p29JiGu8M976DNriVw8jVv55PdLRQDRiJy98qh7HtuhxQAmiePqe5b4kQGkmHRR+NaQ6Gogee
TZ9C3x0X7l258ziNanHA1zf5w27LaePbXqk4gZ/L8jZCsNe5W9KObhNgs+BFhVt7LZWf3ZBHy4Ps
RbpL1LF4HJykxt5qxKrCTLqN4a9U+XWoXzSfps5vaPA2L3eJmzcGQggu+bRwqjzgKUxmMVA7IhBo
90hsGZUays6mWSBt/3DT1gRphR5upCwyNqw+CbRwKRKgAKDC6bl8DN2s8pBWv7oXykUdj5m+w35R
36hCXZlsqIkoqAUcLMo1q5e17GzQ2mzUAaot7X0567NXhXO/Q383HSA3FV6qDg1WCXF439Pta+Ml
rw2PTRnQHGAGcWmVk2I1H2XD3BreMlCRCmhl6hVqadNogt5rYkBeUOLpcqiayDpodF/aGP60rteT
zNvDgccJzuV4uJzkKEOpT98h3YuDhZaOdWY99urgejTdQ/0xODN+HZblz6NOz5tsyg6mnWTYK3HN
SUYrwo0mSz0jNj841VhtPNyVoENiDEmAbJK1KFYnVuwOiyhDQ/dmuxq8CHr1O/zDxb3RgqikRoan
EE61G6v/2qAACCB3rH+aeq0yiKnXIf/gN4inoN83TfrG6IvlENtGfJf1i/04dxtw4bVriUEfQ5se
oLK+sj6YE+FGw1QxojsaLhy1Ijno+Cp7Y97UT5EdGRJU63c6ROHjQncT9AHu9Cl1mz8zN6H/lVk1
GxN/5XAhBFqUZRGCSizlclFkOa6DZV3pnoGh6UfFtvojprOf26qhpWGeNRvHslxj6zVIqQsKCTiV
gwT+crg0pCZhZAX17Ab+oRI66d04FPH97SNsLXngXkDBUkhpIgplAP/VUjfZaxkeSoYHXto94iwM
XBB1CV5tKBJnHI135Yj+NkGKzy1iwQAvsorD7Ye4trqoM2F7wtwiG13NLAasbVuoPMPi4lmxDCVs
7MX+XKguEtqTyX1SfvsHQ8LOkW3BCW/qKozS2bKkheJEgFui7k2hjbIrQQOVInRKD1IwNsjd6P6j
wEJQkcxDuMWEt8uPWja4LqQYt3gGjur3dZZWfjr11iMuscsRI10N4/ISwxvs6un20yXOYWloMRt2
ReNZc0EjjERY/mjQ9E2x+UC3J+XaCkdiQ8wjb2e7r9ZCl2G/2uaR4QmuxSjqs/zOruhOPneD6Ytk
crc2+bU1DlELx1YMOmQKdTkdEIBbseAlIL+Cc89VfNlbyPoPgVNWR/p9/oytdHrA+T18W6Vle493
obuvBqd4Luh3tKOH745kaNzYE1cyLIMCMzVPABEKRatpMKuxL7ibwz0UzY8l0CFN0RHV62z8E29P
+LWFTz4DoxKYAgnmaqTQxaYJC3P4EEpoP9l04KG+udjHTky5V3em+hga8d+nnlCxZgXxkUHOxJqL
hCXxEtNkQXiKKEYfrd1x6RoaImuaDm+g/KSbzqfbr3ltQmF7yYI9F1AokJefedKGLCloREgOYWf7
kW7T+76tw12KfeZG1LzCgoOlCpwF6IPpzCv7ldiIQpjFo0E5QzX+sMIhvjNV97FPQjoR4hq/H3M3
9iPUfMeG5jP7iRrmU1HM6sEx++5RJLTlhvVd3VfYLviYSWQwXCmRzmW0caZeS3I4wKGZo1TGv2d1
WUlQGqdp2xmeo8w2iHD4Z9HDiY6apt7TKDN96Ok5tsNNVvNhg+kbo8uttT5epIETABnHLL7Ml9+k
KEXRh3gXkUfOwyHriLl9qyI2pEH1EZqh+qzmySfc++Z/sLs40eQS5MqJSdvlwAjZ6B6DrZoHE4YL
v+qEjzbdar2u0rp/MpQjONoQ2iAlXgV5URphRAs6GpYHBbJvdch3aG5m36nzzr+9xHW5VV/NJ3g7
ZE90bzC6Vq/lZFD6J8pJJW5zb7Sq72Fit4vvKtq3yCnqZ5rAJQ/1VH8HSMSA1jLnvbm40zFbdIh0
vU8fOvXoYsuA+Z4BKZ24q+F6ubO4vcKKycbHkOPiGFq5SttK+mDRZldsvMW1eIQGmPuVTlBix1++
xNxgCRomg/DUQkyHqMkhjdIb7qG2a2wA6c1BWtBoW1tWXpNXU0eRkknTIEuwefXLUQ1l7tOiHZm6
uo8fAVxo9xhAl5jsMvaaTp09IxO/4RsdHvGWyB4HdOkbu+FKhCI4mZCmYGhKuvTlI0SALkFqs1L+
L3Vnttw2sq3pV+nY96jAPHT0PhENkCApUZMty7ZuEJLtwjwnkACevj/Y1XUsWls83lfnVJVrCtsA
wUTmWv/6h0aRPTScsrnBofwzVo/p8e2F8spbz9nKC0BfY4AUnmAGk9AYogIpbETruZ9zOk6M1Ytb
O6/FzhmmATnzzFCIMEHoMIZy7sRdn+Uvz3oFAbHTQ2p+KqclOShR0pzW1OvkvEduHAdSF9am4rT1
LRJDQoO6aCuHoTkUhtEFDWUMIUM6lqYYh4RvP4zXqnzzOx+eMhTd1Olzx7l2HNSIBYf+Iz9AhjEC
J6pdHzssZ0t4gwEYiE1F33vLLUmQyrEWYMhYyHqQ7bxo9dUyztzTuv/88oTYkSny1sr7tNVJtSVS
hKqam5zgp8tFY39a5lq5spSx22a1dvP2I3ht5fG519mLhjLwtNioE0LM47jkNIZF5Lu6kh+yxKOZ
pP0/88le2aK+a9MYS62GD6d6nEoWM1A9izyrCcVQkV1v9V62m3/jA6GA+/9XOdkI+9iZK6l35qbD
dsaviTC6dCwMLqZW0c/s768unxWMWfVwFmThk53DcSMyuiSV2lzN4slu1CyA6JL7PQzUQz/mbJKa
VpGYZVQ715gn31Pc6SEdoBgSZZjs3CHPzu1m6x55un7oV1F2rTNXePgnW8nU9e20nm+MY22IrnDm
EqOxN73etaFOMtmXNJpNYi6q5UrWTX3AgTbZrebQv7+Zo2phn6FpJxz7VClElKnldDWvepI1JLmV
bXZlDI0ddMnq+mQOz4Cazr+zv6C+gKAA4m/TXb389I1BGAlpL2yk6q1pFARPVdMjCQDWbpgzF1i9
xB+7tXJ3m8ZZeyU7QuHTqc8fkk4mZ16t195kgDoOMiw8OM/WV++nCSwe4lax1D3rfcEX2SNKatcX
LaaIvVOHVuLgLvb20n/l+IRoDIS+kuZV55TN2GSC9GYU2huaNtWvJBLeviFbU6nrz4CD2UYkY3vm
mt+xsNP1xsqH7ksDtXplvfyUjrlgWK514ASkdeG2JImpnmclwBLybqzifmPXQKVeLrxNPVNGFkOp
BdWQrm5BSXVlCQIKqqotj66JvM0toAbnbaVsJGCrP5p6tZeJNeOiLY1gNot611plElST4YaJ4rQ3
BUK5MEkrHf6Ccw7sem13BOzEQA24kx3vpF8mbK5ueuyXNyrBPBdlUckN8lCi8NL2XBnySkG8tqBI
izlz+cfJaiF7t8oGEy5TWZfpRoc/tiHywd61YEob3EemnZ4n86EbFnFmx3xtnVKDr7oQsHbrFBRA
pOO5nZmYcCmdfjcQsnIb20rtD3oGn2qNxnx7mb56PVBN/Jgsxt6n8x6i0ZxUN1s2ht4h/TGd8DKu
Y9IGm0jDcMaw929f77Uni8fc39c7Ka6MRl0s3OGo78iuJc2xM7adkhzhgohDb8r8eujwYKjxADjj
F/tarQXdTOUHfClmbS9fjcTKmAapMAmgxOZ/QpRzL7KZStZdZvmBEWR+VbJwcUxy4lBm3jke0y9W
j2tRA/3QhHfD2f6LB6nSdQrxCpBkl2zwfDWq088R5fdFXXjTISFdIyAjQuzLyYzC2i2LOejhoIeq
NQ6A+j1Jcp5abR1bj/cxp9d+TPPqzHfzGsEPBTJ79brwtV82yVh6syhjUM2FjMnApgTb1qX+NV2M
OWyWlM1ET+drnP5sJj4Aq7ZjFzdY1HTbFLz4+e2V8uoTW6Wt9GycIL/Ugwy/eQfnlrsxYdXZY/XV
mFoaNsfqdzgkNUHjuHibz1kJL2zSQ9zVdFrzQj32Ogk1kizVK9k2xrUa2/12pOB///YdvrakHIZ+
BDTg2+Wcsrot4l3EZCGEMgkh8AUkuaBUcvPgLlF8QQq5vRtG8/NCARmm8wTb4O3Lv7Yf/nz5k+Ki
TKxujj2YXJgimh/Iaim3SwV45tPhf3j7Uq8WV8hhXHDAtWE47VQk+oTRitbpZmwTnlxqQ/p+4Yy5
7COZ77zSMu5y4SLpACj54Lr58J6UbIHR+1xc1cx2D7UzPr19T68x2XjoDqA4xESa+pOOPh0z1bOS
GrJSHpNmqM/ldsAkctOZVn0YUJG8i129P8I4IGeuzeZdrFbJoXE5hLEos97RZX0t9ew975V5YZE7
vLG0yflEVQx9tFKsa3aR+QkTDvjrmR0FJUlLvi5zcVyKfrny8OQ/tjirBVntUNsQ9LebcG/btXpc
HSPmkyEeBW7YViVyW2bBF/jWtuFQ4Hyva7Y807V+BzBOz37SoCjmGQmiMDk5s5pG6TsngUSYYb75
kCRxukHR5kDWjaMAUwDjODaDQ/jv3F5l49KEbtLIyyUV2MThu3VTO9m4ZdZV+0brOJuhGZaHVtpY
9OEavjPsrNLID5u/ZRUpUOYIKE6ejXPm+HttTTPkYO+hVmOyux4fP5VpQGSSSEtXIyWS+yeQqtsx
fMkJcXC6MyffawUaUheM5eB7mGhzX17KMtPRHUgg4ip5HuI5jEl+NpTXDa57vjMNuMQinj1jgfjq
5wNn0wAm+YDfkaOfPt+kuuRlDeywllMMoTFa5YOUzpMGeekMtvDalSA/rF+sCcRwKqzVSoeWi8zJ
TddJcYARdhF5o36bO8a/U7IAD4Hbr1IT0LyXD5L/1yKaZZ+WokDRXFb1Fjc+dZfU88fMmb6+/dq/
+rlgoTMzAUP+5VRYWoBEmF18bWYNH8xui9DpKdLSxG3PNDCvrBDKTQa/6BOYP59C1eVsgb9GDGi6
PhYHERvxzloTauBvooXOmfKSbueeeY9f+XyWxQZrUMYz/fp+Rv+0Qjyzj92q8ZCXSNfbNrFZAHus
aYuFdw50fg2nXOWXDFTXLg3Q4eU31xuR9KKZGc/oddVutmH5pbA4tmqi2ldKapBwjz47VJROPmZJ
hbe/GyUbz03yDeIRylO7lBsYo3Kj4Yqx4Ry3wqVV3CMUNveugwIMd9io8YYUACdFVO2YaMU7TLYf
314Ur9UKEFNwLeQUp7Y6nVxqFCY/BB5Igep9ihaADL8+PpZmCayvdrVvOlJet/k87+xJzY9mUdZE
cWXlRpXZmvwsjSsDOdaWKVC3jYviHBTy2nCVWmaV4yPnoVg46YYLCVIlAFshLlgIip183HX1cKuX
WFhFvZsHqU2XRpWavfMqozlAqizPLOhX1hbXBecHbGTceTrtccc0kwTJYLNSJ8pFkhRZQNpXts9x
NT1TnKx1/Mlp9OJSJ+U2SB7Ry5EJzXyGTm06EwYviRr9/iYH2gMnAOoDDIjT7gX3d8+zZ5wJpq5L
+VRpdrGY4osiu3739gp77dFBP8ZQYR0H2qdIjiYM6C2rgggLy/o9EWhy1w3kUbaGIX88ut/y4bpp
vlXvRfftm7h6av4HeHEB1v/0PDdP4ul/fatEKubrp/LbP/9xHKZv5TPqjPhn363vv+iHz5b9B4gF
3DJKF8Q8DJ15/vJbL/75D+sPJPHsvvwB5Wv19PjbZ8tS/+CL5zRdo151jwnt3z5bpvcHJ9EKPCEL
ZKDMUv+P//Nl+t/xt/r2xzLtT/77Z+MrrLlOljNYLJvLd34A+BGowMudcm6ALo0hNn29F8I3hmne
0ilV5HgV3Ze2abxgwndhn2Sldjd7URNYxH1vM5X9JdHKLBjzpdzCwE79tHP1HTJp98HTi2erX8Ru
0aTcGFiuwjgQT2gCngjeeoAf8HmZyL5sDYfOP/0Tyua9Cp7q20lR+VpCuKjeGU0gqqNILO/CmeN3
juKSzpgOPv0RyoKldfwmSZwNszuStvRCucSvs/PhWT+3kyc/C62bgwlK5nssGWeswDN42rHqXAly
bjldCbmvYvRSY0nVWoma0rnpG8rjfgndGLOEpC5NWkDV20e2nI5MEvoAGnO26UW1c4z5g1tFj3E5
iguyLe+I3y5I7+MuA88a212GLPZiUDzGvymG/eWgPUJNudOTbNqNVfvFSabiwsMPFrp5vZ206NJN
pg6bSACnqi6frVQau1R4fVB1cRtmqyG27O2FKCKD2DOY337bjJAiaya+6OSYoNnukxQ2zmUyFZTK
ibiYpjK+7IX72JD+xaCp059rNWPoHiHk35t62V0mGYrBQq11P5YrFwViVaWg2y5modAUAzVjjZHD
WSd6fi4WsryVo0x7LQQQa69lzRRHuFlMtOYMaKVX7xJzsvx+gVTSVDgZ6al+VWA5xI0yUutShNjt
1JcBxKUHY9YdP2pnl78JsACv/WBkc+Gb8TwH6mA9wES6V8fIDVwLblyRjA9NI0SIZ/iVJXstkM00
XOtR2vqdmN2AJ90w+sTSOlVmjsqYaU5Uxgh5xo9C1u7G1Nv3PeHPKH3GK2EOwq9Jz92qXcnqbUAC
KiO01jvAfPQpaiJfRNrRYrTqZ1qZBm2bXC9I4hi06s/qHNvboc14ek0dNqb6mVnG4uf6mpuXlMRz
GpeFyBc/jmeBfar23I1p7BfVcoP248NC1G9ek5WgT4oAyf9IegMxKhEC0dlyiUUe9T6oG9yCOxK4
tqUxdPeyUfekOhIlE5lfY2kVQV3Jj0BOJo2aqhySfpr8ws16nAWGz50R35NZEb23lHbcg0MbWwMh
xCqApMLUL/Te3eM/WPlKhAdc3To6o1hCVMO0FtXWK0xMw0k7PKiVho9a2n3uHTx1pOuSmtI50T4b
yCDsxHihjgOgjTAOaua6eyrIXWNV2Q5Qtfyoiu5Z2GpOLHc9bOr1S4gTQ4Y2/NmQNuURguMXqL4f
RqPU/cmO5w2+r1UA+dT2S2/xdhqi2WAVIcLKLK4bTFMDXJ7ga/XOZT5o3mGkDT6SrNNc9JUOgxJ7
NXT2NaaxUzKCt6WP7AkYTrt8rwk0+I1m5x87tyvCFOPnjdPL94aVfU5TSV5as2zQEBg7xeiKDbGH
uT9qc3Fgb9R3JlT+oLbcJfCQk40bhmpu6CrimpDq7UxHFIjFjX1qXGNvpUNK9js+fjGAIU8tN9/N
Tm/do9ZwN3kMl3RYCm30F3b/jabNl6UBTJjpGLIqdrrNCihpet6vrk3pHVZIl3ol2VWUFFT7yYSK
/I5k4QPjTGLKC6fbRCW5id6CbI1B57UXz8/dil8oYrHdAMeJr3TNBlsGP1Lng+eRpRy3kuUXR8In
WfHDUDnPY1QeizFfVe2xjal8a6DZaj8W0ss3lUz2Ve7F27JVn5eYb7nAiDroC9Bb7EsJZROTXyvD
fJk5AA5Sjvg24tzugyTF+yh1vuXdoOI/mgO/G+PVpE9f61khXjItfEP29cGIU2eLjPkvgPK3qo77
uuSv03KDY/NL3cxdGifiP/6lQeiLn7X7Vq8Hf3/6W/03dBHlpP/XnqH/t3h+qlKAqR/FzOHrP//B
z//bGnSlXAOUrvQ4kqWoPn6ULFiDgr+s3Rs1CW4mNsVxhYYj+ec/TP0PAAfkAeA0/BMPuL9LFsP7
g+4ZdTppZmhsgTF/p2Q5qVepePjtGVtD64Edjpv3y4KlHdq0rQBRgihLxru8EhyFzpgp27popnPJ
LDChX9ZHWPMRqoGlDLZWPArYZCeXs8qM8wjHetHV5id8ndNn1WmT1i/6ob7ChG0QoXSrtPMBlOUz
6SPsAWi1xus5m20DE7giwv6F7NqbifzMYksNMXgbb2iyO3NgMr9JhJ2qQWR45WVvCpq3smrkgT6j
ArT3rJyEJpxwyBuK68g354iWebR1qps40urMd/SsxMO7KxvSrjPQSrurbz1ZjtxLm6V+zLE4BiaZ
vSNcODf91EVNfIjTQamA9gZ4D72ZycWP0qYhBaGrUCOLPNIfPYPBVzDPTvJA6pWtBapWeIU/IT1B
ZGYpihosijBKNlRHcQI3b8ZrrcjjTw1F02WUt8O7uHK6bJ8ZszkGhVY16HskqU+ByuGg+MrQtrfj
6OjxViMBcvyWOXlrb4W2iMe49qwb9u3FCOepsz6l0mn53DMJaz4B0yRAKLhbPqhSm9K90q8ytiWP
5ztUbxWmOrMOwxdhb/sZVDH6mHqYxG2AywqHUa3aSz9Wl3YODFXKR/CxXiNQWHM/6vM4GcQQivK5
LOdUhrU5i9RH0dijGILaOwZT7Gl3UolLY28Kq8fPZ9GGu0zCZfFbOZQiMIbUVXwSjkZ1R6boMASV
JI+CVduohG3M3j1j7KRhvbgW5UHVVAj4IVo/JpNtQvsQuvmklL3CEHPJjHhr5yTKhFU3t7ezFONz
1snB9AdvoWaq02GywG97Jq5MbPUPICrMvZH/uuHYtkuyE7Ek+bwmuv2DwIaV77wys8ZH7z3ejBEO
5LgWQjYPoqQGJlY8h9jdWpt2hjC7b2mj1tXW1IUkLEM6xdHtMDMPdHxkvsaZklEKFLN6X8V6n25U
MCUOQqpSda+pXb9NtGIcPpmSrEdfnxM98w0aK31b6Zp4kq3U0J5hJMenbzPKK0wKqcPGbD0BIlN6
5aHEW6o4wBKeCWR1dOUZAwIn2eiEEIt11UVUmiJN+GaTCKgjdxFT+JNGQeYPidK+N+CUtwjAp6QK
yWkwi62em/oUQBp1bzG91gnHk56ZU9nlqxjMQiS8HRcDMVirpL3uq81M8vSgYWzokxIr//SGrCk5
zgveZm7j3jIm2e7tlBkj0DfWUByBc5MEUp09JXDKQmih7snhvhcdllxsXV29RfiQXzkWFmF+rkzu
dTkRR7FNCCz8uhjjsAQaubs2uX1ePW87JxVPDel3Kb9pjGlJ4sriUc5C4K8zNBFHf5o68ZYBufFN
GlYprrKGUiOcmq6vdwSJIzPEDze+TwrZyK0+VV0VWmkrvpCyzFuipfqSXwtyoNugnkYGT0WXICZF
abF0PiiK/bjYCil6RtbpN8J25gcn7dX7hswejHeSvMfxpxhvrTVee7u0rt7CSjWcv7z6fusY/6+d
0f/TIIbvLqL/+qh+Pz5xWHegyf95Vn//JT9Oa8P4w4JSuEplkEoxTuRA/Ou0Vv/gmCQnmHknag4s
mv4+rV31D8ZLQGWIj1bK6ErI6uthPcgd8w+CFGm54e8xPuAX/s5p/XKS+N0QjFJiJZlj6LHe4cvj
U1GmYcl76H8sSXmj1e68+I6CbbFfT6XnHrUWi8Vw6GNlZjNTC3FURkILPv5U2/wFe/wMc5zIdH/c
BlQdZzW+YGTgnBQNxLOTPzSX3AYtKIBktdjGRWklBoqaVEaP6bKQA5A5TfFpaG06oaHzMKnO7Nya
90PTRjdwOx3zQH/uwNYjB/bCJimdOPK5HTN+oVnFt2fuea0s/hNoxEQT5jpkUW21EeJ7PCVMEDLu
aezFxtZNsFpRjWrepZEjrmtbbS7HWMd1J4+Sd8A2mEYOmX0oVTfHUMHULuPR7vH4jwBJGJy550Q7
JyrBH7fGvakk5kAj4aG+/FYHteZhK5qxtSQhE85swzmb42w78UDDXix32ZIah6rX+80CN21PknS3
KbQBOe3bD+kl6eKvG2FGuhqe4kx0ykXKZdvOWpuYbH8YKUPejKpvK7/3FpRKhlFLHJqP/d6CWmz+
veymv64N/QlKwQrvuSfToS5CMgo1j++Hxl8l7GwCRUuHTA2JGkGl7zZWXviwfYfN2x/6tcePHRjk
fyY4HqGGJy9VP3SRSv6Dsa3i2NiWWBG0voKYbt+7WFZQY5UdbTs7+VopvJMDiMg8TCXFUeSd9U5a
L/ZymZKoAe0FxxUsdBBXv1wL9uJ21oKRGa+W6eY7fRxSBX2/gfKBiQVTAWQ9dXbRZfrqDWJPxVND
irAR2A1agDMPZr3Wy3uhQlJJIWAYwftzGkQpTbtaorz3ti4RWtAFxr4NSXaOroh5jTm37SL6nEJm
IUW+Ka5TM5o/jEra3o+WGhbk3LS+Ps7N586clOOUYdbIKZ7s20VEZzakX9ctY2xarDUlGCnYKZ1N
pJkVp6r0tgqGJ9QsEBMgy0/NUXTxFU4zxTW9gfl+npv4HBVmHX29eEYG5wE4MM8JHwvtdKhZt6S+
dm2fhu4CfUPTySuEZeIpmS+VRv2clr3+URuK5c/cS6b9VLvJJRKyNMxdR5wZVJ9M9nmFuAO4WXxV
cB3462RMh1yFjM05nsIWgdDo5+1k86rWbGtHYRTLO9jP1Xyhs0PfLDPco4M3tj1NRDq5HrijttxB
dTTSy6pVwPiI6IR8FVvY+RAl2gA5Dt0YGuqsHRXc3+ZtrZeT2PVV7QAyOkXhBfk8ted6xpN52Pqp
SC/FmpRhOAlrv2g/soIjl4jRMTQtIfa4bg97raqQBK2i7bGtjRBd3Fz7lZ59mcZR2bvaNJ7bo1/i
+j9uwsGEjj85mfiXl68lW3Kc2vU0QMZtJop80aJ9GdUMR0YB0FsW5u7tl++VL5PDFekTI1fsA+Et
vLwiCOXUaLM3hJM5y8+qUddhTtd5r6sFmFeb4hALwj4d8W1sjl5jqRcznJ4LSxfOHZD3116fiodx
sVsf/Xn20NT4ljqjdZloUJ+CpOxLNE4FbmcEF9RmkCoi8m161C9vf47vHr0vXpC1SFjDLDl7YZ2c
svUNxTBnN4/GUPTAApBuVLFFhNt/MpW4vay10dpH3pAAMsfNvgEK2+Dj77yXfXM3m10TekmMhByD
ynfQiLqtlaLha3PDvYlyY9w07KBnzoOT9M31uwacYM9b9z4sFfXT18gTuTKLToZu263TFGzQ0bMO
N2SKzEwmcCLReWEOxFCUzFHkF6+qvSOWCswyYmIUtwvOsEc3WsDQXFvc6LUxbIRilArZ0Mv8cSHF
1DeXarrJJvHBiSHvj110pRBSBNzocMSqyjheT9qSn6mBfl3E62sE7wHMCCL56f6gC7d1YeeMYTSo
85Ek5mE7GmN9QyU3A36a2Zk1/Ov1sEmijsN7D90WbeDLJWwNiFkYYk+hPk3VJ0MoXyk60n7TdvJZ
jVORn6FEvHI9lIkYbnIOrHKqk+t1zVgKKx9kmPaW+cFNrPybskzOpWW1Ka1pa53ZcLVfakoTpMaA
+wFiBBygnqwUqB2Vi3cHo46utoLBgLwF2Fu+l2neor8anWsl4dxpB2Xcmqu5kT8MaywylDDtdnBE
fA8uoAZCTOfos6eNAqmpFnxyhvdMQ+F3n5SUUjSe0qfRFKLSxsR69rSHOEqYQxb2cD0JGCMlBNhv
QiBvM/Sq37791r92eWLsV1ImcTjMV19+83VL+gkBNXO4qPn0AXqR9gjddaeYpSu2YtUvMqf56vZW
c5FkinPuUH6JMq5vMGtgpTOtjC206icLwcV/3UAxJ0No4D0A+eBZ9x2DzqAgInSA2t/fe2Pl3IrY
OaSJZx461RlvoAvBriDSpeh9oADFt7NC7NKhij/85tNBwrXKHFaLTBrNU3oFAaSpLFXGATalwL4z
M/0GskByLPS2/SQt44sry/ZdwlsVVkWvvn/76r/Wu1g68SdnKqEsEBVO6t2UfMLF8HojzNJOV94p
9VB/kLi5yOus561i9lADT8aTjTlXn/doUWA0dHtM5vPUn7Je/Hbpv3pMAWhjhQpdnwTLl6sljpZB
LfF0Z5+QZuaPApZJhMX91aTk8rOjiSPoqnl4+zH8skS5KO8IBT9MaxbDuoZ+4k+VixlNYPJmmMe9
QaPnjdqfwrLwESxtZ2eOsvzieJW2Zx7L/6sVvTnTbH1naL04GdEQr64c8BHM1RtmrWp/uoMpgTSZ
jLbNnJLodj8Xy5IxdZVpdZh1tb3omC6XhxnlEU5p/JRjomA7fWugBuw3VYahD4s3Kusz7+53l/vT
+0J3jeE1jkFoGk6+jtSedaHpgxMCOpOAshTtaAUY0VVQz9VxSbZEmuHUM/NgmPrXdslofezxexjh
iB6mSh21gIErhideqVnwwOao2xujojobTJ2s98wGAdIVxmTRrpc6fOcqUaa/2DEvuBkvQIpfNmek
ePDnaWRJD4B3ffJ4Ky0upBMNLgNuNzFuy1xppD9Wis4eLSwNsUou6a10wP5mO7lavR+mrpkva70a
v4GSM/sHTaE+tmk9D/0yMrj+3SUIBW3ld7Jbkdh52vc7tS2KtORBKzQ3m7yYLQyZ1I+tXnhXEOiL
vdtq8zPuGlDu9DR8++K/HJYUNhRmNtRP0C5sv1+uPrPDYTwH6wzxSlHe5VU83tqJpx5zjaZB7aL2
jK7ie9n0cllhleZCzIFGuCoJT5YVwEJvawkcFUJ9h+dGMZAx0+tulMxUjxGOlvU2Mi255yyFooAH
OS4XeX3QCzYgRxHldb045EYz8Lk0SqvZMVFolW2F0Y5fxov7KXEaBupzT101k8b69tM6IbZzpMA7
WuP7sBDnxeBDvHxcSaJmikqGcFixsq+NzvPutcroL2sSPx7KiV6XLO6kDKJ0FkdvtqJAg6mwaabG
ATUysjFs7Tw+5wVx4lyw3hbptivnyUHRYTBmeHlbHVBJjZfyEkZdXPQbyXk3+60eNR9S24zqj5OZ
qPVBzhoouqmPdr0th84+CqwlLwSyu9FXFCVGcjZk3ZU3M78OZanM8lK23qgC9qejdWx0kjDPPM/1
7Xu5Ggys1pBvcz5j6nZqL8hK0Ct7VOZQcycn8TGMJlMpH2zvtnLs6HMlWjEHkVZUwIbG4GrbTNPk
49BXabwe0cbgW8qoJcSXVVrpK07s7Idoqqmx1bXS7rXBukscE5vnMze+1g4nN84tY47G6JWabx3M
/rxry0Y4cGI0jIxa1axWw1nxhDTxRiOh7g6XRhGWsas8ml2v3MV60t+7NfRJqU7VdSZ4sX//dtaW
FBsUqM74Sp9UWsIY6Tao9UPbkXMYR0Cwgz6lF7Vt9VdRbzflpk+cC5dotItaEdN1oS0lORLTwdHn
+Ixn5IkH1vfluOYuM1GGAQnN8vQdL+pML/uJyiatd4VBNjnS9Ea+U8wkWuEH/dKI8y4UolWPsd0N
H6Z8grvBwG27DHMf9Fm33NZoQAOvH4sz5forOxCdD6Q8d2Vpswmd3J1eYY/Yqe0SdtGomFermY/v
2Uxqb5WpS+qgMNLE+ajMithZuiJx91BmY3pMPYa+flGWSh2St1NrV0z1wZAjy0ai6xIRNQdKvsDC
JXrbqDeN0wrM3ixmgGGxpJSXKd3KuUf9yjrE126tIgFF2ABOPgwmYbmR5aMWVpWX+Wmid7SfUGim
LFYiv4MweGUwyz7IMb5XeCa3RpfZe8OL+l1ecKC/vQ6/O+OfvBZs6finqBYSLhiYL18Lm28vwYFb
CxO7XA4Z0/brChazu9EsdfFNYWi42hvw7zzd3EbTLECSevXWZVoX4lCs7gWz7NLHKMOhI4k9c1sn
Rqf6OUPHAEmZhAZgDMo9snDdx28oe2wRydRxJp5xZco+F6VjP7z9mV7Z82ldV2cO0oBwHTltI7os
n5W8s71Q5wW7SXAWuLK7uAu9qsifRrKJYAO0zVYngJOBRuR9SzGr5ItoyHiYk3dCzfUzFcOrt0Rj
hQSTKRB49UnHmTF00nNvIXAMgOjY2X1zTFmvGPqbBIPCrtrZRTF88jiVrtkX5s1E8eYrnWZvFz7K
zYKG6cw9rd/sy28eeM4lHYeuBmTsdAfCqbqdcApDjThb9kdUdmRa2lZ9RS2P0T4e8B/M3inPtHiv
rDegXtYauC8Tg1+s3nIrG4fSpWfAhtvcAXjqe1EVzi7ry2mnJWVJEp1Vf0q7LLtsetX+Uxr5U2KN
S+bblVXvcld0V0rhYaKsG9Wlpff2teLJ3M8XNAowDL1+V5ejtlUypTgsa+JbPerZPQfNsVeW7lxE
J3Sgk+cIc5iKlXOFiRqZmadoe150+nokqtuesbYXGNNiLxsBD/o+83RcrPGN6xZfMIkgi1G1GswC
B90jCG51dzVnWk2/yEW7oNo3ZPNQIc+NN3qVzct26kdVv55VQ5G+qo5T98hYf9qOjCF2SzV3fTBm
uhlvcJi+txAsf4ogKzFyqfKHmqwxPx6SMWjhIVYbpdVEsx2w+aJnMiBh+BGvSe6LeW4HajdT3sIj
hKg5J45McdY0p0c0tHCBlzzFm33Ko+LCgAAit2M9anhvlnkZuHarLMgjJwWPjs6qKQjgKcDIM1V5
7UBH7oLZMqI7Hl1qBFnW5d+6ITWykLhP7HOKMY7Hy5EqJ9rrYy+7Df60PVpORxlwCCG85w4Ap/sz
1XXp+TMfblPKeSk2jAWkG7TYQW7Tum+vTTye8IZGPm4wvVf6KRikh2Nz61itFmSTUmzq2piVyyES
7acoMrFGWJOf6ZIUCXuohqtTBcNQc9iXc0dQPf5/3b632pG8aSyzQsIXch/dp2NuVUTNN14/K+qF
VjNb2+bYU9ubJHbXQMW2VKOdFDgc7QxCQN/x8NgOyVDgQUV5rAa8jTm8jdp2vpZoB8mdPbP9rSfI
zy82C5LtXEcjxegU0cTJXtO0dlclbOnbUku1i0zNUfg4He+L1qZXBvn2ePxPRRNqHOIX+CblB/pG
7Uyb/gvGxgXwvFgnLPhBU+ye1Fuq2S29S6u4nbNGHAp4WxeEK6vbwk2v40FWEB3t926vpKCocXdZ
Qm/az46n7BiGeNtYkCrkDmn/7e2Hc9o9/bgrahyiSZhJnEYdNi27f7vE0bYjiexbkU84Dw1OdzsO
cfHJiotzyay/1C7scHRqHLAwWOEFrlTBn8vOJh9JOuhGB4e9yTtmxD1edGpSfHbHUQ9Sq+XdiM3q
ehnKmF61TCtfTca1zdLSybdzbfVlyJLlwZ678p3lIWclVrSXaKNtTLsG9og2XxzfG4kVM1XiDc+t
ph/6vhfricJQw5WBqpmjgjPz5UfwoLI3+lBE20YbFntbm07nYmfY2thndwISlj0nyUVUsKERDWEs
71vWX+w7w6J6obQ0eTWROSR3uZyWmlBJmloyStP6c9pnEmasUx5EUmH/o2Gt/IRPGnU35pd5Q4ZP
V9WbVG3EQ1eZlwrCqnIXOdJKLuCidRAD8zqZ7pLSrVO/1ofVT7txqk+JvUg2PtEjbAW0g6sdN2qa
7ZHKiv7/EXYmS3Iia7d9IszoHaYQRJd9o1QzwaSSBA4OTu/A098V/6xU144Gx6zsVEmZGQnuX7P3
2pmuQLZky7zo/VJEqp2e4zzfhrRCiXa99dfAIOzBCTI8B3q51PvS/MA0KrtjpYiUyHI6iR9i7lt1
XkkRJlsiHigckYrPhHfCFPKvFSTBIXGQud3vNSMxtM78vhjWDT85INT0zvBl+FEOLTbhbi5K2qmy
cZoruHwAx+vCOu8QNV7wqCJwMgn0X8QYmHrNdxBJjXv01wrniWbeZ05zeFsskUTaFhd2csWahqxr
QVSjMgNW3MfwxDuohDLh8w+6ZFEyMmeHyM/2KlTsbw/V0Mwe0ua9Oxnb5A+uy9G+2d1++6zd11zH
FESIyuB8o/v3/+EAip4DaKJ4UyqJyB/lVsyesXKPjY0ikHlY/+Z7U2udc73TS3gVbvEkYED7ZKym
W1MvqMcS8Z7tV4R52e7XSFrx81gVAoCOo2s74yqKMYLgQ3lvsXuZbFeBerZAQg0U7QvK6dYQpiw9
fkZtwnY8q7UKKoK7hTVk+WyFazZa5OEe+bcxvIuSgTBx3f6u3gROh0fqfFFe16hYTsIZivZNWm6P
w35VY/9OcvQ8Pguh24W0AC6mDCSg9bOu6F0vBSE5fbbtI3TOMG/7T1Yxxcsx7tvWwoTiDqjOrEmR
qLD4jMcmKYc73XWbztQGOJF+vi4RRugxlnYiw9j0z94ilZN6cms/xRXTpfs14kMgzYqMhTSwq/nU
0OgjUUdcMJ26qjLL/bLUDv+yrueBaR6q2CO6+Kg66r1Try3X7HLwWrkdgmap2+fRmUJu/mi2VGqv
DlBnnsb64JpZFA8t0PPqhl6Wr+3cSIwec5Sv9+7o7d2btXchajjeTXORA9t8QhvMZp3WNohITYhm
wVpsrZvqft9EPmW84KQgT163qtPu1pCXnHAhp4FBfvOrDjolE9vYpX8lECxkicJ/35/jBUwGIjxr
9oCU9A6wXyacfmZFXT2nhkHs/sSj12EUMv4mE79Uw7HAPiGOYTQgoBqdqDs3Vt5zqNO10OSZ+Jtx
/RHXkZOvh1KK4Z5f5Mh+vZ7Xy1xbVpDkkYzfhpb18TMHykLA+eSsxQEOOisYw/bzHS72wO0VjeOh
KGZRp4Q7rvVD5wR1g0WHUvbo+GRbHnZ8tnW6Fb7xMfKMnQLKo5wglf4Wv8H8851ri+P4bRql+RkM
s+Z400sTE6UXeePRNaopz03us12zmD4SYDbsw1ff7VQABVW1PZkonYNPxVG6SbhOrYGiMnbMxXar
ec6MGeRHbebolxG29+HXQ9ungRVMaDYD5AB3PQEbCGYbEwVZsZESmtTY49vUl148JygVqx+5ts2U
7Z4eP0LWvANUAHjvzPOsfT8sBbrpk9ICUKCjiql+LnlipnT22256ESU/6BGRCxXj6tZyzLCGr3d9
XKt/KieymgzERFAhcQh2/8WeuokIlpyKT/nY49iyDWP4UPpV+Q2MCuodd5acExDFqFZYqA/k5gah
OuPUFmNSKITkCRNsEx+KZbKnNFDR9GL38/RpH4d8SuGBTdVDjDGpyybmBe6n2Bv933y6QXvX0GCR
p0WR9GFtvtWnaND2e2PG8RcUvNEjO2WJVOaJabIvlrUrimBZDuFrEcREAgJaNe5pXXn1TysV8YJP
ZS0+zUPXAHVjW+ddwiJfL1ZVqflSz71+G5kDOIkXTnjKVmmROsOEnQAkZTmGgPh4J6GoFxNFWmSP
LtCsjXsmYJY2pcNSAjthhjSJpBmitcRThUa5rq2+OMvJdmEHFzNp034b8QCXY+FfvQGX/tWiOgWm
3WB6ntq9m06b2/i4CyESvtfYwOVbbuFWvMw4W4arLoEdnVtqUyq2aX7vYtXdsXYuXjY4KEu2Aet9
rssm/LJMQq8naIbb/LDpcX0T3liW2UhmxP6E1wtVurOjxwf56nPElj7C2ZSfZa3Y46FgP0w1LPe3
qNIDUqjeRpFROVN+LUPRGO5o6X4u5zkn03aPpUeqFBD+DLzX9GoWkUMNFgJtNOo7NXDor47InNXr
oheYoqs+rk4X/yortOUA9npGlMyHuzGxjL/LtCod/pZg0iBf2wFBSM/E8NOcq3k6RLczLBn2grtw
oi5A97zdWEXIsRnBxTMT8M0gqDvUpt+KY0Xouj5O/F/eWS0+Pp94qJwrPrVeZ9iE1MfWeaq6M0y/
IUlFAuJP7TaEdxv20lc5kU+aQuBqgwuwMrQf1qyGNJ5b0jcEH+5jjbQwSkXjuZRAFFp3m9A0bESU
zOVhV3tgp0MTOnc6tDAvAuxc1/uui9jM7gpKVycjyHPxypj5mtcr12ErMJOGXDoo/sc9fEV0NC1p
GCg7fm9UaezHhqVZeTcXc/gD5VrcsfB2iYBA0d5WTCSKoUlbt5++l5Nfl0kwe3w1ev39q7Aa0WUL
mIEljfSOH8DfDWFAnrerLVnA+rxiA9mnTO3W+nNehf1dOOql4J3h++pnB5OqtTNmmmHan8JO13Ni
a9t7AZXtztBPrQJBHwso58Gq7EAmYVFbD25rMTUX8bpYfI3Ybs71UjfLcfW11ScSmwOJZ8uWwxCK
ouskZss6V9Cej53tNMUnyQw2YcpZz2fjj2XxMBYtggOX2VaTOp2OZVJhRBEXJjPrRevCnV73te2s
ROy9/0u05eocqfws+2W3BqFT3vowPzZeOb34kJa2jJgnnlcKC2qkdgfZAtwyr2L69b3QGH+n+Mrt
6oMnIOygPazoYJdza7diIRtMATVCUR5uKbAr6aZiYTB3zs0WYfqZPf+l7z0zJHz/1nkKMJSkPcc5
LhljGLKrzu8OedBF/kW0uYM11Ros1oHRZJ3nIdqn74w/7QcdjpaFk1HbKimifdTPRRPORLx1YclS
0/FqG1um0yyJR/YGzXVpwfDT1grBXMmJMcQ4lsEp7/ywySyWotWFHzDMX/VcuRfkZ/n+0JsN3J8f
LcGAqO+Wp1pvrvOb0ZNnrmunbAsCRmdliwLmkIlpZT3ZjHH74Ut7IrVcOiH8ukV632t6jzkdLRQE
h2lV+/BorI36Und+0Z/9sR6iQ96TqnfglcckoOOC0KU59bbGk0mJr/p7ATjlk4oj4HIuCCc7cX2i
w5/jduRkZ5s2FrhQVvG1xu8UPXddWxEKlZMWj5AVp9VZ9nNYfLkhZ4pzYNryaZobt7/jHGcaI0p3
fSRqOa6vnvHxX2DLknsq1t5Ux3ovnAAH+D6b+8rnRb33doYdT6bzpbrIppB55rJveC77njqj7DCS
J6w2SRP3ZVSa+zKe/fKul6WpEEOjbjrpkdhYhevEOvR642SVnte88sijZ5EIYlFc+UrQisne10dH
b+rOcWk3DwvASAG1oTP3rpPTSnATO85DYfAZM4Pxou9TqXWQ5Zutf1a5KjSlYwOzonX64qAqBuln
266D197rXX0ufeRiGW1L7pzLtmzahCVLgTtVrV6B6crwnawiBNG5NdX+w5YkWCZGllC04P5PeM4r
PkKr5+I2zRxNOKM8rDy711pWJpHLZ8bZJFXPVPS/Cn9h/TW7aldZ0Owo5tGuu797NWHLKhvun8Nq
ugi11KQr4IVW0/9aB4q5i5Zq1qegJKwrXft1KRKjtewyyyIQ6hhbS8sA0d9mfYzg6Sb+2JObtdT5
aL027bTP13q/iWODxh/e1SrZe4RW7j1tldcoJvcI/NI+irsKwn1XqYTqdFJZSGBHcChWP14SO5I4
pSHySkIWRm86TXqVMpsIUn43jlP8NvUg67t+7uuR5aPnXSclmjCz/a6TV6uKjTn2QgWEzUToQEJO
MPegBI3WPe/1/FyYNoqOU2O3351qrOWJ7CW7gsyyTS+GxgJXWdUEP6HoO1ZxwENvv8WL39zJqWjP
TL3blGqFwDijoTN+j4PdfpQrdThZVcN6LHRlonesf/zZaO/YXoywbt2M+f6of4frhk93HJ18OEmr
w+I3R/7+vkCXWi7sl/L7pgsJgapcB15siRh2PDpOT3c7kPwVZWE1CyLW4l1UR1nwXBzyqC2/z6Lr
A2K6hiE+rC5/xqtdfuhGRCViE+zGP7HwyY/Zbxas0kW3vjHFK1+HXtv/VFZY11lJvdQmJsi7/UJh
P5WPRde3wKaDRf0cnXI8+5tQ+N1wn5WJ2MAaHYDJjOtLTqVhH1xXT0ilcbPrNHB6Bws00kZN/Eo4
iftyb93oXrQ9347GUB+n0o2ZIAyCDUkauqa4aVQoWp+8Joy7lGuhAvjNKjI4rAzxXn2UXSQqLXvE
eSH7vLeSeHTz5pmaqL5v/ciaiUCxwnNMVec+eNssZmppwPbPFiZn96AXa1lvhAHz2tuS8YHnF+N2
0lwx4hM7n3bIYjSJ2DMKK54yr1h7j4SFLTit1Yz5yrbyWJ55ZeKvHmrQLEdUzmVA8bJfYrcGA6Rd
Kw7THg5g8aksesoCVxUdBWcjriW4ie1gY5X202Eb7Tyj2Hb01S8HKQ6D3mOOKdZ650ise8SQmJmQ
p+zFfxz1rnVaSfRJqa683Rz9MS7v7K20ITiICCY2Fc/1Zqg1123Vyk8ZQcj725CqSBwjnS3DZqXC
13hj3q+c0MTHtnM5/WGTjtNdAGwa61fnhU/UWoOV+aVj7nIR7kPm69lRx7JVtxkwWspQcIosRqR7
AWorQfSHlXUb6mhOK8UgekwaaJL1BSdcrO6CLrYZmsftzPiZNNmXYcyt6JiXJrgMRuASq/J8+VZC
0FPHnvX/dpjZC/RPpY6Vfo97kBiPnhKxTBlcE2E8o8LmtozM1yFuubSotageWjbAhxYXGl1OQRpT
MsMNaZ8ji/L5MlRt7l4ElNYxtbaWq6V3xrI/r5jn8EGoXrdUIXTPF2h9wVAmYTPaHyuNLWgTGApO
tjhdtx+7qnYMjIM6/15VZNQdV+JpKxYQyO8PVpRXb9w1YXhmEe3OZ54qoqEVjtv1zgqkZ8MGWcSP
kpC7nFCVvNrSoe/W6slZsX0cmn13/mkcRvSpsrd9eQEnIcusBRTcnislg5OoYehfdugkdIxwmq+U
fTm0/FoQDuiskfUs5ErW2qoJb01mVaAjiEse1rRzyjg1LaMEWKqIYQ5S+MPnPSzldls5BkOyjvgX
P3TQ0cnOyGvL44BSjisqWOfpcQI9wJcIKL+Mqy35sIrFAM2IAI1dxEBv/NQqu/5YdV1995Y6AOPR
V2VxdqsQB6yCZdNfllFCSy9HU35hUTWlkxcufPk42t73VhVsGWjB1yttz8w6T8951q7a8w6Mrcqr
jLvFOsi59MAZ9D2kDVE4ZYkrt6oe8OvkQAQG0d3bzUAXn/dLB8eQe+PrxPpUAn4x/o+Y8R80gipv
uwffY0RydDtZbGlp0++TrFMTFLUxq1zv4nj195eujtGmCziSbjoynv9iGlEBQNGx4Ty2wkV89cah
+eLAjgfYwSvqP0mr2oM0n7bZkN2r9cONJxV9DJNbIfsIy+Gq2rpzKA77qUnjZWQwGJLGMfMbYN5z
GpcOA8w6avVrEaHAIOVH1W+6fN2euq7e88dg3VjIttp4P5Z2tQfE7U70WMb8taQQExt2ciShRAkI
gzpPXBVYL+gA/eHEHElCDI1yirdVGfvB2QluI4ayoB73hOW9tEx+HKrkIv6FIm52s8I0lX2uuopN
IbZr9Vx2wTYytOCTpE00xIbU+xzTRrXL3dDsLsMvAUsrA0aVT8fY2Xoip/iJtnTWtaT97tGKJezB
R50oKZpfyG72S6Rm5weTQkQtKo8wotnQNS36LgLs9Nh+2fa6dumeNpk/72Xnfq2GNSwPIarG7kAw
h1WTMdZMK+0+Dg9qLmscr6U93rLnwvE3g28jXmJPrsMxiIw1vHpcTmE2IBZpj8MuIjgmBhzPgQkF
GFp73l11K3mjNQWM3pQPXku+w8GoobCIdKfTSfhdm0uQc3+R9Rd1qMynnSpupXV/GzemG9do6tfm
2pW9/TB5Wr4ZqEaUAdFW0fboeIP9YbmnAWd0fRAyotLcAmUxSeyWNT/4xS1QkO6mfC46AemkGyPM
tQw1xIMfxbK/sqwOx2Pp2a0BcjKI4dEWWxAkat4WWhsHg/L32aqhgmyRGU66RC+uOtv61oR+nSC7
NMWJSrHFBV133QMK1S2+5IhTKyoGawuO8VJhgR+VwuvtBNPi3yYYAmhOvuzBqUd0LZ7stsaLM+16
K/lT6xZ+ZqLZNVnvQRg6kPXc92d+YuzjsJzdMctxWy3XXlmB9Vblnr1fJxd+6lmqOowvUDer5Rbg
lzOQkCPgIDkuRPAEBjN6knOi7XdLS426b+3OI0Us7b1HJYH/uUBRiDWKuArmF3Gj3KeuL+0LxeXE
gHV3hydD6eScTeMKtOxOTEEOXToav/W49ONHQ7aouq5YrL/4dSV+IAx2QcC00y3KXfXOe+4NxcuS
Y83AvGyP9A9DXYEuCcEHnMbCC9Jh4GJPertDz7X1urRTp2nn7T6g5Pu82yEXlCm8CgxcoCMWzuHO
j8nZ5tcHn1Ha1xgn9GfRrje1fM5Q6tDQHW4MMccNFmmx/tB1U/6w9Vx8y5dq3M6RZTj+rbCRP5n6
zRffzI44Ei+w8XzG/V4nRKvMbziHCieh6gsxhPPrYQpcuhFyiqIZbsNRG4RpHwwXt3LEZ7Ld95+1
HKbhMnaBBntQN3Z15KXuwlMhGZofHMg967mvayPudHwbiDIrNuWDs7oLkeH8VNGpXQb7F3NXP/8i
+kqH31jnbvk9raTfJHHlzM6xbus2eu2QKZFtsYp1+RW6W7wcXFnE3sExPrbZisfRe977vRnS2pOM
xqnoRv+IqZ/U7XphJcjGuP5ObgMKJMLJ2oNafXFSEsAG01rFtMO2dHPPu4y7is1qC5g2j9avyF4I
paTbohaVe9+/i23uGIAFAzOHoYvxMVT5Ng5Jyy9OPZYiNPq4s8L+RgpsUD9jKJJlaomlFnfUmvMh
5FLKBr+V1rFnLGcC0LF5Hp6Dcml+EqiOSNjyu3b6uelpRg9kmq1K9qFYAHlENgOArW3GOmFeUMcP
JROul7ytw46VGvKQNGZr8tnve7nd5wbv3XmlGDtwh3FlmGXhcmt4mD9GMABdZnuVOsckBbpXOU+o
ATxZuB6TYH92Se8YbPV7DfaqTg1qzu4YBG2431WS0GteJBCqOdqmwZylZrd2KCPt/zRcsxt1+rzU
R04ZVjoQLIM97ax5VAeJxtF+a3cesMcdS2DFyx53ZylBFt+3UAx8Nq+M+VOhah2njSIB/jCF0/g+
ti0vdtNKpq+y7KIo0xPgskMlc7dK53LtioTIXJ7yPPIacgXhmxH9lC8GDy3iapHZTe9draaI+Qvs
sAWlxUr/ENBneqeqsVGr2mgtScjULM1TAF9e9cUMe+nSmhZe/omtnX5CYzIFSTkPU303L51npw3q
b3mCxhU/YTILc0BwoWulhrBhiMUrV1SFx/ifCONTnJT76p9rp7c+m54DLumavTYHzvI8pz1zOfyY
SNu4+dCBvBYlm+qE2YF3sZQJdIrN1AvTefSKRzk1Q3Uk4HMyJzLPuJa23GljLg2cebyDkO8YjBcd
gW/LuswpmQQMRsewRh1jZjkjGPa3MDwwa7QqlksI6A+a7fF82MOBWd7irH2TDoGUdCRDo1/wRhLc
6Vn7Ir6vTji+95yOXwanviWwb7p3WTNN3kPpBqTpqmjdP7ayj5wrKuKyZhGxeBA6yH+1Mq8T5XiJ
eIeaw9TVkQPQatf/MJbgs+oITuStmuqlOShXdubUNCo6jSX7vNRWg4pPE+pn2i4tC5EUY75+jI3Q
/+RjYNjCsuoUqZeDEDOokoe0pRks2HiDijkQuevfLX23s7+1mK8lBT5uCj4xklHAgTD7d1S1uPLG
JQh/0TH1azpFmw7oTJSJrti1EJ7A3GdLJxbgqJQ8EGO21ZmrjF1UdBujus6T6ihUSQZHDM0iskSa
cGuUHmwU33bWGacoKWUhwhH+vJTJyn/y0jQEvKVCq7q8GK3Ke1vIpbwPZDz8Wmu/6ZNlUZa6UuEp
xhuY9481h/V8bJsyqs7NwryHSRzLV+JMjWmfSmGjbtL8nOFJIHz1j7eQ1RObBzncs3Rkrthuufu7
KmoSvhKh1uBNDV4uj3k4IXrw/GY/O3JmB59YHvPudLA28q1DelsvkVvExMYJlUfvxZwo6+eVT7xZ
g/w6rp1dZGMf2t9ku0D9YU65Ln8TvP1HHhbgcYZeCnQBiSThLP9WTxS1TW/nzHGmc4ZPI7OXw7QE
89W25ILbUBc/Cztf2W870EoYkDjHVYd05fPuXbcwypPS7O513vfwXGsSy9tlKj91vLMU+kXx1bEV
cY2jjhtytNT46X/LZf5Ue3MfYcnjGweOgZAl/EP6oZpNhQs7FhILfD9RrisvpRAxy6DFu6hRsXpp
xcqclZXfX4Qn/xdu/C/ZifBv+szAd9gp889/fG1WW3vk13o/LoE7Ps0BwrZ88h03aVVsq2PIxbWi
KWdnXp3GPDKA4eFZhqdGGM87YokA+CDdJhzPQ9faAfr4iFUA3TjCOjPWPscOxbi8474rXkbTmPdK
uGZ/dGQVVQl1rbnlJHbInuFSzjn7j7ApKAhVweRUdctwLIEyRgns44iFDEudIBvytekeC0g9n2Xg
3xzd5C9eVmtBVL71k/kksXJ7abtPPz1EUCkD4PYz0tn5mcXIkNlRtRaIYZYAxco4ibBNEKROHd0c
HzW/pFC+UMXs/feyysPoYE/s7hK8D9V3YpNdvSUU5Vb7hSE1PvLRDwBSlYGufzZ7i6rd2Tz7eV6I
pkhY+lbLa1kMy35yfMRanNC5/hasEf7kURvrG3oXNOl2Ufozo2/faIayymIA7tW5c2zAKn2tQggY
f9Pp3wRR//m1A/JxbziJmwny3++LV9d2aNHRHOt1sxMTA/+NNsGKJqwf/cGz2JxO8svqRJKaM46Z
a9qCYhpBox4c+WSFmuZu2v4Wxf0fBS9udjcgHMHDkfR/bvJ/f18lwxWXGeN6RLvSPXKb2R9xWU0n
H5bLm2bjf+p5HBJGEQNBpXPufQShyVMPrW/quuVSJ65pvL+o7P7U8PJN8W7wIYEwtwHVef/+pia3
62fScrajpbriOsR6vrUUfXUpORUTQ3d6CRDq/M28cHv1/v07CnD+AbGFcM+1+KchORQT9kKf7dfY
zVMqh5HqtPaHRyT4qFCwR7Nyo81+s3olr72/fOavaZ9U1O7nAr7ccbCc+JnMzjHbwV1tfzk5/n/f
HTQQDltyYPiF/fEEOWioa9amzpEj9smQNjgmsm76h85V8/IX/fx/TJmUe9DpYG4HQLdBHfyhny/Z
TZeAgzm1rcn/MY+9D4BSbWM2Lbb8Ce+rSXup3Uz63fbQapvRueoES+18z/73Wf3fH5tsUW4Z9gLE
7EG1+ONZqACb+Xa5HnNppteaHp+5lARsF/V79fN/f63/3guRi34SXrZ78yr/eTYzxZwRZZQECIqO
Dl6gKk3axWOJCEI74uSpyy9zxGhgphr4y9f+j4QTYX98+8TRU2L0F3/8esc1yllT8cyT2lu+moZN
QeQujZdEoxozwspIwPrfP+1/WAg3OgejbxenFmYJ+8/XzJnLPXI7J2d9vfnjSXQWJD9naG8bTgy7
hy1Go58WeFZPCwbh5Uo/ZF/ayKcOQcHSL5kDBtj9cCzSeNOa65+HhA2Bl+XUhodcKbpA6U/DeEVs
BsT5L9//nx8ZlEg4cCS63wA1PCN/eAaneuWh6Ut6egTRP+hv9jZp8Ta+c9y3d30RmK991KPFbDaO
sEaULQPYmCnHcLPPct0GyewtTIn7wn6YZ8v7toqi+gvr/f/3Td4KDVyN/A9F+B/PLyrypmENfpq1
Fs5xU3LePhGUCvLNnlZnvGKRm6fvf/lo/izP+Gh4IsFpovaGUP6nlxORkz348IBOnZ77CxOhjkrM
D16pyfJsZ6H+4IX5ch42liqJaTcWc0Z4xZll9d9MgZxOf5yrABDwBQB5oGDkUBd/HCZ6qyAehlNx
QkUk+psYx9FPuSbPqvGsbss8BOrIaiqUOi9zPJqPeI5kdJ2ZzBRPQBsddarnIrC/FdFMF7MGSD5e
GHyUj3GDxIkntFj8uxpliPNVW61a3/tS9irrKT7WrOvGwc4CyMkEKhubImrcmDY85JppJ6YCRYZV
rAExPe52XizpHOeyysRqCnXKa2O5BX8MUOfHLIt1O49QC/dPwkGKm5je99iqAJVwznEdtyffwl50
uC2nvsROHv2adE5vWjgCmFjBOITbsp02K4OV1Xxzm8I5IVHOw6tyNhSRGGZyO+1rPCSYnaFKUFF5
4xNy2gHmrubCOrGPaEosdNscsg0o5jGbPWvJP42sTE8hU0+VBluj/1k9e2mPKEEGaJ5l17/Hg4s5
oO+t+XenG/Dqe2zUP7yb9NFN7M3NF4bkbp9OpXTet1VWecod4w2fuzoAKEpR2lz8OVhePd2FnPZ5
rvOLJ/L1p8fzy4ukaz9IvXqe3yOvjc3FsLvxDuwIxy+3IwE8Imq/Mg2qGxlS+2WkcDIr77ejXJsZ
mJy2Xy2KtjdP1YP4WdcR0mCr7EPiO+Y8rytctgbmNzTPihEwD8v9xrSnTkndJfxNRPj8MkQPqkcG
k89HXzQt261hZWjD6J3aEAHGjL86kvZwqOqmNjgvNDDIEMu5x2HFJ46XANz5KaQNIF7Smduv0coA
LhHN4jIlCLv8G8cQVHbuwtKqTnoVQeZWCCDOxVpt7gdGRtyf7g4423cGeRGLtUcZ6qoITyvLEs3k
ouqis4I403CGRuOvtVrY+jROQXXe46i3EmRITH2RD03mruc1L49rAfkosegqNAFqRrR35dwVdwZ+
XX9luImwMJJA5xPtlfLHVLVVh+3TwOFyHNk0aT04mtnxsos9Zf/Jr6FsA8iY27K1BHuMbvHsSoTI
dMuBqg+WZ8CMW02wdakXjs2bjew0SJx2lXfRUvtIufsw+LVXLhNWXAJRlxqdb08Nf7w6aNSb0RPD
SXQIxW49r1oM3+mpwvjW77MDq5rxh1/vgXvkbqKAFLsn0s73V4Jp/KYTrOfKBezM4gAjbeH4JabM
wchWgyevpJU5ddZOC6Inq2nf47DaLi1L3J9s9PtLWEeSpZxb1/6x82BWXFqP3yAQCaKKEjwLUXew
6A72tPI1bHr2NN69dIOYs3BpEWVOwQjxPcKrSEWDz/26WH35wZBrHh6KqVtf4eSKnGCBzrlHWGcN
h20SPVEGzQCzT+xC5K/G3cv4rlrGKjigK+AhjYbd/do6NnOKUWLmShhT8HG3iMfw9ziFvR4GaoMV
HOxKUMAALQw2fJ/Xz5aCeX/eVgYGyIkqd0JqQ/+InQLNeKKCfOLTCHaJziMuOIXim5hC5P5433Zy
MxnkQekx37PaFxTU/Ref0YNI9B4Er3JZwyH1okLf7Tcnc2K7QENJCGJzn/RrbT4blrH6ChjXJ0C+
dr40s95boMFWC4q9q4r1Qga9+sKkwF5TelqSmHem4Q0Ug7CCqxOXGW8FjZbpXPgeTiu/ghDWCySG
Xn7FUIadIY8L2OfIXrqPglyDCnCWgHrbsstpeSoUzzZ/ffTJSAlhvwjz6rMeQL3AnApWle3oLo47
sQd9JhpCP9k0xHZ+bMtKwliP3Gp7mfxmiLNchf5z2xWMsFu/1K9jHgZEJNntbTm/o1tNb0P0KWkA
g0imoq7/T1fX/4+8M1uO29iy6K/0D8CBOYHHBlADq4rFQeIgviAoikrMM5AAvr5XyTeuZbrbCr91
dL9aljgUhpP77L02+bepXEVzZdjD+qzcpH92rJ4rNYWo5D4VmKNZ9mMYySKEURJi5kDrZTIp1qf1
0iwyrHPL3C4xAhN7X9/ZaPyHOhSNwBaZ6E775iYOi825ToEuYGAWdyqfefxUyRC/lCWb0nAEE8Pj
x/Oxmw3Kwe+/ZCslA4Ko+Wx35ieIMlUWuhPJ7CtoTRdvsU92JFydro7mhB0OooCpweDXbcDQiamL
4ojIPz9mM7sqnuPznNw7ss+/dWo17qiMaJO9W0FB5IGljYDu59hwngxE6wbKMaSWA1l4jYybK3kd
sdZ4MvIK5xCA36LesGhyI50eqkgWxtw8dZRvT1HnVTiEeUyx67PhwsFaWHx7vW0rXW41H9tIuK56
mu6XATpmgKnW0LdaY5VM/Gir5q6YiFwpa6ZdIbGHxN1SZe21YdKb9Tvpox47QtHwe05aNtKYHQrX
wxgmNsRJDktHFp6k20hKZ6Uv9KIM1u2bxwpMR0gzLRW6y+yI/eRasf256T1rxvU6TsbtbNLn8BC7
XHohOUxeauB0UAz8KQZO7rD+jrIslvdmRrCCNO407zqmB1oFYX8bgY+liN/IgKAkmnGVtwULl7Pf
Y7+I+NWOL9aSa3ER5FKbxDblKcHfUQbNJL7Uik0nZnJ6+mzqPW/TtouvplQr0mNS2saDoRZIyoih
ZHEQQYe3HJdMhQ++jfU7Ty/tjRhpoYmwgiQdBhwjo4GlaZ8GJ83tTVJhJdoagjIUFo/AiHAZ5he3
vV+ymSikvM95Kr/hwM1SfomW7e5Uj58eE2WVbpd0Hh8F5UhvjrH68x7++bxJ8rJ5zRnHVyzxZf0u
pIfFquPOpIVT4n7BPl6X9A+R86SHwsoRGJRKhc6unXcXnnhnWMOJkN0YKNXOR0H9Dms4Y53UnkKv
IQsHjhh9aABVOptFJe0HkKmUvo7a3IrtQKHEpyHPSrl17YznWOFCgo563S8eBJWpPa8ffz1NdQ4j
sYRaflWYwo658UY+taGSeAtrxz01MTy/UPcwn2/j1Sa/NqcesStvNjGgatlA4YbTDMt6R7CqAfzW
d3YRTelslzSLlYu501w/y1grspKZO9l6wZI2pr3L5lx0XOc9Uumqi0/GMlAbyLO7+UThjgmIHNvZ
w9RQx8LE6NhhaV6O3Qn3WRrKpWEPWWbDjOsHPaIKVr+d2y1XCneQtIr5iFFwmU6I5O0rkCE1Rsas
T86NxjZPhV66GOcVOxOPntVo5qiqjDQ5VUM1doFbrPGLM0nnveVx4tA0Q9HGsVom2vemCdmcIOqQ
u0etsqo5ypp2zg5eCm4xykse1icYBU1zwUxmzYb3QWpvTGXY8ZmbfvVwLU3zxqdDQ1xrLD+vjWap
nOPYMMzf2bUEkW0kABUPXsWHFF0OLCzxE28qQ0vH17M1s845MSWvS+Tnuo0LIqu9Z03Oic7DiQV0
UAHp8PaJzBPSmEu6aowbgFk2i4bHsgoEIrh/TmLOERFdbKsXzipv15vcceea0grQPBum6mHdM6DH
/UhF0EgGmxg+1ZQma+UNbrVGi6a5YFCUOsGB54YFvrMtpro1eG1pmhX1pj1cg/XVykOJSvS66qOJ
tkatwVvs8lmHJB3G4VQbmBSPbWkV7g34GXf63jvxRI8lZurpqsrIkmhZajs7Jqqepz7+onkEx56z
NmC08b8YiV3t5yTVvYB/xSZv0gMguU37xEPYncxK39BIxP+daRpJI9vJBnlKbeln94WrEn3r8vSa
rpRXyOSzIBh3iaY18OjTPNPLm3Rlm39dQuwstnj0pXo2JtmsNbqtB249Ruo/iSKJpx2rkVreFyCK
MWm3k2WMSOluv2xdt4wzDF5z4bHwSgwicBjhDKb+Fo8AdmpN3cLIpLqIYGR9R4IRM7GAOaZCS7ER
OEmFCPVEp3R9h/eM3PGasHdlvEzLZ32Rqd//Qg9xPkpNVPHBY0b3ulCQoFlc/vwnApbUzLTW8U/u
YkMnLVYTdjvWfW9eO7lcxalxmY+OK8vI/IxSExs7gDKZuOpY6oHEEtjwAp9XsRUB5vGnE/lNXHhE
ojrjODUGtoOl6PkvetcjL2p575wxCBbr1rW8vr1SJjJbUMtET/Zm38QnPyWJELhrz3jQzGbaXZe4
9cUByv2SHDIjN+OTs+IQiXqFNyFYbQXmL2Xpa2KUszQZsBnlM0uUmqwTWXJmF4ioyxe50vB1U3cV
jqS5X9ZjM6W+e+Qysq2zOZDLSZ1Md08STYSZfFBVHuHW4IVNutR94HmJ64WXhKNumfWTOcR/Q9C/
g+u0+4WOYX6QDlxkYP3CH4BMx67mo/q3FEOFYWbWIQ9jwgSV5zdpgHEHaorUBcOz1YKyCVsmxAmO
R2Jp5Nt+nOjjdCyO+uwpwiut3k2/kKgv2tLPWjH6oEmrsOtfiIaO+xHesgInaiczWXb+MrP/I7Xe
h13Fa7Cak+RpJmHwOOnOeqcTSFVBk1rLL9Svj6LK5RtAsmdUMxAqTfuDqNIwC+lgwhfAUziRsevK
g0ajw5PvG/3Jc8fpi8Mk8Qsx9q9iFodhPDbUvLiWD/Tjz3dIJVMHe4Icd3jp6jPMipeGvKEKWFbr
UZPOv2IIf/wtAzphPwH2hAbnHwWZf/56/loMhVqWcZct+fTYW2kaMixl9yoZxq3bcioL/Uo9g8UZ
rzkS/irm/t99eT5gWGg8GlBIP/y4o8fWRXZsQ/RU4a8aaw0iR2/b3YOyk/6R37T8Xgw11q467U+a
pX3/+8v/49e/rIq4/nGb84tAF77cHT89kJBtl64j27Xjdqy9gMAZdxlHliv8WcMG6AjmDq+eLnZB
XP8cv37Z/vnX+490PBxnAEqsLDmU/vk76NpqAdCrMRuNpoBh0GHYzDrsrKXfnSmUGD45Mx0RONH0
Lc7RKvL6Wj4NhXXG/D//gtn2l18HBD0HTcABB8h2yL/8+U+/Ds9T5I35be0STk/1wXHhwh11NU4q
hJ3YrkfasjVK6lq7+1b6Ur+ByjL027//TH6oyn+6880L4Aj6AUtZlwfTh18JaJeqNgy85YsCmIys
OnVf9a5R67fOadV0j4XFFGGHCOhc8nXDd5PzY7otwD0N10PWG8V1YStTu80rv+6/q4GujUilrpBH
W5/bcecufsauzR9gyEwNcZA4bigvl3qCRclOXMYErVvGTd5ikQm1wSj0I5UwmHDnNqnVlro6lwY3
cFjlA5ENu37GW+6ZZy8b5YwaGI9yjz7cgM5wAVztCzEqO8xdtLvtWPt2QQidzGIwa3al01TvOPUT
S/jF2IyjWX4jfKoPgeqwHIYN6LHPSPMGh3S4K8UxL+fY+YWC/pcdpTBYMoOgoV7z8lr+0eL00+eu
Y7xdRK5IpQGEjmZcMtu49tbIac30McMUcnKKej6MdVnTa1YbN3DonV3eXPbo45KGtd7U+7+/Coy/
XAbsxNjFeTAzBdow7Lg/X4zD2lRSg2S39XsPUpQipaYdhioztMeBam6TyOxEqhLvZRtKy18pexPM
8+cOlRdDbQVl9HGm26K7wgW36DucPAY1PxNS3TfS2f2jR/Be7pcYmXOjKsqOBAUROETn2XluRsdz
OXGJ9on69CI7zBmu4QLEbruVpb7Gexp9Cz0YWxOG7GxWGDUgbeB+KeOFE41ErN4UadxgMxzzSRyJ
eKjqgGbn2HfKyuZmW9hwaT95gyvbKw5Lg85qp07sLVF5RQGSlnmnHIKiHQlukSezXbsCc3A7d8wn
Y1x9aQxBscYy2CP6DAiQbltniH4Bzbcxws6EYBoaw+DgvzDMIbtdOF6JA4f2NkVZXNZsw4u1G28o
w6rQvau2u7ezRmcMxKqzXGVplvmPwxyPka4Vdr2z8Gq4D/Q3mY9qqq1XURBaOiQDK9JNkkB8wzZr
xsm2Wlm94Kru8fImZr2u2wKrWXpWQ6eQdfrV+2xP9uKEeSPX+54bqwprMCQurZslf7+MNbRg4ZQq
RYUYfVLIGdkGjA0CVo+w/OnsTJlfR4AeGFIgTHYbPoU1jsgnLvm2d7zxtSmkTcMH0JbDbEiMtGOS
9VvqWTM35OzBj5CMiYubSS0FMAratQM/Lg1t0wOkT2+mDEjOodZLLnMHcxFQkJI478vcVPMCf1Jf
oTrDaR2A+7Ak06yT7PyL6mL0Gl9LusUOu6u33DZ5rzdBqon+GSGB4xs2GFxxfW4m843s/da9p6Kx
OGBsMnCbe26RMA+m4w4DVG1sYyOXya7SZsM5kiLkh07BzKVnkAjxM2F56Ol+7tkdUAd4VmVnxO92
MpChKhaFeUzBfTz0xSz6w6J12Jo0t1KPZd6PImB/oY//cHoBkchpzYEjxDSJ/eaDrQBWeqMn6Srh
c4HXk7Pf3a0d/TBMGOsVi8xLS8+/m3xuf38n/Mx8/TgtXb4er+4LFozPwxAf3lccocZxMvl6VqlZ
nyAfv0ECwoqK++Rr4nTq699/OfPjy5qvB2Tb86mcwMIAxfXPjySh+U0BZoYEnXB+NMLON4n0tx0Z
yi9ZCZsGLNZUHEd/qgM/VbYRDL4571i7e19MV77mQq+QdVw7UqvgOoI6nXlhFas0jnxccyEjSn3K
m6k6JUSqyaqm9tPf/wwfN/CXH4GfwDQ9FoaGp394qqIqxMmYw+2TM+AYEgrGVpClilyxsimQJkg1
HfH6NBJl2P39l/5R9vfzix1vDpUOLgA33uvQ3D5saut6xCM5xu62SoGdYWXMW0IAqiJ1Fut06Z0r
cyKDlGskydA8JbYPTWXr8zy0zhiZgwdzmDkONlSPMkS4zxrNPdIIeQgAXusbZVtca+6KnEZKlKN3
aNO5mWw9Z+yw/LaGdt2kgjZOF9V0Cv7+p7M+4rMuNS4XGj0GMQY5pso/XxwSFzU8Idnu1KKzOokl
vTHeWIKdIzzJc9nuVHoUaFrlzpQX2nDGmGNFhHiscaMPab6Edq2TEQG34bMcdLvyseoLe4AnlOL7
51BPpFgkFjmhlb3yo1aO84M021ReYfJh45PWSVggreh7EqmGuBEoitcwGvgtQ7RokXs4QPM07B9/
/Oj/qFvsb1vDgDi//bop9H9hCShX6L+fR38pL//P6lvddRgH/igW4///vVbM+E14OIi4GCAfO5zn
8A+o90tvufEbO3qdy4R6clp2OOT+u1bsUgLqsFTQ+SMB6NPkn+t/rxXjj/AJXQ6GBoLYD+fMh57y
v+st/3Gu+eNO5Np0TY57TM/w0AEFXvrLfh70Tb/CdURmI2DLrH9NL1lCm6QcWda1DpHUyoChp76C
WOU9TKIY9pjDtIe4bU6tpcudX2hIjexU+H/g3k03Aqweo9WcPs4dFhc8jN5GEuHY8iCt4OhNb6Xe
vayEESP88aT5oDUI0s+befRpJDbr/KpwcRDqtMvwXLC7Fzx5L+3sfWHsz8AUWcdljh+IH4DIH5Zk
F7fd0fBKLWzn6qFxjRGzffYeE0AFds+2W9qRXqjyqV0Q/XpwP4dLHHdnmdAVDBrSkO1QNAdWFm8w
g+/5VsprcEesWWE2+QhjBLpntKVmMW/k6iFlG0QUoErRDkngKFyUO0WxVrtQPYbj0BnadpFjxWmR
kvFBdXLT1Na32mYq4UGE98IpdyNb189Z0dxbsvkW59qTPRFtYW3tfOcFf/DmNPkc5x32eaH2EDSK
PfGHNmxKSByAZarf9Y1/dNf+fyz2vZjO/uebGnwWxb7/8Vp9+4/9e7e+syxNqz/d45e//6+bnGZe
xAsMNwyFjkE7779vcuc3gRgnfMYF3nbc8X/c5M5vQKQxRVtISjo2Q54Mf9zkDnc9yOIffwdV5J90
B7Id4i7++S5nAuOUwssSo5Vt8mj5810+j1UDxMtGF566nhbd2Y61ICZtcG3oK23kftX0X4Z5JGq+
OuxCWDyugCHKViLYD/OAXpzpLBAjux/VqxyU8UCyeMoi6CqVA7Ks68hkror+TPRqQ0LVH+gQdhDz
vavGLViOmPBVZiKcJfxkoiN9d2ZzUTHt9Iv+nU2/Kja2vq44MMx5eXJzrXjUnL6KAxRByY7WyQRY
LGoYD8IcdGeT8kx99DU7feqIdJ46f/SNwCg855NSictP58AIYvuOmYY80Kg2sSMU/0ES3zVSgK5R
W/n6wbvEAK9Jw3vrrjT7DteFsoDBeIW7wUbUHVO78D+hwRjX6UKeme4U/lmLZdVZjXF2TheraMMR
Z0kJbWJigeqOa7sbQNLBh4rzZ0483bEoayAprUs5KMRBSAJkOZeUI3RrYDumAKi97zQ1fO+TqoyP
Bb7vOmpzzdcjn8MGkSbsRt6Gc68PGw9fQXzKuzydQKMSlzdanRhy7HYXZGLjpy+YOAEhqEH4N1aS
O0mIb9whkDMVknNO775oXempYBTV9AYkTrwRwSI4OFV5exwcKn6jmOj9XjKSkpJi4dSGgDmSB043
ZKLxxMwimvQ8PzNxDWfKCXWN/T/bGjbOMRdZ4g04tsC2myc3x8hjdmO8BGmVmo9mp+lXedaQlaAP
vtvTuOF0Ib98ZPo1Zz0TGKWdPkxFRuEst0XzkIlSfq0SDFeYk2pxWcKU6xO5LgOH0mooL9LEhXfL
epScRkF+jiiUrju38F5KI6obwVKzcgsBfoIFfnx0XcgfAbHkDqQmm6JjtiyLDJouTZ0AMF7yI8ky
fJqImHVhKwjEWchEV0W31Bnx/Xb8WhATPUMByL+msz6cZ9eFQFVO0jitiohDQNQg/sTyVLrY3zMW
GUvO4TtTsEzw3sFf2yR+vtxjmle4FKDuY1txq52EdXgLAY+olkWM8KVHAHbDdaaFjfm1XIxw9frk
k4ZMvgYjwZS3NJu0JzDzC/AJbdJe+b6Wu0qY+A2dpcP3hdPMAYOQqvwIg6Yxri2yjtATtVjHPkRy
FyaGdI1HpxXuEORTP3w2VVJOoWatHYX3uKR6dvPuiFkOHzlBJRxQ7Zn34myFi+Hb33RWSjnLem29
zZE6ntK5MN84QXfvlbJY5dHzy+9uye/6Sqnn0jHUc6Gb+b2lmF93rBqqOeznpFG7esoBJ0CT8e7j
ycDGFgujtwPDmakcnI3FJZNVeACSs0rHkGN6hbqDReUTTx9K0pIDIBBrbJBphvUt6UUuQHxh2eL7
1LEfthbdvf58aYQaUDYPsD0LM0L6IcjX5PYXY5hWtoppxzrY9BSWwA6u7CZt4f6GKpHkt2vEnLu+
t6Brxw3J5bCLqwH9EHNsuyOiU5HetuN7NMGZTwUjVTBPcTZutDaPReBiq+k3clrm9cQty3LUF838
Dj+4uFvJrBaBo2uDG2l4p06iHnEnKbOFQ5URnHvjTaFVkVO3Db4u3WyOmr/WHXYnA3sr6mKRbDTP
mJ8ASbBZx3SAd3ruLyiKqk/d/TTE6jsbvowGanCBTkgYqv3OEQoDUDcu9akpdXu87wfXfS1hjHER
l31zvwpFPhYus3NvilZ/7+ecHKANlCGLqKnl7bASI8Y36K+rE6W93+UH4UGnxHbD3jFMOIlYpEVX
Ujfgj+olxKPhbMZJutq+F3OnGBG7BaOMlLibfZ9TZyIucKDKkt4nDYeiH5QuCMOthmP/zGVW+qGL
OaG5YyeB9Un0fGQknaXxfaGhowhbWTrZpxU1tzh0y6ppD66v8b8nvMD8UGjtwH7ZFIN3lL4DhEQR
e8YmanrixceY2xN6T8UY5EIMYquNmnnW3Xy9r+teMyK4qKMITeHOX0eqCJ/cEQ7Ivq5jcYxto4B3
kPbjG85OdTPxWbZHDLSyQmG+SfSxmjYd2VIYNX0u8ygek+Tlpwnlv5FBLu/xP7/n8R97HBiANhO8
Mj/IEnalHB7taU0yNutvS00mV7zHsfnROIZ7snIAZvvVEYDMvyjm/2iG/L/ZKo1X+6cP4S9nv1P6
/pYM71U/vKfVzyfAH3/v9/GQ6RA1zOP8h+OPKfGP8dD/zcZVz3MSneBSMWNx/qrq7tIfbQvGQ/aw
nBtpqrpsZ/8YD8VvukNzleeylHQZ6cQ/GQ8/LOMFvudLUoqKG4+vA3r3g1g30p/Kfqd1gfyWXTQy
pRzXwb6BWpJHKmb9J53LlgnkaDDY7bwBRIPPCSd7pOuj+1nk1sAwZY/Xa93bO2jHIYm2r4xmz14p
8VqDuwpL17nx4XfRZ9UAxctP1EnRBJV3T7lLFrsrKCXNG4HlLWuWISi6TG0aC1w1Xe9EowJZ1t8T
mHSRTdFNNJdFDI9uXB+0ssZOmZviCmAWwxfW+KCSMFU9yIg3S0tVA84W/Fx6cqtp9QQeU3EIMxhQ
LCtLd0NVJYT0qstBMhP3dgtU/sfl8I/ujP+XpysePn9zunovXqFZ/3zDXJ5Wv98vlvkbUxkih8Uo
Q1vQJVPxu2ZiWr8ZAmnZt0mj0I96iWb9635xXP7I5BVBxRShHucS6/nXccoxfiObQSSQV5LB7eL6
/+R+4cl/0UZ/es5SZIVYIrj6CPN5bEo/nKcmBrmcML4TGbGJu4+Zwd+ymCfERvp+L/vmskEWO/YP
RtSNmnflFPJmUm1q4a9cC0i6qdhVdvXS6sifhr8ifdTOELJUvfIBSIdmQ6sLCS0/GHv9rpLjgrxZ
A57WUCwKSKRM892hzS+82EyDNaEzzc4M90HRj1rkLLLH39XtqGSZH2JPo+z14uCIXe4djc2HzxY0
GuIMlEuRrVsWDQ3e4aFZye6ATk5YutzNq1R73NdfGru/4zCQ4EnpeW3JC9ZofXRyRalrnOgnw1zb
CL85VmnlJRtdDFuvbZqdazW8/DGZHUuYCWHj+5IYMPhn2Up1LNPlm0oq4Aai+iyL+YJAUNfE/Ppb
ptp2Z0sptpXR1YdKAsS16HfeVhT27V2/rI9cIxJLMS4czF/aHsReujeJrpKCT8bjnIMB5RWeIPna
1birVQzNtbNWDfST6eJ6bLNHSsdbzmFq/Qzqyj2CnIuDPBnrCHA0dmsSaaE3rSfbScfvw+jtBz+l
SVmSN3AHrLClQTW8Z5xoA3DwFJsnmlCXQ1bSmx3w7ydggsSwYaZ9b3mu4kAXUwPvp6HiPanmhza3
v/kka46D6Out33XuYW3iZh+v/qujrTcVWODQsnNzS3MdZ8Q1B/4F/GyjgWMJlKNW/EqU2g9GdzsD
l7rmGPRi6zAwkKu4DCx4YKR6Bni+YALmWPi0x49XVhGPQayNUzDVqYrwXcMGqIuGM2J6TDvjxU/o
Vmu0NKptBlDspozXIGdXLdE+U00/3HIo7F4IjYMllW2xT6A7HGXrwLfgjEjSw8MkMbivGftKe8Te
bWgnRPYISCZIHfIcM5+j0/QnRuqwNdxTUjsHWZVPrmbDUv3CZ9EFk73us854mHvSSjaxhLZMgIy2
HYA+ez/Ztn8DHmMhQWes+9hi76g7RXVDamK0AtqqAf5cdjfcnnbP5rJwvMAXNc7XVLXHRIPKjT34
CurxsssHuwr5zR87NIxIrEbYrsjk2Wjupk7x2wNL5bU2nfBV6t3Ao7CgAmIHZTWRhf0lFmTrY7O1
ea0YQdLiOwR2N5wMfWbh5rR2yzK3BSRqoI2UhA/KQTG/5yIPbDbYpPW4H4gUpdeAf9y7YugVckzi
flP5QuZq2OD229Up5VIVqOeoIagY6XhUIhOX/QaptHywa7bcZS2754HM+S27RYpPsSsdVM7SGe5C
FyoLzy1MKhz+7Ml0RJ5hvuXCPoneHD+tzN6BW2t1v/H77BlY0KWPa9gP2XjACg92pl7ind1qdQye
krzINBbOYYwNMB2rCqxCqV2CPTQodDlceHTDwRKvwm3FkS2OvhdpzhFl6ebrrhsHrifh+dTJN1U0
GjQC+O6q3aUmNuRhyngK0Q8XJorwXJe6D26yfFmBQwdo4Ts/L+MrSRUGjJxLO6N/79YGLMRYEOr2
Hfi3TgljGZfEriIHDycJ4AeUZf8AdAaBxiU+dK4peL03Ex4VSebEt3WTnIXJg8HRa1y7rnbOEv97
A4OtbGRKs2X+4nSudb2CSFx4dlzrtEdwdKEXJ4vxZgK4o5iGMaQL0LNY7rCJvJlKtz5lTjXskzmt
wqktqYCD1IanvT0DLCkeDDF5IXjmnGpouNyz1ijS1yCQ285qdpbVoyWQ9Nvh5bUuDTp2TjpiYFs7
UtAQ4PjBlWwBPp0W0adBVROnsLupYMPev/aoUETFsbgaN6VffsHVdZWs62fSXhvZiQPUik1Wwdj2
KSceBa+vJQSqFBJ6D8s58cIJOsno9l8xB8FaEXzb6SmWHV/bPBezdyv99OBAXWknzMwAUzjptdFg
wpN3jExGjcEJdKR9yhrGL2Wq3QzTEy6uTw4yVUFKBJ/C8FYvqDCFd0Ho8wPOfnELcI2z1xySmwg5
kXNuH5EXsuYqM74SfrleCHvhqRlWehFYK9+xANNvfE7nJ856PcSUesGrbALiXuaSoCHAx6uF4fJz
I71vNUjmCN3wIW5mtXPoOOSbVZzFKsVednHa6ThhvA2ySaFh6sl3rjBv7ztZbmJ+adKzpunlxpwZ
HmFILJh7cIY/YZPAKZl3MSWAk40xge+8n6Gdonwcl2q4NpMYFIdBbcgebE56bbY4i5EXWAIkMI0j
oVpoT7UnXyGNGo+ul/KeYhCFCtCVlDvEpQAraBn5wa/i9hors/E8ZNZ+plLtayIIvcg+c792OZjx
fky4cnzFvGDNmtj0g+nsNSgmzLuM+FcNWJM9nSPtZ0Vz3HkRenPT9+yBgyQnluC7SFB5U7Zcc5f/
huz6XncKEJQPKxL3hQwGL3Fv88x5NsFmXzHS5+BmJrDrjvmFmJ0d1fjD90uScHNCEL/rumbd9Doe
kEFb31YauQueTDDA52QsTwAR0Cp57G9rywOAsCTwjIavMeatgOAckcIiXwJzWinM8Jp2K2q/22iY
nb9OU+Jfc2G91OifAR+RRCzEP3bVpgWr987x7pNyFOfCN40QEBryh56eYy/5UpIaupqb9UvllKDf
h44bYqRcqcOFopZc/6yyWb8CcFTsRxoOtpUz48gq6fgueDHzoSfttYbHN0XpWWMO18o74Yv3N1rD
66wRnbYlCjagMCUsfkD+niTi+E6tNHCPbnOT+VUZDJcSJx4Tyg1sH8dxhvCYOU23hxWOpOA7LIlQ
PSw6JsXymoLb+FL5abcF+Twf4gE1BO8fmiGkIBllVi/3o+8UG9Py7vJBwKjsy3w34mbfMHKt9KhW
6W40VPlYEgIMsf4jSKjS26S0z0d925Q7v4NXpR8Y7zoY5khOLUNlpGyHvsgLkAtgDPuLiOzxJ1rO
X9pk+lTA9cYATaPjdFv0KP6JG99KI06v+BBRd207iQwDH1SiQ7Jcc+dpRGqiuhUfLzDfN6+VdHE5
Y3WgRmG6rXvvxsX+yKd56eIu0+ErFTjqvPaGpkLFgoAQCP6gIpG3QzflT0KznQervFjQmpKSd8PC
HN1gl+vorP5c8Fs8+dIcsMkgC9cTBbLjtHTUQigzxzswMVomGiAdYrU5qLFj62lba70YNRJcxNDU
36Q1B4MJtsjxmy2muHPnm5E/x4FL546JplZ7XKRO09wDpr2y8+UZHfrKHaGEcqjf9K4XppV9MDPv
GQDpk3KaXefoZ5RFBrtZ7nSyr9yZIKPh7MPsxGYBOniiwoMUJCiYZW3RFtvxTmHB4EnQH2AkHQhm
EAmGVaPAze7Wdbz3GheDarHtlbZpqzd9FKSW9SMhMSRzK+leSs17GckQJwVGxMmrH8DdffcWcxuT
AgzAw/IQ9M5Wk4GT6bXrS6rK8oYDjrlNUsvNWtWfKIbhdWG4YbMadJ2Z91LJ8v2HV4tkLnjScaQt
Nh/1zZq42bHXkvrcq4Xov2dfuGXgqjJoopoUDEkwsa41iT0/0clkSP0LUEstnEvTDNFJ+LR41vEt
pcWe7e0TFKeWVleeYjjBeZem9YFQ+66k9wEEwXJbzC0LreIK5+cG8r3PDN9TaJctxTUin7WfmtS4
bSrKm6B257czK6ZRqrOmnJOFh+0LUkD9gjnuLGf2vIj05o7gd851VKldYVjyHj0UoPDSFVsgyP4m
08d3K9FaQKzEU8H+k/zBs8uLQagb6L7LxqeiO/RXx7opS/tseePdXFzomE1mvIqU4jQGqOQ9o4M5
4HGTfa3W/jxXE88vwa0zTU96ldHjYzRbSH+RiziBQBEWNd9USTKThLwKBabLcynab25lNBvL6oYz
EXagarDRA5Yg5aaD7EUVEvPWBF9ObwAYtZYAV1l4TWA3LawvM7YO5Ire4xF047os5rVvyYfeZO0V
E/xJx/5rli3DoRwLCwLFApjbyK/xEMpXP/MgA4Iszdawpr+Gyl5qYcjxlq8Itf3Rmbp0O3l0v1hA
sxg9TUDoRXIz92KrRMmGjtdeuV/YckN+vMZ1pD4tS3dHbLgIRNXe0dzyCdX9GdMB5ZvDDBAm/eok
eRvgIdwozd+TbzvwekNH0scU8hgsTm9iXuBxRGjPQnf10LMjvdRd2uuLU9wzuVGytO7syeDxR5vw
U0ziISrt2n2tWmv40tkGZN08Wi0tyiYf/vQ4bOoWGm7jPJblYIYcgfa2orGDvRpZLn9PWSh5SYeb
Wvk2WHmvPtpKPoA30iiHWu7MIv1KI3MFlM/Ld+7UvE61AWPHefec/HWgNCZsZkt8TnNTx9vDGN03
PIpin27HsebFlpbzCQnaDf6Lu/NYkhxpl+sT4RoQAbmFSF2VJbvEBtYlGlqLAPD0PPlfI43c0Ixb
bmYxM93VnQlEfML9eFeUD4gVrnGsO0Cj5MHQ/s7QYStthl9k2odMtKel0h5AF5Z/x2VmISJytKLm
DSeo8f4lCeMxC33XIVOWfEEYFrNf6V18MeO5H0YeLiJsCXw09ICR5veU9ThWu+qMrCi/h0WNsczB
5JQjaTyTa/TsgeCM0EV6fuO0nyC0vINLPNuBTRDs5htPv8sNzlZve5AaGmlgX9FstuxSnZkNJ4GQ
WfeHGTo7Bm0mjEWZLJMyGrozaEFaK2p8sgY2E9Yqr6cPwTyH0alXFMuV+Xqj1L06gzFQfgntOIJv
ecPGXF80x+rCfmDKPTrV+DjCt2ByCA85MufUSH2Yp2RHGhaptJVIHzI4aMCvM7j1KSXHaNXzBQPC
/OuRNoBHVic6lKjXS2XZr51TtwcpyoqsI6N/KTRbQL/I6t++kvYJOWu9cxaMQisE9qCSICS8eCK9
Q8iYM0cWu8aui/euzL0P/LbTX0QALAQy6zcXE6tRt2QR2jjdjpUF8xSXkQnmJhbSqd4cBhPao7Nw
6zQqJTgFYN8uhjgbbWCyv4q01fYdsWVwKVoFQKnU2ie+mjkcYPAFCdzsAC/dAncDDY+v17PzbE45
+yXbTB9V3sinEQt7H/baUqGHX2ilJhw/lI2khJnW9AAXvH2gE3cvzU2uDojPOZN9vgbs98oA1PkU
rDl+324ZKECaBttx2iZRjUhtB5UgO7qZpr/MrpHdxaUgJ0JzirtcZOEKkiuAFD6ccPe6KT+ymt+7
ma9hXLz1aOqNflx16zkru3028bSQ2TTv3MRueXcURyt8WHWeanEVvcOFPavFjEYnR5SrryNtc7ep
L9Pp2j0lDOQaA+OX0xv5E1yed8T75FZM3b1etm4km4InM3GWvWpG46eL+xipXM71D3Plhoat2fkR
ETqUz0u5fLWFtgV47JPncgCVnCA7ZUuUxB+GJogF1WJmCILe+tbTd/sW7HVU1TccwgakIlxi5dyv
JGiGokg+BE53ym2HdAIanDuPrY2fWJoE4kEy3gek3wH61UgqGyzJu9zMPmA4gLSO9a/YWhsI/mV3
pt5M/ZWoor+4HZ7TeP0g/O5CPqHB0AjSJFYqpun2esJcuoX6AE8Wq5lh0lMl22mtXHzZyKvfXMSX
ng+iiy1yr5nLsVMlBEjlou+K8yQLjcFIwmVlcgGoyj3YzVS+yclIiVupUGLkxgYC1nHPMduwa5GY
y1OWp/LNLfVr3xG3wjEXczB3BOJwTuuMI5M6izSrhVXcxuKi9G3mKdzWe+JOLXq6On1smq7CzCux
nEMX2KUeejHKsxwHoRp/mdLE4WYs28nUUoFSDWQE3seznUttr3fCuK6Vc+9Shna1u5OygOJBCNdL
Wzf/Gso0NnLUCeB1CbEFqGDtQUnkQLsTsuWLSVGrDdqxN2h8/zOZ9u0Bw4HQkjrAPon71TNoJBGM
6arJ9sQIIfAgSU4coeJSJ2IdEQRipyI9J3ryqFyQQVyezqWDwc2rQPBEacTJZVhisZtQjR7hbWMx
oRf5sIGElKPcDn2d9meW/JRSpvVg68Z9kTrlS2sN9ExtxgilVe4RtAjFJ1vpu9ju5FmYMVfoMuin
cVyXu6zM1iuRzRkQFlfsBTpUbLcJw0+zP0zaNq6kmkDEixHvk9vzVxfOT7wymUszqtxaR/TefRi4
HskvsHmjlkr3u9RgNjEgkN8TzwwWpChtwJrp5yKsQMQvhJGG8XZKVBOiD0Jjv+TAD1AaHpdu2HZN
seAq7jxvLw0g0IPRsdkfGUuPV7A0d/rWXpVHNbyC2zS7kbKIcYvXaUhnbSjjdjX94bGmf0ytx4rF
qx97+jvN2clTFOKOFXLkzPuGzeg/5hjh4GnPRE8kYbN0yU9s0/yg94FkYXr+tvXCJyGwfjN07wTf
+0m3yLiozeJfmlL9MXOv/1TYonxTr7vQxpSEtGD5Muo83sWqeKohGxG7FKs3uxfF/SjY9d8iIBx/
hv5oG+lHy0hFteaT5ta+rE6Nlp91jQ/SK71/hOHsmI/cYuVFwHZN+Fs6nLEI9rT27Xxvj/A4YOtV
RLRhbneti5uCZ4VojQJyWp/XzSB+LVnfzR4mBN3FP4M0yaYkUjjDynUpV9gsmnL3inH0Icvr7oyV
geikNj2t0J7v1oEINTmlnCtTUp9hI304YAh/sMxGKt5e8WB1L9gawNZnpTTOCsSM67T0TcrLd+4t
9tAoIfcCp4UQAjjkwctvLARRpsSjIwrt+4uBkQ9hI7qw72UGBXKrnLH7kVzW/kNeJBBkERu0G2a8
V36JkIM5XDEZHcWHE5dfxprc5j3WzYlX1WZiBhAMXWo8HFjxOb4ZXoJszrZ9TeZ9HpnmdmPYrYn1
Y26tuF+0pq1PsZujzCC+0f0wZjm0fmvr6XeD+wXFedHmX3hNlpMgrjqYNSMFxANYPWqLevyzwn1C
A7F8kqKQIjby3nTkGvjSOeBOriafrGYjgW1KL5wYjNpQm1x0OpPn2ukIM1ok+VVaofOajt59kkD9
wfabnsnuhWyreRZKjhTuG65xgqc0k8VNXeQGhrHVefAMujyio9Izmbb5vrVz++hJA8AR0RssVM3H
adPOlmN+tqxLGaigGEWD7LfS2a/OD/tbJvAE9Iz6+jtlefU2MVG+OoMZ+zAfTL752tm1txxBe60R
tayCjc+mEc7aZ8zU0tYN1hYnij6oT+VZj6MxE77RVg0kDJU8eRrLJ5ZbvqVxAgGvKV6J9KAWaRFT
xCzIBAUYh6vK95s1AHCvT31hlidQR2813EWsNFh0UFoizo3LfL+Ako5K8j/YGcduiA3zCZQ1I7f0
EdqC943bZflLkDZCPFAjxABu1uzjaGoiu+ZtE/heXH+u4+mxmtYHhCGcGPJWqxT2/YoNKTIbxQsM
h1hRyom9zLb0OCQ5Iaruq170Iujx0RNm9JGKOHLc5GUC4oL7mFQIJf8x8+r4yrD/hnrHy0MIMSkP
WsVjEVv9i7suzlHq+k+iSBwtZ5dpN5avQwM8NSpjctsXp73PF+vX3LiMIYbJK1ob37QzmxGozvw5
hpQGMoQnenKt7ZOhe01YYY1PQhZT2FCM+INAGGRPUEfwtVmHCRANoWxLcItN5A1snsi9OMZDzJrI
o2fmpIdqPFdz1C6E/ILcyfea2rIKwbRrP4yVIlsyrjD9kq3+wRAccRq08Z25OPa7h9CZ40WP/01F
ie19qLT3vPSqp80kQidEi1Q/FbBj31m41eFGOUuDXN8NS/Zva1HTldo3uXhWJF0ARUjHPhnMT5Dz
6h8QrQ9c6r7INX/rbGAhGbuTom46IoDposet8/Y0/i94iCdm3RQ+Teb+cPGVESxMsF5bVLpxfZdL
iwACq16iXh/6Z9MuxN3tCxwdbDVWL01/7Mon/RZnjJXeBKPBUFKVsfBhwDSBlpH1BHHoWuVASNqB
2FZntrNogxYx2Dkp0VXxPZvOq73UJ2I6/FIrDokEMVVCZPHH0iWwp+r/uOyGYNHEkoI573bSI/Zz
7QijMQn45X0wq6tYqplGOztYFSmEiYmfA9Gd+hzUjVYCHP2PynPbT8bOCQXtwVNdwcNYoFLcBucc
bCJNLywZ06duzdFAsaB6RGIyXYYRVEgzewe0ayQaLYkRlJkO1ZIQz/JloEwMqy5G+ld52tEdvfwZ
j9Gw47GbRl/m6xKgZF53lVPdgkSEDHXYuefE7kid18Q396TYd7niZu9ZYyLsYvjhNfF+7LJn6Wrw
DSr0WnZfXNoUG49qU6rZcviTbLfZm2ix9HS/whiPRrlxy1dZ+9qn7t2oQ/xxGyoXawwFAJAmJsLT
En8n25ZRv7hkPyTGvUj05ru2biQ8R5ZBQvRRSABv+Tq2enNcY6++hwZhnaHk9GELeMGskqeYP/gJ
mx2m9tsGaxjQ/ulsjWkuyQX3SkS9c5UHjGjeRrK9WGVxfZlyvGvw5p46u1OHllgvDRLMC00hPmwl
XrSRFDrurwfinRrQ+ywHEg9rErk0EnIUuyqSNHlWkclJGTPZraaIBqlOw07EdEja8o0YNUM1Vo/x
ow3B0G+1GoMqE9/C1n60Kan4q+UIhSEO+XneeURW9gAgXCFMtsPdcmd2bHDtVf0Zp+l3VGPhNzUd
+lDSEDTNuwtIkQufOawo5fCQbkuw9OnJixWeyDiaiS8LKwbGAVh7WI7Ec475uesI+aSEV9sjAAv7
nuu+Af/VEz1BRkFaqEs3QO7KDI7TuEdiM5I9L7BFh47NU1aMbCN6jRm3JofjePPB1dOjN9vFKRua
SzZ390lnZ3cZeil2olVR+23HzEMp4oUrx3ydWZUcEqXl17irtdDpcwa3WtEzE4UxdxoXJsoezdGS
rR8VC4uEN/TIJ3R1lWkE2MGZ6+oygN1Npupt8UeWMcz2ITb3RppPP2s+0kwvCZBbb2upVmdrjchC
YF4qyJ+2IO3APr7RD7PN+bQYB56NYWZcPdq7oTb9hUeGsTYxv5kUxJX25rPbpDl766U9mGNjg+Or
67MLgfAetBZyJrL0gk3TcwbgteEDeJVYTrbkAEMLKJfXn6eV64pYqTL0spKMkob8ldAhyvXLMgqT
3Ar7Q92OuoIoRVROE+sKm21jVQtgkQh5I1w+CdFk0MIgde/rlPFk4X5gj9v4U6FpRqIejUU8RbjE
NB+LmrxTGN6rLT0kaf8zCIdPhPidpdvnY/nk2Egg5zPjtSAV64vseMUzlr2GTSho+27wBUGuoe4s
7yy3FEFrvJfAqny3e9YsZijZyvOpQeEkNc8fbSS1eAiUYLbaif2IXNqejfsRZsiumecmEJ5643U9
KX183typ89cWPdhgM06bI32dw2quo5z3qO6KqBXjflFYrpFARswUYRQW666oJHMErrGh5ZTeAEB2
lTgSsYZQzPhyciMQvCmEUKoAf7/fk7UkDSvqDMalZH6BEOv2281p7M1B7cojjQDDBe2Efw6PLB+z
DXMX5trewDJ93GCEXkU1jTwzhJ68Ns5CAauNWVSWDWgYo3iYaZX3mESXe/hyEJra6ZBb7IYYKvEZ
6vrrprR92iz1Q0KCR2BMLseV6aZXQeBz2II/81HdrKEYJ/0AjDQnnLbr7gwlPh0nQxLSGAUxY7lZ
XLKk6h5IDzODEZzocewmav6G20wfhq/FtrQ9R+N1Q4EPCM4Gw8vwbHRZm7RZWr5zWyARqBtcFnns
7dO++GiGpuKlRPNc6i2Y1UH/dQm2vGZOK4JsGSbaRpLhTQNYrE8k19tWTbzAJVs9JukdJnu7af0+
J2JEkx+S5qQhqgsLvi/oLGqX8YNUbTh10BYYOwcFx2JkNcYhdrrQtG0+Djf7oWOJyGHEILZ6hyQb
TkbrdJFbgMdJsgkjCVm4gkFlXPiSqdi7txpHmSEZnBXRJgj3N7f1kLzSNPbFQ5PdzsX8d+087OTk
vMx2ylFLvOqmyztH1UygqIeIo31Gf2LtRScwaBOycGeTKWHpzPUb8eQYmvE40M/hpXGfAOC8ayax
pOXCTBZFbwChbWKbR8XaZ94D34R2JWsh/5AQTGJ/jHt3P5GHg69kyMQ9UmP+FIyvWkLxHLRe7T8g
mgRRjNXiHuaZFCLyaU0sE3owWbg2wW9kzW39+8oe/Eww1xwJg2stJyEjSks3uXha+eypuDpPsUV6
t+0OAaMZpnxxplHFEIAhIRLS25OoGei5/WAv2ZV816eNqLtWm0kkBx/c2w+Z6TyJDCz2xsgv0Amq
CxPDe05Ex7JqnO3IyL2K/Vq6nWuzQ+Gk8335i5Xq//Ab59gwNKd/M5q0inQjlV5gSTd/rQ3usv0M
fSvfsYbG61sB6qLkk/c6az5G1M5jMxBQvA67qp0Yxxjcep7OlwglbWugOoJ7I95NZwTtECiFQ0AQ
EenOvJEhWvTNhsC71mGTDumxnxP9dckW4rvo8C0v5IfzOlsNJgP4q7zpuk3WD1FdjwVi1ROVJKIz
T94mWDrn0kym6m/qxAj14Fqv/RaCqhJHelIQdJ1ZRc5trGmgMAiwfluBZsIkGJwyGHTj6hBP7qPB
af1a08PGi5+LljDmcZHEy5siOTrEJ9yl6BwjJyP6bBnyN1RxKfjb8Q3hGB2BRKbU9BUR6iVXs8vO
gbY6Qtb1qw9duClBEIPmwnXG2ehXm5Q+tLE2cu0c/u7Q6ntomy9rkz7oHEP4uB5zHrggjftTWzb3
+iKuxCe+3qafu8ExmiMYJA8oGOkYUHpiH6YKG64m815hYfShs2j3fUGkGB8lmYns8Vif908IzFhm
btHCsJ3E3mRnJtvVLSCU2rfF8M1Wgb/5ydDWiKGog9KmfClqxAq61Tw3Ghz7VCcSxNHwRQnZMdxS
dE/c4V2Kum/Q7sniTPca6cWA5nhY4MWtX4QT52F7y3jEEp4EMpU2PWJ3mR3q1ZqYrygZUB8qZ22e
qCftszPpE7cPSbcGJux9Kf7zSs3JrjU7sQOLncCjXp7rleZt1JkzuwsYyVjH3QXPy59xOFGdJWzA
Z3wEzYSZrDTwxTiS3KByu6FHs+VEXdKd27bR9n3RjBc+EcfPZFl9JFNKAvfWupc6o+LrWvXe2lId
clNvA6zaJE4nCoHg1m97dnXufTZ0vzOrBB+Sqopw1GYPpICQ0MT5HLF9jwYv/oYtQU2XJmGNaOug
zZ4iWONWuZpUZYxmQJvp6pO163BAzcn1iYcL6PDswSMkf1qRX7IrN5U8TExjgV6SKVtMbFvixtTv
kdH1gS3a5WWgajnxs0g8z6wQOpx2LVa34TqFB/ywaWYfESuZheT2wbsj/uuFSn8JVgbHvtik99Cn
Wf/YNWXJxU4pRPdhfgHGUcAKxXbnwY/ZAnsqs8hzY+to2i2lkTeV+9yYJhb/Vf4oS0ucMfuouxZ9
pvQX1C02m3NnDF276wNmXusjWWHjjwJFSPucx+6LNYsHyshbbOw4F7BayW1q8WSxGXlf036B7ISs
rQzLtdRDjZUwywo2oKHGnz6ce4vMLtnX/5pWpN1nG7urFpDMaf0Tc2dxqCHk8lNvRcHXWiYa3jRd
jPMgh4b6qB3ukPnP2W5cb5qPkofUJcdMJg8FKJTHVtzYxBDyKMaaJcH7nHRpi9nYs9HRSpFRyGRb
pbu3IxrVat8hh28d3Me8GbhtvltrBVa1pbPfE0wIziajajNhmxwsoOFwIB8IYN2lRDu/EAnmPU62
MYRIXvWz2bMdiwBtksBTmOBP6SZRg2hM9mCILGfie1/Iri+v0Oxgj87FRRED+2jMYtrl5fS36cyr
qdHh5CY74soV3akqKu2wxCypq0ZQ6yVMzVKT35k0hA8ynIw7IleOidYw6nONB6g362FumkjWzpXA
6TB25veUmjb2pogEpt0wzgDlRla0HSl2yVuO60tP0yFkEnCJbe+4TGWkC4sLbGWOkS+Y14xZK3YT
t+Pgo7lKTl1CVoezWBlNzqqdtwFkVz6m5p4qyI2YPcpzklv8TLS7t43R/ClgKbaEx27+ppwdtD0q
7Zvty2MDeJqXxHrqUtaffgMj9y8MmglVA0l9f7Zcc+5UHed/waHSH62jZ4cETEGUlfoUjBS3AD2y
Pr4YcD3fKcAepdvhFkMF4h60ZJj3BZ2Ln1dNzs025b9QfouI0fZTI82FFni9pkL/bSzBHlo76vl8
0fNmx0N637VzMOBUz3rzojX9c1xbXy6bLmoKk76x96S5S91Y2y251r7ags0w8UfbfZFnpMp0RY9I
t8oJhbOidgaQ7t/czCKcXGCSf8veYSUgRwkhe6vl3x7j6McyUtmlSWZKtssz8eZaeZSqhs4u6uWh
qY3rpPpJhR4DyIutGDr7NPfJR7rdntKysaHeWptfLHV5ZGLS3Ih91MPciY4ar1Wqi9eqIKyoSDOk
Pt2Unp3Ug+YKsX8nNU18MGV90tkEnZyS14MGQfshcFhD85w13mvV8pgUzVqdROvmB6CneGMrub2n
mWDswcb4F/1Ec2eSNPiSIZZlIaFpx1p0fB6t8ZesqO/Wo/oFuJpfBXilqZzMO9qV9U0XIj4gnu4f
YXMO5FvarPbpEY5T23VXXW/NB3T14owdL78MfLhXTmW2FhDRGWDzTRZ9rcjzLIqvsffQA6PL8Bas
dGCcKl+u/XSpAZrf4witInIoQ5jPedT3EIpJENff8sX5Av4znmfFuBmK7HRc+MDvc2v1QmsxH6sx
KdShgIT1mdTDQoJqkz7zvgbsSGs6S1s/oouGpq7+1ZY6bmMynldS99CUzPl6KKe2nyPLXH6hYE1h
VgIOhoC5I3isD61p/dGceQSr3jaPHlR81jZjxo1llI/OvDJa1F1ARQ1pH7Rpq/2cN/zGCskB0c3N
EAqneEOoaX2OZlGscHzzcBjd6cfhgOv8DfkxrTSvVzunDKmGzWj3GaiV+1ZRuBoy/4JdW/m9Mt0T
cPDfAajWeGAAVe0abXKe6cBEZBAaDP2KTyfL2s98ZsGotIzXxnWhJlbra4OxFaljZgWeZR2F5sJW
JInjLOl8EBbw7gP8/nBS5JisjgGfuqJ+dgwAgP5Q2uthUPZnOnnepeoswDNLXb9W4M5JQsQusM18
qWS/gsB18Kxm2fzb2BJntaiwqjfMgDdC+nZM9hBiTSu6ERmPWVgTNbhTg47evkpL5zA2FuOXRQ51
hFasOsh5tlinY6FUUO8/6D3YF4/2EVzMeewEKqs2NqeDrVvx2Sg6c++MWnHMaGSZfhjxca0wZU/G
NO86Lz9bGGzuQWC4zCdaAguUsx9ql1gAXREb289PY22jBY6ZjeFWZNTu3ZwG6Vusbx1bD4vVRz+7
Ppy1+EWU1CC16wETTlFZUj+Uh21z80ABPNjrVGB/kQQijBQMf8mULCkEjRV0SKpFJIpzLSbG2xzb
cJsIm0SQy9iRg1xPPhmiUCnZvf5cscsPEi3xgsG2h6dy8E7gMpsAdNBd46Tf2dZC3S3q/MJelDju
QsmIaF1ynxmQdEQ49/bBzeYtalFJBPNSfFul+tNmNMbwDlDNddNxwPV+GDVzAmIAEakZ1hegoOuf
JdWuCLKZUDve6wSOkCxG/WPGeevHFAsQYG9a4s472nV9X5fm8w0JirxpIKa2qGC04wdi1m5hQZUJ
ZLVYj+aueRLc248kyA37iizYyEj1/CBvuWO+izIKyHOpXkXdPiI+sAJyFwdEtLdl7Mp4lshRmMiy
uGelEKmuNF+6/zwtdW3hqebIz8DMRuQaY7wTjKS8nNGjP7quFoCjViExvYGm089mvR16k3R8QprG
I5LO7EDxzTlkb+4fTFkml1vHfK/RugPZrW6AfQ/oZJxhKYFEeiAT1gJOxUPqJrgNEOCOE81lL+tv
5DTOIcNTnVQDPVRT3Olapt9Pk3Yjxpsxn4tY9xWX0c7DGhw0FiUOKhH69HHiAEKRu8iuCBM8xTy2
NL32oPtpbrQPSnTyOrgI72WyssknBmT6g4pcHfq5XS7UYj0bNu17m9PbsIhcDp7yazt0FD9rTlyC
dyu+kmrZe5tUF3vI1/9GZ/4/+f3+/2Qgyf+rEdafyuRvn/0fhJTbr/hvS59w/8vW8evxav7HgQfR
5H9a+sR/AZuE+giGCM8srr//Zekzzf8ixE8YJGAB0LWwBP4vS5+JpU8SjOkZugsz1iFx6/8Bg2Td
gEr/u6MPApLFMy2lLnHh3ly6/Pf/DXxpAl6D58GjRvJNfp3lTfavUdRjsG/0PfUUsqkWFz87CMe0
f5n7YIYp5ARiItPp2223sw226FZx35tZPJCvMuV1SAlvxAFZItu7YWoYRYiJwK9hFMgVWLKMmxMU
iyUaisSlR6JfxsxhCPXxuKwTcwzj/+xW0tRwHyfNcgjyXYSdMHRv2IzXokQ9Lgkj+ekMvhyKOGIm
UhKlx3jjx7IHJ+u+b1tHPzpW6azkWrN2KVh8FQkZwk7RIRZX9dtcVTvsjlchq2tqje/aFvuLcu80
ixU2U3APA60i5Pi2kLawhwniB2JRRWlLFkGNn2EwDvx/6PxzOUfkq6JkdenokOHJ8WGBAPdliT+E
C7Kc1VNxlzPpRNEetHEfYdo8MPb6243OfaypsHbzc9t5LF8Xqiy78UkAgPzKr5wchYC4BatS8jHQ
GC0k2g6IM2//iJBs9b2fYu/F2bvyS6DVxMytWgACziTfcZfs1ro69p1ZL7uKta3EkDO62wG03sry
zvoU3eJ9lNzau2zMWT42w7JYIZn2XWBrbvLGyDJ5N7oGmXAqS+1XiZW1ucGo+27uaT05eFheLrog
dglBLm4VI81oItqWqB3fA5nymuEyu89djZCkLJHmZeW+x4PcOmdyc0tfELaEbWvuwVvYafZEHHT6
mmEtWMNiVfgFOMgYT9jgZna9oXokqBWlOOAFmT0lBO2i/2Uzc0Z9wqyD65IN+1g96va07thX6Du1
Uifr/fKs5q5kwaBDhdAzD4CHPcekNdcJe0wtdiIw2PW/NVXVmSefuzHRs6Cw2Bm6iCOPo9MMh24o
6T3qIf1exxrhvGahVqXUKa4kn25RErffiQl4J4cc+q/uEZ54nenshrhC4eUZ1eqenKUhbtddGtwM
WPPIfnBGNVOwN3HzM9LVvadAe98Q9U31QfVxsuEQkh7DgFyhOGkGvmDPNvof+pz+z7J55RuyiLL1
cWZZDwsTugEqD2QHhpDDW79W1tda86N9pMwrhRck/Ysl8YajrR3BdaBsspDX5qvFQqP2viUlBc9Y
KhiAedVsBKTEgAeJy3T4GpJtcoN0TVQW5XEvCHnvMEbtSpsSPchaT13MYsTGvix68TuYDkJfZin9
BYcf2WP4dPmrz/q6UgW12AwuTWlWv6xx1LcjyVi5N6qs6b8w4RvsYNRQ7zs8huipSTib9qmLoXLn
9AwyD6hKkLPixx9NnDZm3J+XYZXvPDz8HTmdmIN3zILh2ZqgnTKucToDNVfNpaymPDuiErKHYzM6
BTwoUqCALW0F0TRTj5cqBi7KfoYXAImgQwIYtBW2R9QrIDcuW45lbq+WsYKbEfdIQVMalRjbBgUc
i0VdI+UclUyMbZhy/bbGpvRlPojNaTJmho11qVCKpINEdgU7l5OmSj1meTW5Luk9SZwOeq0Jb7Wv
IK8ccsljR+JXSxkGJPE2BRAZsF3Tu/XTtjshUS8ct9+bUlvUblI0BKgwJ2nvqiFBKZ8yb2sjrC0w
WpgoqGtmOKaBcL1al5AT1m4iz+x1eXA3lKahodiInRdq3G9jG3u0tFOLwNJcmZIELIOHMVSlwVY1
t29RGejGvA5F3+COx3aKRyPwyjpPd83iOe9egx3nkM4rer9eufGw67pyNmA21mh8IOZ2BfKf2mp9
y7WItZAro7OTpse1ulTJVIOnxi+zT6bBnR4WuoD7tSFhBEEOuRERNN+kOdhKocxdyJ/Vdn03slVx
jbgVkZhlbOwl7+2tNdJLgVEjUeiGpG21l2UcQQF3dj+wZh3a9erYTQWEZhZGCsmuzY/4EBc9MOYK
MZ2TtK4ZMUS0rR06CyrFnBDW8ahotv9iJZovcafYzgivnE5VQi4MCcMSkSa/cCaXcR6Qom8LMx4G
pbQmMVcnazvIl4SQ9zRWR8hXU3nTwGFArOwFPBMdjfnZ17lJOFky6yXoibVnt1Nj6yOI2D4TJ0oc
lNIK+6IGq8xDPU6xOnOpI8rXjKlA1D/jjYZs2rOUZyWF0N3ibB0Cj3uHf4Phqg27xRlJEXEVYHGV
9mSYIc0B4gp5a/hcJ5KeSRmKCf4i5NlBs5zHhRMyajHMKDYR3/loRVKUFTJlhEDeIDtlp+kAEyfl
1vxUQzd/TZKhFGK9iXBmOcDwzmimf0nGxPA12x6LAEZzwJZvjPnBEM+dx29uVOTShHqe6s+FJQnp
TcuyOkylR/JfL8v1wnhXvZlIHW550gsy2CFvwiFX4stipkWsFGxZ/N7KyBBbJcO5nNFAoJKKawjF
TZVle9e0yJgWFQlnc9IkH5bzJ7EKppqVOf1US7+WtMrm8sr1JGlAE/Sgvmsn3reJUtSkbRjXK4Fl
YxWkkxJYmIw+ZvMNSoCMjInlFx+w/ey0pvyWzYiIWyhrnEKU5O23W7tDH8FybOS+itnM+EqP4bDd
wLXHFD35hjO1YnaGUNIJsNhBRvCQQgIbdeU/K1byB18ss2CtW+SnUNLKo9F0XCRSq40zkzhZYvUy
3SA0CG2s8Y9ZOxM32c6MN5gEFBgVtsZGf4GmffRdq2NmuxWN8wTSBEW7txXDN270ifxDNfH1jZ09
o8hodL4kaQtuI92jUAENhcreZfs3OmX5JPuONCbGPwhZms5rwAY4W8zT5HgoGlDtsJEU1a0vHuoF
ykm/GeZpbiX6cEQICSmSbqF2a+u4WcAFrS2hkk33mLLKQxo+5ekn76z3A/QbDhoBJTG4vNUFqpQn
8CE4D9Wc7xheL0+lbtaPYyYxIHkWs1so6dxb7LhHg4rFjddo47o8oSSg9kChYrCxrVosF3FDCMEt
lnHt8akPmxltOhOl/8HeeTTHjWbb9q/c6DkU8GZwJzDpk5kkk0aaIGjhvcevvwtSdbXEUkmvpi86
OqKiqyQSmTAfznfO3muTcDXLz6gnaWXxzxZ7gUFWeJrVCEMtS4tU518LHuQfbav+PwUM/ZpDuXvK
/+f4RCTn96wUkhn+vbMSjE8gqDUZUKylQFQ2l73NN1qKYH0SDZD+hPeaigJHSASx8gcuxZA+Qf3h
B6FefaBPGuIn4sB1hV2QaWj/ZF9lLOig/4BSNJWkYzw6kiQh5SFc/GOsBzFIVKyCMLuZPuM4b4op
2NLJVVeNbiSbMGVDZQcI5RcyVt1dESTcRWQEYsmy+yAOUoLIoghtnK8Y1HuVBkAvbAeSyaHMs7oY
QL4f6N/qqUOo3/AlpeA2VsgtRiCTsYggdIRUgWxDDugpKBqPLLmKok0/SkE9H43vmJMW0L+UNiwG
6Ki7xojWM7vSigZ6mT/F8M0MR/Tj7rbVJrc1JpyQlETiHSVEkK2J88n2gyDOMPtCYVo1c4WDUciX
LhS6qnA3ENT5Ig/z1tTI92QrOAa7kvcQ8Eak6/dwn6TMDYOqWmMIGVfgQsngza32YuGjSFcdY94u
T6xtwwDnrGLuUx1sTyERTYL0JNMaZu7bgREAdSQ/jWXcfoFNWW6KgQ2M1mbZ5r+PYTttX//3XwaY
7r/nFXkUrOBgv38Glx/4s7khw5TEBEdwhmhwzf79BMrSJ8PgwaNNAZJNlpZM6n/ziqCCcc2hbvGY
yfzMf/hemvFJI+2CP5JBtppQoP/JQygtDOf/PIRLmA7W7+X4GpHrKhnvP/Y2ZhnBVB3Fkpt3orw3
5uaxDPRmLUjQ3dt5snaRlOV7ixSYtUnk6lpho0RWLLEODHpmg9ECA4AdERnx3Xen8PztI/w9tf/r
BzNx9PLBsA6ziH34YAbciHhIVZGqq6z2edvBGJAbqtIcvR7wSdTDvz7gX88EamsWRJoZkoYInkX0
hy6PONQRkaKyC50QxnRt1juCTtpvFHTY5RAPfvK1PvSSWOY0mS9HkW4asmGpCz3q+14Sw5zALGvT
jZROPIz+rKAArCIEx0Bj7nJZDu6CrpLPJQSIb2/Jvz209OOCiwlfBOit00YDKrx80w/f0DeVqmcS
EnjKrCdfoKalu2YCrBGQQEt9kSr5GhXjsCLMl7KsMXN8QyGsm4wkm6vUaPRTq+Tm51+f9p9+KipR
DfcOtDkCUX48I9R8gaX4AbvAkdgwjUuzqaQCz1LvW9ElQq62L8mdsUmI9HF2d/0DHFfuO8m6JrfT
DylxDbx3v/lUy3X4/rlYzpWlQ7sk+Ukh8+rDdTJnw5yDGgYx83dzBfQBoTPhLk8j7M1NVqrCZ9Sh
3bse0QFEinXN+E3f+6Ne7MuGwdmvPw1LxMcPo5HIQC1PAWbKX0/hdzeNPrPNCZs6REhBjoEdA7Dw
SganXhMU6YH23URZNcrflvO/v18+PhGcA5qvLD/mElII/O/HKwPUM40j3IaeDDIIm1KvuHNHQ8hO
CmYvcDEY5OeUtAH01veKS0EbvmmvJhqdXiFL5U6gyXYnDrxwf30+PiCrlxuZOxlom0yzFkT2hw82
d4qQdynCe99kmFDzSkfPD/xIDXwuzpiXu18f7y8ngvKEx1VjPeLJYan8cCK6UvkWR18YPvo3haH8
TNbR6R8fRV1WPElj4AgPcvnW313lXBdqK0r8xCPKi3OptzHD0U7Jbn59mL/cTNSHDOpRjhnkC3CF
PxyGPEstiWNGSToYhEIOVUJX/BQ1GoKuNRcYm56Q6edfHxWM3od7mMN+bcjTr4fb9xVD/t23g6Rl
aRV5jsg0ZsHfCKEmvKvSSIxlMdFqzgY0kA7AbNC3A7labPjygilZPQ8yiammgHNF4K2IctCq29uE
OPBwXSiDgXmriEmN1mAT27U6lTe1gZfKNjBh3cSxFhy4i5RTDILrmhqxQcvQGkte5+Q3h2BWJNoz
nQYOo8xE/4gcohjXHSvCuiHmu7jiNAIMAyozem2ulCt8hcCearxHX/X8HRt5kuHu6XbrV6KQDfmq
J85ox31CeNhoWDT2EjXEC5pESTHYcmekt40ZEQplSlUAfXroyA1M5V7Pr8eepKkSXrSJ1REPJgSt
PgU/oeFNt5QpvR8tOfId3LfEB0nAqPFNiq1CNqswGM8CE73aRc2PIb2rtk2JppDJRXVPhBTb4qzO
G/fX1/RndxJrkiKxThoSK9SPd1KKQ1X2GczAfskwZESpv2aCo3t6tZja57Qnfc7MvV8fdHm2f1iY
l/sIuiFTGX4XW5cfDzr4kNmIRtDcTKl1jAcZtsscpQZGJ/03y8xPvh/VAAdTJP5HXf/joZBnJBRN
FofiqdhLE/o1PwwTB7GVuqMyW9JVSeb89ff72UElSVm2X8RumB/jb4h7BjszJzpgNas9JtN48nHx
oqb2a1c0qEz0FtDfr4/5k3OqA92hBKQGlKxlMvf9ylOobE+CSeWLRpG6srjgThnBSVUYnPzmpfKX
pVti4WZDxpE4IiXQj4dqYhUsT1dortaYE32LmPSAaoZfZPbVVsqy8TfHW8rrj/eLiWpB5y2uUlFr
H+6XFD1b0WGEZpfZUtqQK/9uzkP6HIVzdOmSTH5UzbwbyDOCF0hXuppvRN8YEaDSSzOg/5nFWmfs
AvoxrsUz7fQydFXSiLZNLpjtbx6pn1wJwqpIg1giGXj3Lm+i71ZJiAzlICwOrRznx6HrogzgBhMB
vUSx848vukkluoTF6LxwlA93d489Et5JYLhSSC7zYArRNhYE00lZlX9zEX52DQymQux/aB0o6oda
HjReg+YbwX8zaz6hUcx4kNUTeWaCH7eHNo1JvVX63xz1J+fS0iAki8TrIN8WP5xLGuoRGg1wxJ2R
5EjGVEAiyPhs4hfl9a/P5V/vavYO5NDCScZ/Sr7Tj5ctBHpMPDguICxIMI3w1MP9YNygxmhHpaRN
j78+3vLRf1wEgbmphqroS/4lg+kfj+eHSpJZOnKQghjnVSNM7cHiDfubO+Rn30pRdCbvy+quf52L
f3czVlErlGTewW4nCxMgIYFzMEu6KwJRC0dPKvM3x2Ov9dfvxcqgs/wt4XCUvD9+LyK9LXZguei2
Ov4w4FAjPI2xjOoQk6SEnxXYRC6BN9Qs4tYbaYLZzATixvABj3oN+bGpS+JCdilIK8pdjEw+Xo4U
qQ/zWmoHMSOTEfp9f2/VtHFt0AXpCynt0xq31vDeMFU7Bfh25BXZDryuUyUculUx8EK1G1MLAo+5
eHQ1kqP4hR4StYpgqNm5YJAcAJxq0s9VPI6g28RgMQSJdQc+Kcke5TYVNey98gAZhpKLsUJBKzmc
42rPlkx8wbM6Er3ArOOu6brqLuEKvwOr8q98GVcHBciMkcWsEZ/bUSXkaLMqg1mT2UhqbGviWDxr
hdr6O8tI6fpD1ZrOmhAtam+dDvOqSSKkw1MW1leqUDN4gOG2dM2SGTA2ziRjr3QJvAxrDMY3ua0M
DDpJ2j4VCvQD8pdK+cIGoX+AugdXMEkHKTjAfWKAbU3T+Oz3NdpR0MYqziqyL9AHDXn7ECI3L1ft
rLB9Q0lLyyqJQDo4WObnZB2Nhka5NKIhxahQswiNdZq9oEQSbiBbYMsoKp8PMmigcO2unnDa4HDj
v1AGai8ZfOF3Xe4HvlcSBd0KEzoR6FPql4hXh/JU60J5T7nW4sL2I2SlCL1yE39ThQy5ygTUlwMg
E6JCAHyMTqBKmD9J22wh6uDDwOWu5KJxSGdm1NtON9u7lMEXMw+GM+gI8CLsWjlXICjO0EYtBTrA
mqj2YU+XLs/tTFIZeULZw+hmRSQR2BAV/D1XcJTw60wo7qd58TfCEEG9wLXlLwJLwHME7rW7AhbV
kqss1MYlFsH8ulGRmOZxMLNiK2h5+CoXspWssZPCGmwHffIS0GLbSAFT4PQEcF33+ixfOBCMibGp
i/thzOcbbmvYI2Qw9m/QdK1uneAyA8GQ8WJjtuhXJ52Al9T79YJl/uzBJq3XNOkVmOrHBTIa0dbS
CZZ5A7CeFBjW1rx25WOnC4NHqYHCVRwGN0oa4zf11F/7CxRvFpl7Ej04/N8f1Tu5LFWVjPTcBWUB
aRGDB/inVJ5dc2J4nrVauerUMsB3jFW+bGrrZKmFcZK52AgauuFQYk75TWX5k/Ubrj47WKoSKi9t
+fPvVtaWDMBByKB1mLo/n8u+JZoitNLrX5/0vzT3qFqpsJbvbWFEND5WE1ZSKCBhWwVchJLvOzXE
xdeCSJF7VB7QnpqnUDNgaMVMwaQaJS17jcKZTNw9le6HjgEba99DyV79+oP9dS+oEiT8dae7zADk
D/vpKNWHBu6HgeAQH4zYDRakYB2Xb2Fi3Q8TzKt95EtOVKUSKr5++M3d+LV78+P7U+Ulw0abRUsm
53K5Xb87/3NcinjTBlQIfh9ckQ0vr+j6ldu8a6NlMtutZoV3iy4kxtmIWmOLnLohc1uMmi8CWtHH
X58PRVskZD98IPrDZAEyCSEpB2/Ih7JYqscR540SUDb03U4N01lbJTp7QfgxSzywOE6RvEbq0gEF
idmDyCX3kA0BQtkF3MivPURZVos5N7ZjQqYNwPQFOaDMzGHgBlNUEqprVNUW4hJbXugn445RvdW5
tVSB+C7BFNzDaBQ3MkkMspNLVQ9ntJHqjRyHAem0iLcLnMKAgW1fZpV0hknTH0ItYHaDUkVqXC0B
ZMYT1UVXJB1BIkMiANQbtB1WRTUT9BeCcVll2qwaxq0CBpaJqVYPdyZCOmDwagvDsQSQt5W4Do9K
qQA8Q1eFPryuMnPiL0dN9lIFhYo5eepEc5dOI3wxonNNCaqFwaymUFcK0vCTppTNnT4PQASkWalO
HQuv4kBIlfCgxZM4u9Go15fGoH/gdeAWpM1gykyjWk08QmzW83PPwoKRHFYSMtRQTO+rjqTvcFRN
fU2EGQ0uXDnIeSv0L6DFoxaCy4hmR3OUrmrPaS/4CUhpI9JeGZGK7QXHuKjczeCj5E2F847JO9hR
EatLaXQ7XtrNlrCf6mpsSr0/VAaJw+gI/RliXDoW6jYe2qoGBIoFfoX6u5auZcBqKyFUFSZBNRJ1
XExmHTkapoPSKdImPOGot9CGITa6iMEI7FwPGS1wIQO9cqeuZlhcRKVUubIIdGRVK2LzEvr+cM1L
OngxuH9QpieR9kyRu4g1rByxVqFikkIszksyD8XmM/tHIuHSuPZJ+Cqiyt+a04CTTW+GnrZcltAZ
sLAf2yzwqH4GMpFR8YNhweYypet2KkwIQmCXLkU1GDAg6nRclVFUQF0wlK6zxcZPEq8Vxk5cMSxM
hiUnB/RSqPbGKZ4iE5uwRsikXYMUIxxVbpt7KoaGuGx/WggxFvqlVvCnaeEiEWdbp1F21yoFzDUU
GxrlndCXb4jEi3BTqmU3OFkuyZ2DIgpjGnKntF5XCAEP8VxDLhSjwJQPVr4cjLFfswEyBytVg1yN
knIIxU1r5M17Ow89rNy5HdHRNL54F0qQbFZMPYRnfVjcpjmqJkiSvBUT0C9J+Bho47ARMsskXsq3
AFBCr1Ae53zSP3ewCsn8JhtXxa/O6MCdmpqysMX/Jy47VYHIyUmcoGBO+fhlABlDHwYS3eMsYH51
Aou7DVohMd1VPS6VTYBDuRDQLEL3BaYoWmrVIe1mgtk1bdA4GHmIxp7V+E0zGuE6aETY52Ua9c+S
HiIWH7DZfE4qS7jgQTQgpJKJhNFEGaDI0Jq55UlH2DXoffo5iU39sZet7gIHPHnHYN0f66CEEiEg
KhrtTG3mO9kqg+e0NRCz4sjsGImiWYNZWIcI8HjMugzKA5IIBE2SyZuiHMFvsplua9QmI5o5nzB2
Cm1jTC17GSt5shqg7gGIL0U8lal0Qp7n87aNYBVDQoiULz1AV8QJSTXtyPcreTS0IJa3ggBj0Ota
LBug0CLzpRk1vJZD0mKDM1JD7Vczu8mzP1bD45jl+DxkPTfvElzvu6ZCXe7KKa4puwrn4CiR9QXr
OzGkCdANocOobRowHVICphXK8aRoG94riDbJFpXzLZkXYoRKzEBRC681uspAewxOjXuMdp+ZmpJX
69hK3FzS/euyLIp7KQSZC5BbjWbsVn3ziiGK5cwMYuHUs0gGHtt9bG8tJ7ZzqjqGhCCMiXg/tIKF
Z4Mns0b4jqMAOIYa3os+2fW8UWpMUsVYTiQNIO5wBzFhWBWYRZIQ6IofxMXiMU5EkVvBuzJVib4Z
ik544ErjSyyQDZecgoEyW0Pthb+4l6LE7vESP3bsEeyyCmL8bCb0EDvNgA57VtLpd71P+Cz8liJ9
jaRZzOlxYhFqkdRcVyJzBbT/eX6opmhWkAoTxwfiXB19p4UtHbmi2gq1Nyg5EPfaLMbnQJfJ95Gp
mx99qZqf6yXoYRMWOS/RFkU3PCK56Q6jWhWMlpioiChIhclAyty7A8YF5EytWVlIBDrpMatbiNxh
riyyKznrccf60aA6AvJYur6ZDBnja4XwX4XLvySVWujvZ+uHqA27pw/T9a8/88d4Xf9kEoT17yjk
r9qXP+KAxE8EnVlM8dhXiBic6A/9e7yufyIGRKXSklSGIQQl/+kd0JRPuNwImcBssPzBP5K4yB/L
OsDyKk0aWsc683+2Pz/WmSpqtZRedenCpoM2UeYSG2QxV+UnNOOghAvqgocUENKFAvBLylvOEefI
SFZzNKeSN0moat0Eqca+b+Ks9OYmY/vLW8tEaN8HLQtURJ12ZvxOMNc4slNx60Yf77875edvdej3
s3g6WR/qU1XlK1An05SkoS8vDo3vC2azMRVjFpC46uDqLfziVditzRmM2K4aah5uoAcwOeTa2hsI
pd+QOJs6tuWBoU5URijHayMCr1Vqc0VWkFwGdy1ysLPuq8QzzkAo9iNzzyXMHvIOUSFg77GFwE8Y
Ea0lq0qBxesIBHcFG8HQx2rTENIMPkoUIY3FGDMAm+Ihf/S7QdyR3VDzwDYDeniowIN8tgIQ9yom
fLT2jZjWTjhXoMMDiA0vpUnunjeAdU3dMJ18UtXFAvBGHUEZsONRxlEOcTjWPFDooCwibM+YmQVF
QtJOm9vAYSZMyLp5nZ1DpR1YNWEBIokzerNcgfYYgJVxkQ/oR81r3UyjAHq/MvReLEUWDMECuSVV
MS7sjW4FAtJkEy5r3lXI4DUt98u11MgzOSxGWr6aEW+Mara0fVyb9IHiOK+3KdXg59iIa5UuQ6Bw
koSKRByTesNwUG/Mm6rukG3OQ3vuw1bpVukoR6BzTMJqGXZjiiSDkNAJKmABekdqiHgTskUrJUxL
L0v3pfiURb0CMs/K51e/rSGRZAvoDi8r74x+weRJaddjg1dC+Q0USEyvJKkjr10YfFLYxvKJXoN8
qAYdfWWWFjwBA584U7D7E5AQI0XVRDKXEiVQhhtDDwAUUfFPymqstOYkfoUgSsNskNWr9LAclCoC
ctloEt4xvzAL18zQiaykWtXu80ImBJXsTB2HRhgCC2nyhEI+5/50pDrv+XTYIqANJdJYcfWodz0r
r0dYOOGAWjQXYzAaMfvfA31xBDBjGvf1njfn/D6A5UbniGEdwGRiFRj7RFGkUGxw19tqP4RPA1pw
w6NvbH2e9Jb2WApkGt8ZrAHfo9kyBC7QEvVWbvu1rIsIfoVkkpGfjMPQ2TjEASPNYgjGWZz8SnDQ
uoHrzugz20OdaGsciWICu02gSE6JQ3hATgO0kIzH7mxVQMccgdbXgx9L5o1ELN9wUeQmhshXGJQJ
5jh8Uas+JS9FAC9rl3ndyY6W53q4nYRRxIVRlOW7UHXSSyeEbekQUzGhfChMcx3MZopJeGqPGYiQ
C004J2lwSPE4WLJipzzEexG68TMGFH1HxF88r6kYfOA+5ueWXg3ECaxIl6mtuNjsHeAPF2X7kpZi
aW2tjlgOnm+IFvi00c67eIBwAxlGLj1PsKqktdBU5qPVdT0hOuHSH7Xw0QxsTnolcppgNDyaaWQZ
xX4IU0RCAwzAA+uKQjEFP3I71SVghqqhXecEoGjeG0rDeNtzvl0z1Ito1QFYlrxG6yAQiDWWKnTi
akH4kCgDrcJUBLN1tgIwabWaNs+yljQP2hJGRuSR6O+CHhjVOhMX+kKngP1yCVimoOaNJF/Qq/Mw
Y/XvUDhjDuZGHEJhBINlTM+JLxe554+pFzOZDK4L4ECJJ3G8xBGGXMoJNMDKCSmdYTcFNzeNO9M8
fEhYWi0nAY1IYewvcG4sWobutVEPzgAqbIY7e7R2Af/uE+HiJw9opZElokPvYWaMFYFxJUa+m5CE
0B7mFP4kR0IGhP5LnJbYF41UOFutLB8HcuT7hHsrCiSlmk4SegVdiqRz4EvqgiWP6K6LZHwUK2Ke
4xl5GVxEdDQYV9BUt8FVVM9VuwEr6nOGjMEwDxmRZymJWOnwJMt1eEFnoQK2SRMdwKyljp7Yp31/
0FnQs1eU9DPqk0KG8zH7rczBFLjRaS1b8w5haAoqP9Yz1QWmMe2DQTYzdzDF8SkxE+kYjS3GYBZm
9UVD8wG40WQ7AR6QJauIFkNpZ7XyLab4dj9U6XQXokyADMpuHwBRYZ6MMJGvZX9s3ikv5eehz8d6
lSSonGye3qR1MPcbdMStRLZ4wuh1gHdq9dpLWbhhQBFwdoozg1dFMWhQ43TuLjupfGwztMCaJ+ra
xPDwvEAiM5UJc2BdlkQw0Ytq74AvxbAeGaZxs/eGNsEdEGaRXxXB6jGnviWFRYw74AIxMgU5TCI8
ebTRX0LkVaOb92bHvqSAkOWai0uYaQF/O83aHoBeNymAaHk+zrqSjSJl++J3r4aJea0AbwzyWKn1
SybJmGMVgjyHSiUiOb6HA58c5LqwzkPdthfYz2ELXGXwz1NdSfTJlRAanFTl5JX/tzz+pjxdBJl/
Xx2vo+f6iTFM/b32dPmRb8WxoH1SFIMUSgO9n0YlskRi/iH/5o+WGTwCIGo6WaTx9Gd5rOifUECa
jBWRVyx9ScraP9Iylz/CVEs1uzRPEX9I/0h9yk/9UFhqusFgl9/IJwSRz2vuQyvYBzoWY0J5l8h+
2c7b8pLdkGKF2Br/DG8lV/dek122IwPzIG2YwhXrYZ1sjL21n960Q/+KlercXOWXdCuc0tf4FdfS
Jr3MoWe8DPcAqqqnxhOdfMu227M2sAi3wUb1rP287V+X3g1AOCfYpS7byp3+FJ7V92hTHLWD/GRB
sUo3ErvG+/rSHpqdsCID79S66Sp3SVzZJvfydXkYPP863iornPuO7KXnyauuAYYWnWteMi/aqIED
ZvVUXA935JfxJ831fDDX46G7x1l/I5yUF3mnOuFqWLcHfZ1caatq7bvtJvHEHXp1R3+Pz8WOT3ml
7I2Nf5/dCPhbXsx3LE2B6eInJOOJkSMuFZ36wzV31Q6sAp3L+mSttI14F4ynalda5+fuGO0Aru2C
q/A87azTdM8pPPAd3mUvXzFGsqMdzVxP2+cnwzbscpXeAnLYFms+oNM4l8wxvMwrD+JOOVDGO+Iq
vDIv/i5fofhzVJeKcD285f6qBjj3qG2KnbSyVswVNt3Rv2Y1soW9/8XYJGv1dmZUex2yLpLytqIV
QdQJPWpkaSLMxk0XHqvUphkk7RWC0/baFuWLk6/GPVSCxcxPg86hmLiF5qbAMCG65HE+ZJvoutxX
APbteFttNBdYBd8LiS2nJd6GWyBJm2Id7OVdfqGVf5UdzTNHeCCi1bfJo9qKk431dMV0cq27xo2C
k9WOXwFMCA/Jvj8Na/N9At5k9w/WDVv9B2Xf3tYnk6BWZPc9g9+NxQfVbGEjXkUryYMssu4cadU9
mbtp1+aOa+letpdOwi33J5uGMD9F2QakkF0c+XkX65MdrPQ9c1lxBWo0WtMr+oyD0q6u+3PEWxh3
8hUnLcsd3R03dB1rNAaX0V+hpRMwa+OdPvSrwUGblj1r7uhW69BtYyc4njPHVp3iJl6BJl4Zm/R1
1V6IN9HvATIHMbNFTtOXwiNU0/R8ByKiJ3uCQ1RKtK6+ZEdgfqv2REsfgAk5CDxv3EaiM27ZVoG8
1OGHJ/khcRgL191K0h87A8hE+y7Ihj1Z76m/19DLkYiqbEbl2Nrnl2ZF/ujopXsMgI4NVqQVHeWu
v55utbuMeGborxkjU4c0uXSioe00L50b2uNdinfR2dSgZ0GJwXnkXkzhrvBu68B/MYu3G9Dd1m5p
5Ewb8WVUaWtx74oeaZW1PT1Vu/mBvIKYgsirXMmJ453/UlwwTyZ2mHt6z9fYVVuEI8ZTuotO2qV6
j2R9Mxm3/pXBugSceJcf1HW7UsQ37a7y5MZtTt1tCZXXkZRVc+qPk90n9nzU7tUV0ywndXGRJSxH
q0Ja5QgAYHCkKrMV1QUUacewRENafxB5+MJHfb6opeH2a+VS73iEbf1O5PVJg7a4pqtutL1Na9o0
7PhYnNVXmvq6Bx4LJ/GuAlU6bo30mD5Ft8JWh665Yn9Rrcd3wZ0csfIeCoLgCeuwk2vB46HeEqOp
NV6rPHF+xcdmSRh+AALCPOetrB/oQuIfXpfMWgAZzxtV92TzqKRe/jwI2IY3BvGNEUCB/Yhb8zMg
YTvzhpvKMeFCunq4V6SNNXt0DrkjWk5fT872wzIqSYovBGpJObAZN/Vf/ChdKSvltps3WXjGXdf2
O9lL7ilBpM/q3pCP+V2VbWHTP0Qz9Wpgm5tyQK5vI+E61jQdvhj6mlZ0c5+E6PPu2wSOyAOz/mKD
QFRsHTHyGiyidPweO3p987rQnWQ7WU+c6+lWQWWxGW6HW+OeewoEpDNe0ZDAzA5UlcykXXuduLfG
VtKcDmKPU5iraXgNzUNgXQeCOzw0D+I1Wo9+JcrQ3lfwj2E5O7Dz3fxOOJs3zebVIhEdO7m7KCaO
gvpkgEDpnO6RIRUcuoZ0jeEoBTfo707QC0fNzr8Y3V3HBidaKPk6QxF22eNL7EzrnHhX29hGbuqQ
Z3czeJOn+5NjHGMilOzwwu95TJ3wOqQtXtBYwPRE8M6u9rryKFtH/Tmz+bVu7PVMNcIt6wb8TifX
H5QospU1Tkb2Hh7bH7ITER9QULO+Zchre1e4J8cj+4zFF8KanB2jRzF/lE51+0UKtvhfO/JK3pV2
tKvyRavvrJOW7PH8WgdVXLuV19k8VJ3bj85d73nDS9Z4eizaPIk2qW3qQzC/9kcppUNcyi5dJBIL
j73psLg73PajwcIKiCO47lY0FsgxS9jVRuKZNxbKjZeGFB0zv1fRM+pJ9iC44XDMOze5ZUJFZDJo
1ByyvR3vui3OV6d6Nm/MKyJwI7c9VsQnooh45h/tMd1NB/9EOqFbPQ82WCh74qKWDgG7B6xVTc1S
X2513i7ql3DbPbNPGvbds3IeNupeAyGPZVK3IcweTIKwHwftLG10t3PlFd91cBSJSKg1/wdWqbgh
AwBlBvRe8kY23KtMfqPONoaNZqI8WlfknUY7f3a7YtNqD4xpg9duizB0nB1D8PJs58tuMq4KY70L
d9xk3M09NDMbQlW3idwncxOOtsSezFwNOnGRZ7HYpSB0WvdVrB1R/SaL+0dd60uB2ir76uXEcDuR
sBi2X2ks//m39Vtx9ZS9NR//0nKcP/9W86cf1H1qn374F+qBqJ2uu7d6unljp/7t9+PHWf7m/+sf
/s/b199ymcq3//3XS9Hl7fLbAoj+39fW1MtLE/fvK/KrAnIjnsyXt9ePnrA/fvaPvrXyCekD6kQs
Xl+b1Ggk/uxbo1LVJQtFIYNAIuT/LMxVcDjU8HgDEFMikFNo0/5RmKv4MvmPaAjkpaT+h9ZM84Ni
U8aGYKkmLgFVFVEFf5TpEgVWAWMmbJ7k8N7ciFNImPkk09e9AjjyGAewCOOGYapmfpGa8jEMecvo
g/40CwKLUli/YoAEgUgvCrUrb/1G14qNAvB00vBmdtZnJRDkVZZIa9OXrqWpcRWtOtPof6Rdrp6I
bArfNXoodl1X2ySs7Qidjjg2V0X6rhC+ybYbcLbW6ckV/Iv+Am7VbcHGACgmfAtGIOtiDIN0zhyB
gsVSp+SmqGovbHhCzIxFPz4F3PeWRLUgjQWEVlOYj+EUWccoy1kM1Z4uMYnzdpsj/Krvq2w+tkkC
YzsM1vPEapOzvOs5eaTQc7oiVzzylhN3LAr9pGmhfDSCaS3myTaDGp61/pYh8l0bKNYawC/tPPVF
aTmFfl1DNs4gC9FVemOKZiC7AEbmE/QjteUBzOEhM4pXdBuvBJFuSg3KCK3SB6OHkG9G0qWqZmUF
QhSpXK7eKpIAQA4c7pSROJuOw0ON8GEK5kuVlEs4ZX8g7u+Cf/3znBl058ZgpcTyK7QEeMpK6I6T
cJ1H/r7IkXqMdTBBmU0hMWQpiTQ08d3Wz+NVV0buUL75FJ9N+V6INWAco3nLJHDGlc8yMzdkEvPD
UpqFF1SmS+YTiTdGp8l2W1euNsr5K86txF4m4TehnF7C+iaVlzUwxQffRtV4G43Q51KruSAqf2pT
Kh41Xo3FsnLXfNRMaueVr+p0KRo5cOSZggqd6NLcoOeFBUR1+4n+agSfxfMXPn2DvdGRu2AT1mSk
h4we4Q1gIqlo1JVGZoFtS6X1SF+MN6VKSQWz15NFwcS3S/iHWNH/GIfwyxRxUysCisFyMJBawjIO
enPPYMb0CImAwqYDZlia9rIisl0weXOC8AycoszQnhfbQZqbTcIY0Y948UzzqTMB4hLCu54qWMdB
528GotRsfTQIAdZxwmRQy7ol+E8ungsjN1217ZFpoml0esSQfC1oeZ9ls1kQhUCEDCsAGSoHNbgf
dlqFcR03zcOQKgiZ6DYpTbeHVELeJal+YkW+qhEj8lQmHpC0eo6hVYKnmMnI1AT1sxDn8K4sbBBg
nODUC90IsychcK6EA+4IQnbWCobr/mdUJ0RslTv8A/H80PGOtkKGun62leIOAaBghFdwwa+bVKVx
BYHkFNcbVIOkogK0nsh5E60almNWvNEdTJnmw4Y2mtKB0fUlMES0UESNwEDhdf9Z6yPWqID6hAsC
kFhM2NwjgIXYUzmxCkpWN6Zyo2nGcFYyMtOZZAcuqI10rfTSbZrrXgeScgyJpht10RNr4x2ox5Hw
uAAO6vykkXF+FZbawh26glu9zC341TrxIQiVIKdaO7+HsS8rGxGZphdnmXTTzf/H3XktRY5tW/SL
dEJe2q+pNCSQuMK/KICi5M2WtuzX3yG67z0FVEP0633p6GhTmVJuu9acY5KhCO8JuDeajtM2o+Da
OMwvMYp1Fln7ykZx1w/di+Qo09nAaevG2blCgi7EKEyOjOHzd/XLZMbEniDGWOX6K02t4y6OL2K+
xlE2cYI3xyehuK3gBg8is9fPfcvEKsIlOx7A/RPcLRZRSsN8iei1WxqlczE+GpLgIt+cYasT5nsk
a8k4MV3qkgRGBnZLLyGdT9NBFquO3js6VYLhQ3kPSH+nzxrw7nS66rNp6dVrR26ZGiv+aXJCOXaH
DmNYTaA8kVRop0RWrlpHDmtNePOjnmnHyvIep6I4GUkwOkP0m26AgKABVdODkXhrR42nIJhxwNvj
i4j0VWZXW6J4wSHPB9o4BRFSUD6ayjmKVHuRdHC+IE8UQd311zotiEHOQe0+RjCa0IdI57BcB2bt
foxJM0TDdCSptKNZevKlv1Oyvx4JeSCM6U6rOBQizn2Yuv6QJhJ9KOlOCQwP7PTiEHlDd5bbpXa8
uD7mBPQZfi3SROAfbuiblC9Vb2igH/uIqTo8JVS2mDDzpde2EyKe5Rxt/DJ6wlQBjZvryjORlIxA
2aPbIZrSgwXV7DFZkKXkdt2VrkNFYAwv3P5acyL7uEKzuULdTWThlN7geXAuK0l5VmtKc5M4qCdm
kkXJezS3PpIl1H5Nuo1G0V2lUfHgCc7UnvdQlnW/s5PO3ZK+q5QOT8tEf6QRgZ5AUDS09iSp3F9R
ja5Gh2u7KoV9nKSMXyHFwnAD6uvV/QsBDyBTAKLAi4xvgKsYXBXcl6lVDeX9yf6h66O8jPDJgHIi
02JlKD/aZ0raa/SM2k2uknbTlYa2ocvkrFPHSzbNMrKEHde3tO3VAcVXd+HoWr8if0qe0a9orsY4
1c6iInH2Vd/ql9Hgx79CxPWnyp3KC5lDmT7BytTuhFDefYy9kHpDN9unBszYbRFP8V2NIGAvZD0H
cp6tZ9GG4WmuJc35HGda0E4jo5OIGqMB+0PHqbuL/Kh6auSS9GMJ2j3mIA9ODGVndLLsimgBtY5K
XY2BXkLdaQnVvcrm0Dz36UIck+u1TulABE7eOEddouqtSPSGHn5ctb+Ev4QvwwIMSKfMnlw7pVhj
ts6xXRTtOQ1y8wQd6pMmQvUzEwiRxrSQ13AoujULA8vs2Byn5Ptwn0yHS51O0mbQi/ClG0njw7Bg
G3s5cdtOlaSd65gtcYmEw55YWUN+LnbMc33O4+OIWcw6TkP3wqFxc9BRENB3ybdO9+T4YxBGgo2o
LIiYIVPhnE58dz6mJBRvGunKZO00TXM5jEI7bpdIGVKhnJ0xx9x8SI8dzkTKnUgjTwkxURIdaxGG
71WaCLA3KYDtFdp8FJh54t7TNxzP40w+KTp5gNfV8Dw4JmB/ogF2KpqcnkMXIFMwPaV75ab1fIwp
XF4B4zK3asgctGhIvemYmDTUE42uI2pEGNE6pcPqLPSyk9BvyU9eu+xZon3qCYrbdap4ySfIp5O7
HjLCAIi0FfAT93DhabYQjpDzih3Ct9IiP9EgdK0ghO/NZkjP0ahhf1SRzfkLYG7tvL1YMiYLfRea
wAQw651WsQd0KTaPazXgtCL6yodv7AHLvvSqqjup83lDE/Gqs5C7EoG58VvGLdlhW+z3w25I85/u
aJhBN3r5zQRUvA1n0v/okq/UTIJGV8RHqP5hLlfipIqMcitrszrXRHWoCv8IEfSNzLKOCo2QP+gu
0wR1L0V8QkJEu5lDrQwcLqot1P8zu42505NpT/DGhYSCpTcHo8o4dJIqL0Fi81aJjmktrbpxSHGK
KiOAAr3vuKbWuret8zrZhRqFiKjl7utG4zZCkFEk4e080wX1atwVKUHg4P0oWvddJS7HqCs2rkld
jtIvMRa3ltvIU29gbaxjI+fqWk733CHu2ZRPAJ+P6045R6b/KzMccZ4bE3rPmNbnCPJvM/A/PGkl
BdkRiBGKL5fzQB80rnpJwG3u/RGNbBadAllnzyJHdBlWx3gtosfQA6g9L36O9m4U8OpRFVNQF2su
cRfmOKOP5P5SVPI89IdjT2HacGSYvIqBaFBahweplq1EocSTGh+QHUoHLV430DBOo4PT3litT2eD
0BhdZafk8B5bc1eifqG2YubZD1ShOIPU8SS5UHhVibiPAqYxsRvqajL617wjZGlAKZQ1MtnZ+nxi
5BrZjEUdICnko5QoN00TZwQe0aEDuXZs9xyz2am0iDhdpvCmBvXA3jCuOVzubA0r0Ni4RkDj/6zN
+Xh7Pm9nn5pSydcUahshAL7LktQ6bSaZ1qu3y/G/qhD8/wTiCjpZ/1wm2FGsKNvX6ffawvJ//N23
M2nACQgWi2HewC7r/V91QDP/44KGgeWEaxM2DPWA/5YHxH+Qoru2B/nWftOv/bc8IP5j69QG6Ntx
/P2XsjbjvayNS7gNuMZe7KkuHmxMPe/VYHGbougnA2GVgaBd560PooMl+Ra1SHrmVVp8gvLYWiPi
8tg8akVET9se14zH9W8v7Q/CNON9neKvb4LGxqMqQr4H6/r7b6JCDpA+2QKrlBWuXZeNRZGaCJdn
DhTphW/Gj/7kxOdt5FusEsJ9jRPXOGqcIXpQrUZERzQp59KeW/uoVhhhV60+Z4/Y7MeLr7/pH76o
7wATAXDi40F6E9j95jjpyYMGRBdRDO27lAB3zdo1pBTQqBuKWAaFH9bfQEM+uH/e3o2/6A5NesCW
bkJBfqfZ07BM9KFpDxxi6QWR5ebpEP81Qyff3UVWZLOkYKjMbWImEm1FpdbizIA41/ZhxXZDluzY
Upu/frJ/NeP/f7LalkLdFzO+eX19eX033/nv/y4Ggnuyme7w2Ux+KGzE/1sMNMRS8cM4jeiSFj6T
97+zHXyUjewSDBudfBhT/L7/26W3/wNLx0GT5oKLwVJk/rsu/bsevbf4cH30ABBQoIUA1v4wkIa8
p9TlOlxuqqk6BnIznwtdxkfaKNTGnGGz2SBjIacTpa66jvS/nuvZby/rDzP9vU7gr+8APGtZFTG1
OR8pQaObDBbmfBAhnW0cVbMuzzxDa07qyf7OhszLrn/zYr09LtxwnnYhBlBtfT9vRpyhTq8LDckq
LSEKCWz0pWyz9K+97x/5OovQ+f0HCZZkhLX2Aj4CivJhGc1ILUaSxDNxz3M23VyNR1gn2dlz1btn
g1ekNhGJEuOAJL6Vs9hUuNoeZ/L04jjcGImd0W4iHYbqmiNTTbNtdsV1NhkjXqa+dIxADgTDo3I1
uCyosG9dJKQ9RhpdW0xB07A0eVDs1w9jYjpcxTyqL2NuWGR3STX89ErX27TAdoGPphmKwtj3Emi0
wPVhQpLpCY0lcuuTplT2vG3INqZpPMRevKnSioTpLK4bogn0MrG/e3efX51ge8Spw1+XkveH38gy
wQNqeoSEk5xUSQkzJOLnG+zPB3EK+SE4JxkJzoLjgFxiLyPlt0VbSliliUZYmRdBMefiMpwgWrUD
qirezTyOGdmbNSamRIu1Hah1Yt3yrA4WHRuFaCQghYUyVfk1+kYgUeKbl/DBn8/XgxyHeodCPZRG
LJXvvx4J8irP6yVLrTXJSXI6mt3IfInykCBC4jzVrr+ehG9bxu9Tg0/EOAkRgBfCCcNZ/Pu/vZCx
GJ3ECjEh4aZIbowiI84j1ufiCA6VfIFH2mdrz4yBJVp+3z37QgfSZKQJJ3BvcOJjU1EH3PZZgQgg
b2yNDiZBTY9Ishvyys2M9jInhVis4DBL/9+/LkRGOmcFi00Y/NH7L9/NZYrfvWTM6MXN3ORqB4Iy
4TJhL7FhP79+VR/XK96UoBvDcQwhlcM0f/9hFBRIUrI8DbqsFR5CKtG7osyn81ILrdOvP+rTOrJ8
FrQyriG2ZULiM99/VihMva4wG64Io4uqTZHXoMYX29+GNCNtOpK4jDtuKGB/ab/Y0evsNOJijDD6
4nKrDWcFB1OX29HVUn+Pjyi7acXoXbipFzsoEaSFvFL1mYOvBm03NjFwv6qMvYFGdIxNx/YK8MxD
0vcXlVOj6O6pFOab3jSVFsBZ0idOOT010SoqzQtlu6E451+6l8M8Oc8jIbHkmgObOK7Khjp8EeEN
XCm3mhGtJLF+hm7McHaZ7TZ/dyj/cQ3+6NBY5pB4s0a7lr4cIj/8TpkvoAG4Db9TXIXows0alpxv
UhBe+SPhLCXU2/uoAG1FQ0O5aHzgv2wkaL/zRkzpT1DbDpLczmqeET6G9y1OsAtXEp3pub1d0nkd
MlyVkM9vG0JGCfcD2/v09QD4cApe1ilWQZp0rFWCLesj2E/lTdbnTs5GUlZpsXWmsj+xtLBaY+bC
O8wvla8c+B475RDT3QJ4IXMOg1TjyjCY+zJFOxb17rFOTvMNRmwLBBf7DpnGmRF/MwuXF/phCREC
8pjrg4LB77xMnN+WkNBvWGKWNTXNrAGKFWY8h7y0zdevZFn63n8KLFSD8zYnbTZWd9l6f/uUGm9v
FMoK/TKhnUGuyuGqIUNmX4+Dd1pQcA7MBsxIjdHAIzvTbb457hvLSvjpC9CmpcnLzCTE5P0XaJsJ
ZlheR4Gi6vgsXbDuTlxPZ7YTRzcVueQlZ3I06NOQYz7QANInOHCd7pvv8XmL4Bv4CyPG5eohPjLl
PNj+WmdzltHiudtycZOnJDFA0JhKyBM67sG/jGr/OKH+9IH08rh9LFAh1P7vn5sqSd9jIaYXh02Z
3IHKPVJEMFLKboFJK6+4/vqH/jyc8HYtXXTOwIYwP659iqFDLVZxjcolNUyjL4OWM92/HrR8CmdB
x3F1SMkf2+H5KBZZOk8VN8I+agedNETd+I6N9cdnAazsIhMHhmF9GLSDX2JGFzyLEJTfHS2TFOb5
qH//xmAZOsw97FyQ297/QkXIMt3bCRQXiT3UlsDl0ON/B/z407NwNUE8vyCK9DcCw28TkO4/9YiB
JcnDUtBDG7byo0F149XXD7Mckd9PM4ul32PbgwZpAdF9/zC6OSaOS3hDMGRw9ytrtLY1/+mOZAx3
z7SebkVqo7/M6M5//clvT/Dho7mJQCoCn8tfPl6vWUksifuaG4nkD9eJCb5WUsNYFZOMV82g+onA
Iz9adeW2s1/aXFxzEAqxKCfVN5Pu82GD3qdvsIRzd6Qs82FNpZPeJrHdJcvLrp8iWSGzsOz6CNXD
+E1V4e3Pev/Y3Fi4jvKugalwDnz/xt0kakbdLkKqCrO4ZbaTg1emXe/R2aZoFLhlQkBmgh3q2Gmy
xFv5eRqeFlYV4n8m6PaWIrgXnhf8KVej3RXjSne4W26LLiY3Gb8vPdDJF/QvSFVIyQPppx6NlUH/
YNV2yDtozei9CoTUnQiITD9E30z2z2+TazVidDTzy/3sY6lmbOp4mEJ8G2RJ9Nsygv6gRao7mi23
+GYufl4tOThYLiPyDTRofVgtDdXlo20gU6eEq78OFRwvjZhGLp3iVyVLtft6zH5+MkcAPDHgtXqY
/vwP44QaOmGXAx83TbOPd6geUbgpurdaa+jeN6/xQ5VwOZXwUFzV2X2htMLfeT9SyBoO7axNyXkg
VWPpDsBL8tv6eCbJahuSdkgmvOXdFrlvXnWtaPa6lelrivrZ/uvH/rxILBZg7ouwKnnVHy+LVk/E
nw2fFtHiVN+Z0dDCnkJAxGWJEG38WeG8zwF0bYykcL45nH9+5ctqjiCLFf0PF9VssoEaLknZqobO
ns5c6dukIetBQzP99WN+XHIxUtDR48KBj0I48P7fv2/I0jEe/hR5Ztq9GKWtEZ1rRt8MobcN/Pf5
zxUDHw9LOjdPQNlvd+bfFvY0cwB5VQBmwBXQY9A8Ee6QkVAd6skBH4BmwU08mvXRmfdeFgtuJVaJ
LZmkKAKkoxQNCUkQ0s/xTbbCIIOrJBQHwDI88WHsvUuShZCFlg4k2ECVWnLX56KMVmRfD9VF1CFi
2oJmqpNv3t7HH4rn4l5LZRvLCxlCn6ai59aG7HpUI96cnUX4PrfTGGunveVU37zDzz8UlhfMN9zY
DXDg/odNi2hkQgZnjWjvtlBHo6YRPd+jyPh6OLzRnd7/Um9Ad3zuDk5pE0nguzPwFFO+6fIGLXnZ
ywcti1EDQVrSEFC5znDep05BUJroux8ENVas4r3GUhADyLj351wfCZb2XsEMkviroaJuEfIF9WDX
/qroKw11WkysdCDtgRYoRLoSHW0XNhjgLAutSRnPRhxMRUTv9esH+3S2ZhZTeqB2AL3SAGa+rKq/
DUEBWWaWadoEgCOvDVE0T+2wOGCmxDu2W5vdd3TMK1yn7g/MTwORorX171jNoCyZbey0oEW5xIDW
ev8VuiL3+jy06LuFfb7FC1mzeMzRN9vD54GCEnR5Qn7D5YM+zOioV2k6VCAQDRnTDDVNZ9+HqP6+
fp/2ssu8Hyg2p0GaSihOcfk7H3ahmLydhAQpFRTeSBhN5A9QMkn8an5wr6yfJmUbKOvH9gqU0XhW
ptl4U4+82F1TY3RH4AYfZeUDO1pIKfpw5HkAtnYEIpImmJBumh9n+axH2ybti8ew6fFBYQQkukNo
oKiDBV12Qw27V+sJCNeZHumlWPWNDA9JbKi7Ki+RH2DkztsgQjJzmLPG9oNkJAGZfGvYMsTLj2rv
jDoSq7AkRglX8vxSmR1aAKOzFy8/pvWbPILzYUSIKb+Zap+2OoYDQkAkuUtjjLDKD8MBTjP3HmNs
Ak5iw51ER/irA6J3BAnJv+4SK1tDHq3GjUhE/EzidEyyEXh1IkXm7u+W6j/ewD4C7xiby2HCY49f
rp+c1d6PzdgoxJyWDjhJ84qMxwBJBpokjuLfUez+MBEppi2tRuYAt8wl9OL3iQiWvy8ijaQ/j/jG
7hQKy4zepnSoy0Krx7A8UJAqg8azy2lTm52brt2u8MwLvYvM669H8efHZkE1db4Fizd2+Y/HDSzI
C/zHLANzIBQtCJEGloyXQZA0HyXdr9Zz2nHHTpWDUtQT84QWhkHRCz6djyNJT27pgcDxUrXWfXMI
QNP9aYqR9cAUXkbJItP+UKrtis5QUYRKbzbTlqZJCAiXfmQ+G9sxH8ih57zuX1rkxDcrm7bAQ6pK
BWg/87SHIpn0G4XE5c4u3fRHkQFHR5+Q3+SdiYkOKeZwZ+jteE1lKLwOHXBba6uZjIOZxxbyGggp
+LVtS7u2w1aLLqo2Q9k2wGOrWL2tFMbEMDoHkyr7Y5YY2i/I2jkISZOC8kb4YXgLnwtXFOl83r41
lHjh1IrYuOjt0drE/myT01NgBUfuFns2+Zc0lFauKFJs8bZ/HNKPQJ9pVljsoJNqr4kphx9zShrh
xka0RHS1dMiNt5jE92xQ0Yw3Ki4fpcPkphJs4NPs9LwmNM5tvH5ryMl5kZ7IWS98P+nWKQU8d4v+
mTO76AXyUFX5JNK1TqGG05FEuARwwuQ8gvxD1eW4cXnb+FlMViq7RXssIuhPwOoGBCNpr8BtELlI
PnwqBeLHsc8aERQmt3Nq7GQ9I5SZtF1CjjSKnaq5CbsInfpMSww3VzyxkROJkp1lY6JuLdZrUuT9
NnutzUE9+vGUnlZhizwz0jsfsXWmA7+yKA2bezvCPcGaULkA71LZELtSijGQVaW9SkV6WdAk5XxL
8zg3V1aPKopwahzZ66zM+3CF5slPtqqvZm3Fruw9V85MTuoQikvH65D9wAmE1DCFXfekDMbOqjLS
OQos1eRPhVPW4ATSeT6UpFPPu77T1Rmlm5KYTTe9k3VFHhm4OjKU644W2XbJMuBm7WpVvCotirgn
VSzTQHlWWByqphDjeiSQtqNcDGRxNXVFcSYK2fqbubTYpPW86hpyn61iWudZHnGgmEKgvY5HquIq
9Rf1URO2PKruzsLYmBWm9nVlCRbxou2812p2UMbYlTkUFD4z5JGAG4knD21K3eeeNXl0xEBAebve
L10EQZPGhpTGDibKIl4+Kmwd69hHz1atULJle08HH7XKiFvtt2ZumPtiFM3yBktSs5WhdISK+uyt
9CkZsgUC3p6gGrUltsvMG7djEarrOtF6+iNFGt9XTY20fJjn/rEI88YPXG8k6qBzvfAwhFxVTsM5
jW96U8XNbdfrkxZALRxSVLV21wayyPBmWjF48k3u1SldSCcVLkwVgp2CfnRFc0J5ub5JEmjKgTsu
Ul2jc/zL3Iu5LXMeml7H3vdOsro1851XDv11BkisxQHFGZuvU5QPqjeYCGr0SEOApcx23Bfa3kC6
8ZBHcXc/1j52i+W8o9M8SBUz21Bo371ZZNcdRhH7JINvYoIY9MvTfqhFvMuzjtJ9gv4aBoFtT12g
Wh17pDF240PlxBPyprqfLpKRwM2V7jWdfVzXuakfmzoUghM9ipy9JOgVK1Pc0WDL+qy8SkzCGfZD
rY0ujsJSWCeiFB4Rsbrfp8Qec/Fdy1aJHXwNEiaLMa+HLVLGvCNY3ELlTuW+OkBSpCkBQoNwLE5e
uBP5Q5KdCfAUB21aDxNpE1P8c4zkHG3KJYlTc6V37JZCOzUt6nPBpIX1M5ca7GIhvfyLPOqBO9Fk
4UiKt8R8iWLUM4FVg41BksJJYAWAJT4MpAtupgziccA6kYqNVcflSF+xTMNt53txvYeYEOJ59Pui
PtLh3dwoBYtt7ZQFXRUvRPMHWUIDeWwJhT+axW6mj1skuIWnGBUBnoCslFtbNKBDQ1Na9HPrrv2Z
CD2qwPW1dnKSmh3EC+miaV3D5khJfZLTa156WC89pax7W01IUmBdsnsMbSLSoB1NUWwyF4kNVpgZ
blAxVcjm4Tt3aBAT2n4QBO35ovSb+Lnzcn84dQS73pHy9bYPHDXQVkkEd8ZVyvUUYFqnV1i9ex9Y
SZfMvwhYHH6MpsYN0owcBKKjS1PImOZ1pPm7Pu3kj1lPnW0sjUOVVA6wjv7Ea8BjRI53q8VuwTse
PPrUIeSUcFzrkcmNMuuD0K+CIuuuWTvXaly6Oz3DhW4g9s1zMocOTUa5TKZ7ONybtuifpH7NOF+R
VnkUwWLyaesSQn8WAqJBYAcjKjHILQaFVUR47PHZj1G9njDlTrX7q8z1HXtcMOFC+VGlydkw9SeO
mz+n4LYJ+D7MxkPVXWdRsfGtF0PhmDe8vT1iCprIB1YxWn7MPPnobT0CFNeJ3Ri8W7cJZqtxMH9r
WIijMrQeozhj4a0pFxMQcN5pOfSk2Ii7q7D0OPFSIRiPKPCfUL7kv7WQf+uOASGl1QsoLShSdXLl
Eq+97npM4/gZDI7Lh3DIWYFjfivPu7THfK80e8aEAsuxaRZZ5HULFBeVYzw86qXXYA3DVDHNj27s
bGSLTt6EHuA3V5ZZoBCtjpwEZCR2jCu/ji5T19s72Y0fHSynaNYdiMYVGLDohLGGNHH4lckIURRI
ATxT9AHVjVFHBzvmp0zHYd5Zc7xvR8unLTj8KFpjN/Sasaptb9/o1k3Ypk+AnQKpyCTJ+3pXDuaW
YEzwLnm59QzrftTMCyOm9BXTEtEr/YeZYAETIdhZnwZjqqHlbRp3BS5zpxBLWbjr49S31hqJg2wa
80ZqecTXuHAL5743hjsNV8RgBJGWvqQq/9mGQwGZpTxAFD9dwIaCGC9fFOdhPnZBrhn7NDKsRz/h
hx+h3ZLcMh4bMe77cDoZ8LKDhF8Ppv6zYgBtZD7/hFA5mPFucKbzIXLucmbVqnOT9ezqR1HnyKsB
fR5YRU5znGfMYaP71U/byI6msT/zymjnSOmsLGK317VqHkytrYhqyS7ypDmq4J56aYSlZu6emf7n
FZ6HfTWV6LE9FjpZjVddM8hVaKmXrMvw1icaSE4g2g1npdFrwH6Vh0HV+mlDasaWPdq/ixk69l4f
nAPShSN/ao90ptkRqWenGUC1AtSPdODgqQrYcm5pZ24KTCB0wc5UCaHxHGl2cZv95KIJ9qNoXlOz
uB5848Fr4jFoUW33kN3xTtdk16dcm5nfnFF6JN5VeJotQfduaWmPJoqMn4WZR1NgGt4ERJbjCDji
NqUtnxsYtgVHRuj5XNA4SnLWEmsMefJqFMiJ960iyCfQQRt7RFCbRhu4TQXFPW5zcDyZqeZ73IVG
GEyYBoFoA/jDpBX32ZnnSxd4n6R2lVtdYazxplVhUMJAQSwcuj6pxNXQU18hPEylkU2XoNaMtU08
+3n4lo9avGWlxm+5qd1bhqpY4lRHmsnP+lvGqnrLW/XfsldBgJHDWtVog1fTWz7rYFqy54JRyOPp
LcFVn5c0V6quuFU0HzD4iqc2nool+hWr53hlu0sebPaWDavKlJxYI8/IjNXbJT9WNr7/M15CZZXd
h4xdq5KX3lvqrMwzEmg5Tw8sX0pzguEto7anEgPvYkmuDa25BGLxlmhbd7qseIeKq3kVZqTetm8J
uHYjScMd2WKufDAhM7thHOiaQKCeJQM+lMwCgd/hRyeBd1hSdg175DDijEbzUr/l8MLydK8ImeK8
gMTAZW3+K7V3qkjw9framLbxQAGL1GhCfqfQho47mE3vrCKitmET4lHq1taw5AND5OegO5gZSOGY
MlN/IilqwKjGwHOV5pBQz0IW2AzPdNd6G3pB0YlIm8RYw7FvCSjVOudXWkpibyuo0Xd2jzp05Xh5
/GwIjahxN1PNraaM/pSYbvYRtEawiclpx/BGtFmor1pobQfPL9jg3RSc6SqLPFBheAhndnIUrBJk
HqbUYBZ1ezHTOZSbZDTmmzz1i2htu1Z468m2fCYHwoSy65Rkgoax4G87vT63qUofsskygCn0M9Hq
5CLoDmuVye09VBzFtxw5++i4koWY8KBFsMLtViIIoH6qn1KBUP4RhYasIaQ7VFf5DPxRz7Po3svq
/kx3PR6eTZS3TPMPrwBN+IH4hUonuhHS9iJPm+kHORVxXUEH9+yRxdvEaGfM7O9+R+bFynY6IQI7
9zH1y7AmILbok/toLC34A2ni9YFfuIjYRtPqnnU7qi5QEllMbDuvV66ZFrdDlsPASrE+TFy5pIP0
IWQ2rvKo9O9TgUJmNU8+MJW8rId9a0EQD0xTL04S5UJVtigfwRSC73qJrwhgBHUomqWJ26XnoTsI
GH3YGawjZ276s8YqfEIlmnJ45spBaIVvzUpta5B/B8OTsSRIXIufa/6HezcjtpA92DfBAtDf7oK6
qPwfqWzh+ni8bXVhhHn5NAvsrxglNPOpcsPqgP6nIzm+x5i90jh+v8Sc9S+LuHW4H3j4BndFS+wM
VyefehSHz7pbh6kZ80YHbmWkcXSGR1CanltbrcLNTtxzb7Sbeu4dPHU1wsELy64bmKXD3L1QEtEV
WEVL/HCjobzgj+0fcqPiRp+hA/oRCw67OIK7DutDK9Uv8F7hlazS9kHhK4g2U7usTcjkPK5CtY29
hPqMwGGHw/uoaco430b6FNWbprI512LzoqtAdA/Vj2lqp3o9JLgUSOmdVbohzCi5M6I4v0P0NFMq
8Ub+3VRnDW0ktzhvtDwfmP05x0qtxsW2KqkYAAwq5mZaWaoYTpNGi7NNPy2Rhr3i5h6gyma+9BwD
9kBZHbBCeg1Wg864/nPwdEyJvaM3d1VtV4pKF2jMwHW7+HjOwtIORm1Q/tpLGQD4lECwrjOzcHeF
B5+TKRX0TQ9UbkBBS3YxB0Myz/1DrmOYYeIa3UuyuAhXJUAuCJFl3Z60ugauIe80qJsyTJngDcBX
FvMmHclCn6QNFmcI4w112O42NSb2E5GPM/3K2RnZVWIHutNURteU3tubqq1jNrCoGOxNilCLZACK
vUQFjJQ91grGsdrGLr7fYDBGsWfMZePKLcbaWTVDNrWrCi+7sXMqXz82FDqk9dh68CogNfstaHMR
XcTeVEGdSSdtSU7JJrFqe4cbSStgB2BL1NQJWgPL3uQFV5I1JFSIJ3aKZ9owpPcgS5LmV2iQ9aeJ
9czc9nWjP3RuM7+aU18/kw1qA8YfpXcg5iQGkjNE4eUUJ8Lc5VOjfhCYpWSQtwlDLGzcOieByYvk
jqv0Uuiy9PQVMKnBYIhlMq2HlgP6ykJs85y7Aii9zKspWdvj4nBsow76H9nzamfl/YI4b+eu3fi4
CCGrdEXdrEKNbAw2rzK9NKes1o99MyPiGSHv3O6kl83rrLWjc0WludrA5OdwE0e9hdWRIrvDuGL/
WlddFF3MfdLYFHVG57yWlD3WnTlO/TadZqiKnbbgQuPGyO+JVHB+Gjo7DZtUZ3Jwtmq2cY0K8miC
Ct7Zs1s9ppkorI039kUw5dosj7piyl6oRboHa8zUWQWDAXMTB2OXomMzPPlDJg99JCg6Fbr/1om3
tb9Dof+5HL10s951F6jLWgjUlmYw2W/iY7emEU0DBxHcUJfO49aYknCDe7D75dRZle89OQoEg2at
1TtBUIC/YgXvJHfjOj7RHE379XWd+FNPhcQ+9h4dR7m99KU/NN/MdDaqME0y7H9lCq1oGA/c279R
SfzpQ6Dq+bZJ38KjI/u+MG70gs5yycWZWzHG1pwfLiuq+Ju+9id9ss20tAWGVWDW1uIUev8xpmbF
DVWoOmjSqD5MhuuxPbX2XTlSKTNj2Gl1Kqxzq6TCTdm93Gh5cW12IyUMjuzHEsEYEQIt90+bk97X
7/lTP/XtuyHMJHQHUODHivdYVqT6cEYPCLI0VmZJhBdR0Veln47f9K/eKNrvRxgCO7SJvomVkXDI
D20IVBOp2eAzYk0jS25FKIL3S1Q2EiqIC9CPye5zFMkHVeqqretZIlBdFj3MBBKvIqTT0Jo8pZ+2
kTVtujErj32lU4pLqYdUjRnefP1i/jA2EGvzW7hoA+kILC/ut+4lB79SMyZVBLYm5Gtb5uI5rg31
TZP0D59iEstp0Solu/eTLk63mqJOkxYqlAqTU8q4ao3+v99+/SyfBOGcIum60NhAe0Ri7ce0ylqP
CepRZRmMeTJua98U2xwI0E+t9sMbDZnxam6At4R15R4k1tNkVZgFqDMkqBrg2T4CV2RUu0lX/8PZ
mS3HiW1b9IuIoG9eE8hUqrckS5ZfCNuy6ZtND19/B74vTjJDRJ2oCp+HE2US2OxmrTnHtGwXK+p8
Q2Evus5Imz40o20869ibN8bL8oBPhwu/2cDLggQGQ816uJD2BdNWFrhe9UnH9BDJ0JZL+IYG0Kj/
/HyQfiBgkiklohxcCwdHtBCZkvWwmPUIOGEiWkzlTrMf60bFNBvV+wjzuZew4l2bDFSf3Wx3HcvB
m5OHsCLYPz9RKSUypNTkO7uBM7Gbcx2DRWVjTh0VsTFultn49OHwg3W0dDSD+fdvr/if0VkNmTK0
A1aPai6tPfiDkNiQkq9YNX+VHey0jQd0vjpAGEJthb0ItSjU/dOvoZMl6grwd1zTCPr7hH2CX+q6
8BEV1EdEOtAwQVA8DZZauUVslZ5m9fWBBnX++PkvuXDjCCUwlMD+R7C/Vs/IUApGa+YqhtK1v6UE
svNsE+drUvKjD1CYGyKQ81GIeRKhCUHsS/d0rVAeA9mI6omjHDkZxYOpN8W33Oyt20FPk43V6NKl
WCOWCXl5tWu9iU3Wcocoj2JGSHTSLlYhi6UBhfldETvOxpRwPvFwtuYxysS8mRY3d/pCObCNmsZy
BFAdx5Rdw72JyDXZuMqFiYcQOYcRysRPTvu6416mA5EhWoyGZmwBURMuHbyRW0ZLUe2LGTdVqimd
i4F1bB4V4nvBnhmoQnaZkJAZWulIDFFW9eJenSneE3aYmw/qZJsvBC00EscQMn93tEPC17mXzWHj
K7vwRvB+qegFePdIKVcPSSLaiDpKVKF9mA1PJfzrPgbtfRsonfn6X8c1fz0WWY19Av6AdQacgCOl
TPYCSCHEFupROh8lJa+OQqNDmmpV4v3367EqoHXDUeFgTDx9/wldm6qLldztgsk4DF0IcpD+rC8T
vfsQz3iGNubYtdQfsTnLG1tMtlqogvTVDNK3ymAp1JMwFDk6BxI1eE5UW9xZtWId0ialwteFcGIV
e6aEW6TZRnNfOZfEmah0UPgZyy4Ei+9qS6lTDGgRw+ZEMxf5R5Qozk1SFg5VaiEZuhdO6SAhgx1r
FchCKn8QFqo3t3llYwfW+Awjl2TRcfJzVs03k2C8kVZPDVdb5BaoTlsuA4kj7KRQ4E90GhdBnUW/
rDgC2N7EhV75pa035pEmLMHmBhk8BHJlEkzWmPzouzQOqJijH9Cp9sZVTU5a0Npcw0lkwnHTSiJp
XIztXdRaQvf7dLCelW5uIxc9HH0VbSpU+YZXvpyVkSsZuxYglgLIVg5fu85R/xBaRm0/ifS3JhYx
+XBd0vxpirn5mXOR7gpdyAh2PMXc6OZ1bv7GzQhj1oSP33o653Hnra/bEn2k2mIZd+TSUL2x6EDD
G+YQvxOzKd4pxLSPIedT2WM30r5GXUt9mPB3uBsO1Ud1XzYow25nbUm5UkMd7xJLrxJ5QWG0wC8y
PftWxymC1LI2rISiN6f/q4FCtwSMNILSGc99S3C67XzoVl0+hRP6Lx+Q0PwO50lGJtvOhbKXiTaL
dqrViABzZB9Tu+dgu5tsGvIg1yvxRnbv8FXV8WTRnk5ogoreJGHNQlwBoAipDHzcUQJum0lNxuso
YuVez2CukW41j6GHZBzgWt9FxXNKaY4SpDUHt9xd8ieuekqS7ZT3kt90evxH6nJC/bqxhqsajtEL
6R+zQgSZHd7EPSguEGP0d+tAp/fTOgL2bVdY2U+lsWZo8kb/8p8/f44kfIms5yAK1rvbKigqncGT
U2UojHtYLaFXqKK+DjWIq6HGE/n8emcyfD5/rERckRfAZf+64P/ZsJAOKEfEzjKVetLTfGV8y/b5
Ibia/2TXA028fGO2ubDwcD2KQ5hObD4nezW/lQmEYbUrKtf7fnz6/XQ8Hna+ezXsvC/DbmPdPl9K
Ty+1WiXoT+Vy3XOpESAJQDdqbVt3c77rOb3E8hP+eXpTyORA8Evl3uxf9tzK4XD483zzZeNG/q7G
p7vK5TLoNeUFaAm78vQy5SCHDYMazqrffB1vial77K+Mm2w/QvEGJ+ONB6QdRxrqoTc/Snvn/fNR
cr7ecm280xyF+AlndjDqHsQPydBUdUp9uzHo7SOMh2pft7O9ca/nL+3/LwHfj33Jmam7CjpNqkUb
YwtRw7cGtTF7WWdLyX/pKuyzOJuai5Nu7aLL1FBM00DSYzCV0rNe2uHTpCeB//ljOxf44UsgB4Ch
jpOLk/HKoa6MQ98OA89N5VB3QHDZXY+oUty6p2EgkHpQyafb+jL16vyoZSWMnDKMIu/zn3Hp7eH1
JqrLZEepr1O06I1RkOcdUs1WWp9O3nDUk4II70je2JRfeqzU2hkgFIcMTgKn4xQbVFKaMWtDIsXD
EdUtiQQjCXOf38+ZX5M3B9gFi9wSzIs7YjWHoKWx1R5WqMvs3nfg6UIYvXNFJW834gnxU2cwv5Zt
Giqunebye1zJ9nOeV9FzFOoquDKwXS4rZYMYKFu0HwZNK0DJweDsw1K0/72YAAoBR5rFjEeFd+2D
bxJ6U0h9lnJWQ9F2cSxaZSU2Hv6ZRpKngtjSUrCK8LbXNo1OdhqK2SqO8rnPbwOzsL5EWk98g2Im
X2vGp4aOYGzuPn8ZF145hjteB/tx9uJr050tLMnJNEp1MN0MwHCkj05WkG/c26UvaSmTOHgjcWaY
62UjJhJ8oEmYukmhJ3Cbx/Rv5LhIOGXkZuNwwK4i1Q+0MMcnVc7IZu0k62+capKbjVn/wvekYo1F
DuQ47NfWW3SJEFblrzyX4x8JMCrFUGSg08EmdWfj073wdJntMYpwHJBhkSw/5Z/1RRAy5uRxhMfX
GBvy7FTVNwdN3bihC+sLJS6mKkTTXMi0l2Xun8uETp8jN0Vzlk+i9hoCa35MbJfqXY7w6UijgBCy
Oav8UQog24m49rBACqwXFcDNtLZuErsZ71pqRW6F0CveKU0o3+KKR7tZO5UHiq+9poVQeUIiAzPv
aeR8PgwvvBMqRLgI2VJSxfyrMP/nDjQUr6MSEVIKjtHak0IG7r+Vb+g5/nfVNtYTICcGBR4d86Sy
eli4c3uDrT6sZG3mnD6TmeXjkq4egMayje/18KjOUf0lrWfziMacbqdUOPef3++5O4VfQW2S8y+T
OqWQ1a+ozBHdj83RY2xTkGQT+t47o5x0pONBU3kSZMd6jDQ/DFP5IKlD/IU5SP8Y7TFdtC8KfwjH
a0hQ9Chw6cd6xvapIIAhPaXXWOVRpozwjSwa3EmWxX4vL1rDXCSv4wQb9PPbuTB3aWRG4qYlFocH
u7qbQBHYgZWJD6nUplcaLfYzndMeYa+d+Io8OF/hH0Qbz/DCmMGQrNhIw9kEYMg8HfWgSNA/DyJ2
C71HPdIpyW3TCeELO5I3Drnq32P06RaO94TvE18BtR1CIE8vRgM8jXLwm8D5UfnsDKUHKhtFHGX6
JEPYLvclff0G5DkshTxNX+J0dnw51MSXImocZArEFTuddFt3RcyHGudyAOBuTl5mc1FIGtCdid1a
ZMa+SIasIeiAsoYrB6VmXIdQHH6oaan8qEyonSXunNyX2km975HcSxwWDROXMfnOSLnqJgfroZTE
METjmH+d4jxn61eVGkRjTZUe20gZElfpnOweK6v5TUoL66ZMK1JG5kAe71Mx06/qbaHco1UPOaP2
Kmg+qxXV787synI35mqJ2nuyGtQPukSKYNUl5gtgQuWtD8fqm4Z2XSyW2Gp6kiybSByVeb/zrFzA
wB0qGqOUjZNrx4kmDuq0nZ8yOTT1HWZ9QtTraKj7HaVPyXgoUxgifqi3KjR/I0TugmPnmvYgklAR
TuIuopwkPPRAVeBNk93wNdnD4OD5l/nVS83FRhesSYTfBDkKQydHv+WyP0FAaDoFPZo8hMLOLiLI
v821NV2h13R+5yhCH+zQMMJdMzXwlp1mmO47c0q1PUxCJPNEswmy97Iwea2DPJw8euT1D7PMoWcQ
CprC9s1wiYHLLEh2cIpxJt5QNepb9Fu25KEYkaNdHhSkC2IxU+O9lOmcbhlmFWZfvepHQqDauT2A
bkDniOR+Lj2Fzsb14OTB5FWV3X+FwyIHrkSHjHDiManIwgys/DYfe1hVS6DwLqW6+kGdYIb52shx
Bh3ajO76LjaJusE6dpcJZ1IPDUoxFHmjjFJ70Gr7d0S1hZfMrd1alaxWQDo7h0E7po2BjrLv0XCO
gtTHcZBKlBV6Ner+JKf2B9WiMb2u1akmUzFDFWR01YTaNgtHw7elYX6voF6OZDH3Q+zFNAnQMhTs
r4meidH1quMCMaeMRSVjMJzwQW4njdGsBySuMzQmtD/QXBO/lM3sF1MLVTZRpoW0m4flUZem0rcH
KQ7b3FdSdawgiQ4jmRsVydRXAZ4yQirp/CUuTW8BGdccdJBvRdmbVzPWLEo2jVJpfALRQh2WNGJP
p6jUbuZe0ltPyOn0va6VoL821KrtXCk1M8vv/vaxiiCrgBFrToStWRQ6haY6cwxXRGE6H6Ye3ORV
j4Kkure7Agmng9g7uUrzYEBtU0kW+PE6torjXPVojkO+48lPant4Dq0S7jXLlU4eUR0PtyVq/7ee
letHJKVl7aeslujCcqzhHvrUSvGhXnbag9OlQLXiUQ2xdMThR9zKxctQptLgWY1ilLcQr5kxa7lj
sCQmpR7f7vUOZXkdBD/1aWpfSV9UbRQ0g/VbsFPD7tZD9fYLpLK3gxKX8ntv03TdKTKNHrwOgfOO
rjJAYNQnjwZ6n6+SNqpPUT5QnpDB6i3iVtpmEthOdB9Gq1wnXV6TTymb4ceEof6rSNry9fNV6kKx
hAY85jA2oQacIG3Zrv2zy0BqRX2+IXWw7+tEfsIGhR6k6RQFLCkVdLwPUhg9DrS136VIM6+lHhPw
wdFD4Ve4VjgAhHO8sYpd6GIvXQmLmDkc94uN7PRHlZHd1SMkKyQljf51oqON0gRwzI1ZFiRKNbmu
/xq7Mn3E9zLdkTDLOmGGCgnvTdYE5bJakCQTydM33Yy1yZ2mqPjx+YO7sI3lVIi5DNszTQdzdQ42
9DYy8plzMJ4L2yWwWb3PJTn9+Pwqfx//6RrL341BjFoqB2/Me6dPwrRDjPktl4GX5M9eSzBNdqcd
4ah4mgfV9865B+D+lF4R+7VHY753DuU+8xW/3Bs+nqFdcTdd2T5alP/hHZ38stXAqSurq0OFX5bu
LMLUfgOV83+jSdo9p3tyIHbdxn7q3FHJZuPfR7HabpR0awaI5LGb734+7Y7vrv/ly+dP+3z3dHqF
1ZYtnkK0nyNXIOl1p4rbEDKYSPafX+R84MCQoB1iLuhEVtTVbSit1tJoY79T0XH2LdEzE2vOlr/w
wq1wLOdIRx3Uobm9upUE0ncWAVVyUymrj0ZryDDkx/yxqcrS+/yGzrstsBj5TAGpGcAk1hWS1Cgw
tQPDQQBdIhELa5oCVW+WPyGOm9d5P2INgjHRvAipDsktSkJpY2hcODkAwlwqsJzbl1rN6mPEpDxZ
So/OX0mNpLil94FctGkUvG3FhHQbUW9sICi3A7LGBEj6D2MMbKLKKslo3Zb8ih9YCuvHvm9m4vTM
IFaReZvqg6H3BdqpaByaXaamWo6D1sBYZwnSQQ6SE6VH0w5s/ptK4HgRnaiajcd7oTQEp8mgL2hQ
XjZxY59OAcU8hx1eTlys8GxtCh6pdlcETf9RT/XwyE67Ckj7UAnh0rWp+lU0TBdgBiv9WYpGs0V6
po2+Nji2dDSUtHvCGBMXFOkaM3ULnBu6//l4uFDYsPiVtBdh/NgsLasRLtJIdKNDvy9blDMA/uZn
W8s7V1hF+tz0cPIhlCq/5nSOv0eUGfYYoNR84zO79CsWDI/DwRbaLSzV08fWVcB4QmgylFcGR7qx
OqpgboaHMcJhwDbMTZ1s+g5xfUkJq+Zx8HMKWD+auUh/bjyQNW2ErjdCJEy+HEKZyteQlT4D8ZfS
/3ONuk3usACWO4KCzZtQ1cfrRKvIjrOF7KdFPD22STR+RSmUuTg2pAerCAJvoHzk082drjhdEV6n
BOaBHrd+19K43xhuy8SwWnAWRCECLaYOeAqrpVeWOn2iXM1v7eJw34kg97pa0vYoRBGBT3Wz8XAu
TIcOLBaqbA59Qt776WvqO5J+CJXPXJOy0D1S4upKtNN4tfEKFsHX6rYgv1GvBE+CbHTd844mwcQr
EEGDRcQyllbFsxW25LXqfR6z8Z1H29X5JIqdZbZY3TK5L6ARgIWON8o65w/YZuawYURx/Ae8s/qc
ZysbJ8emptl2TvctVkqb8MF2ejVmnKdYSuOvn9/63zP/6a2zjUJspFCOUGF0rrRwTlfQWNSohBGy
3AR7Trv0KttUkv8k9kA+RF475i9TqwqVs2RbPxp4Kf6QkFdjNTM7esaWVup3sB+GmjaxBhZkRsLK
/FourjBkPOJHmNUhyOzJ+lkPpjz6HU7kLXjJCl5t8fVwH+BRFtwaPJv1B530RCCMISXyuB105NAN
XAUFtukXMzThL0aZfsc2SuC/0HvCTY3kGNjW4GnkDwC7m4gjmpVsuoLqEmzthc5HF4sPBTReKWMY
7tbpIJ6S2lFpcpBFmpbIZbUgkkj6LEkTY82xtD/xJDVPTTeErzVlXFT5taTeOVNdjhsr4fmyz0SD
vFRGgscksX7XjSo3yTiptAJGx7hqsYDhDGv1GzoWW2rOC+sSWkJUs2CRkWmd6bRUjax4pQbW2MyJ
uZdHu70uZjN7NoB8PCuAZrodX354YCXowMIrzUOmGeFNQ+bWlVXU/RE9bnGfOq2zS2NRHiUpma8U
Tl/pxhd3Pv1SD6OWT9tKZpuwLgW3ETqFFhimO2mD/K6NTYu5UW5vqtpWb8t5iLw46asjilV9Cxd8
4WOn943+w2ZfQNdstTHp5ECrZ61EamPV/cQcDiBnn6IBJDDXLq2HCMMECvVkbmnCW8L52Sf98NWR
e2LRRnUUFfWiefoqNXYXefhrAKZmPVkZnHZqRduY+s+nYjRuFgVYemcGsK7VzGQ1/TxHMaBiLbWz
W8oYoWcq9fQ/vA0bgY5JnRjWw7pPSaAV9bIenxQhOv1zmls4glmOPkY2K49tI0ZOw0EDLYht5Qai
5wIQxGb9NWkNMgxYcNanKQT4mTTYqRs40NuMIOpvGjPp3RZf2B/0hYk/OovFHJP09JA5KOJ2SaCJ
r5UumSTGNcEXga5/q1J86WehUtB0RorDx7veQYeqU9PQJMpYVDZ4lkEeYGnoRUAxInU0ZNtq8lOv
DVxIuUqpuy6Uly4lG8oH12QdA5FXOvW6Zkunf2EyoRUAFBK6H0LV9SkcHJlagYiCUJJ08zOZhoVP
ydA4pja9yc8XqQuX4jREowNgDpz1daPPnBQNQgt5QCRuVV4NTsJT4zi9Kwdzq61iLZPx6Xq4CO1M
eFHLZIAg+nSyjoKuCUSkt+5YkTf3gG8x9x3ar4SBK2F1j0mdiF045TjJpLKl1VObAY7WxtHe0qSm
QlOSnPAikBEqu1juokeNqBgbcpyqTB6+yz7fkZVGkoOVTG+zqoG+dtjiGBiFUDfd232rmfuWjtR3
VK3KG/SX5i3DL/qqSMov1ankVzyA8vfabK7pimb7uRdp789OHwNVKWYgJkEqht0QAV7EBp8p8j6I
W+1LAzObCOJyycdqBbdOHTVxZi9RctAPUoa23JWqnm5mL+UROY6VE/xWBhybhzRzRoV8aMp8O3j7
IG/KIifwMhzAgVBZy0g7n6zU+O0ggn2Ng1oljtcKx5+DydPbJcNIpm8R9/ObMY3E5Sg5nrFdKccS
2wSIIQj+Bm38k6nMJwcdBdCE09XMXrTQNLeOo+d9Fxpm4IcWmOkywSxT8j8FLRtLQdrrlEN5nMGR
Spbu6bUz7KvUUK+mfArxWI7NxqR2wXDAGijT61kobks79/Sq6TB2c1Oz+3Am7H0GIrBbA9v+I323
4hst4I4ar94eqtEyvQaLKZo8qb8a6Hd5NIK7AxGM6pdaduY9GjL9GOIe4zwnC+e2gKa6sV/5K9JY
fQJLegNd9UVAwd7w9NfaQH4BgiC9W/IgH9E5z8RoYsIqPBg4NDSGquKcLHSj9aNR1p4mTDEvk13G
KqJNRwKiIo8G+dqjQV4ghwXgXKUjcELrzrzsCRuZVKuO+AJ2Y73S3GlKn1hI/mtJIqcR3gacaZud
JeCAePR10cXOFd658MlKUhJABeAD144d7SOeByyfc5omD/VkBr+atug6wv/M6QHWjCB4L6reAyPi
SO40eqNuHRuWuWD1oJbK28IBXDYQ642dZgS51NF6cC1oCr4lO6lH+TbxC6Qx3+PQ6u9RENvINOnY
aGzgH0o2mrdZb46HGYiMmyolfZXP58oLA5xKGJL0xTyFWni12UTkSGvGFI2rz1LniVJrPyjRKl6d
h8EuoQtHuyva0vCeTdAW4hfkKVRlUXLr67UgaGKcCsBS3DqT8mNgJc01NkL2NZW1tYc931hyLVsF
4iej+6DgsRqdLLi0WQzy3+0C2pUfjJL4oJGhvMRBlHyX9I6dpRECjKf5OjyjpCWAgiqscReps/LB
NPzHrDt5l0/a/GIIa/odmU37Jant+e3zN3F+JEGZgorM0JgTFXZ568OyYrVWU7FL0yTiBQ5z2IrB
7YZpMPY6TKr4Tkmc0vKcmahE6hCxSravOg70P9nPUQEE9Lh0QclVvUKiKkt+3lfahprlr6HkZAzz
I2nr09h3TEoya0NO0bYVb0+rQTXp6Y+RotWfycjR7Dq5GrxZxgyo1xrN6VcI+eW1n2XQTDjN2ftQ
bY0UNyuLInEzKxPIZJUhD49yX+GKGMgWEEcolezpneUgqTtt/4DKGLASezcLNJ9eISeGhZP2gJUy
u/JVsoUqwIDoPw+OVs76xhb2vEhskZlDHXKBz+FDXnvMdKstrCFFjdT0uX7sE4VmjCb0vR1ZPZWX
zPZABfZ+R83IjTqaCw5WX+x4tKI3xsbZNmP5JXApccxRVVbWPp+WdVXL8OZymfzdpkO6U43mEKnS
dRiHykHtycEbAUxNUDLFTIxelzkbx4+/8/jq1fMbqD5BZ9X539XRP2AOLRtr+Q1qM9wPIZpLiMmq
+W6GxEvumjBXXMQl7CssmS5UCMpmkBWSU9BEPC7iE6+Jivk4FIF11YSRfOfoNCcDami39WB0+7gI
BPifcTxkQtPhiFHlo8smgxpIM98s9XqPmh1FeW/Tm2hasbcLmA2l3MIxL231xiZh8vXzB38+U6mI
SoEscQZG+79kIP27/icJ2MoG5gMoVSd4gTrb+23ZWXvyHMXTf78UD3axGSLrRD9zeiloO2ndxhiu
On2gC52Z+N1avOpo28uNlUg7KzFYHMoQkPIdk5LA2zy9VmtJUyhEwoJazKBzxTCxjcPbktfkyGKd
tjz2c4IM504Q/kwRkdSeJfxTSRc61TjtZEvICQu3+V2usu5IxCAO96EUb6qG/j+2eZN2qOiPeZRL
DxTClceQ1Hk3S+LqShc9wcZp3mWQIgr5qJmTOBZREdyKqaw2hCXneyn6CaBUNZ4qUm6akqe3agHT
i/KCWjtTYhRdQ4eSHtMAjcmeZbqXDtnYdNigqaLFVxyVwVgOGXnFIK5kfMtsSoTu8iiVq7HtQnJb
C8OovHHQ5atKsXEdiMGKSOiRaXHvPh8QZ8d9fjnRQKxdfHHURFZLc89s0OpdWgC5raUHpQvGh6qz
hqMzq6kP0yt6/vx6F8a6stRMGe6LzWRNKHZiSsnEWeTuEI+cDpogXCLvZf3HnI7zy+fXOu8Uc3Ps
b5EH4rCCIrqqZcQlHEbqegVKiLS8IvxAuaoIPCVFlv74dUAqszvzBwcLCS7itIB1BjmCtNEpNdaF
RNoq8S9D/nR2w0Nusz1jcsU3t57redZFO2TgPY2Yawma/IdFYLvx5f0Vv60uA/h9uW2Wk/NgKSOM
KyKPwYGMYP2fIYrmCYNPBNaPfGzw5kflHMGe7SNYY2xnLNJsov5Zc8a4OIDc6SJf6ipEMXNoT2xT
4QenKB90VBRRVFFj+e+vabFamA6qR1NV/0YD/XP+obyQpjTdENFPtX3bxHn4dVJF5mLijI6t0xhe
kOb6fQnh7XHSkZaCshlvzbpv9tCupvfPf86FEUqlh/o+Jcmlr7CaIrs5HgYB2ctV4i55N5McNHho
Bt/lkMDljY3xecuHohWLHe+IThnl/mU3/8+tQ8rpSRxj4gidYPTJdbzGU7enLj2AzWgKisDxOwMS
upQNxCLPDp/f66UvRDXxEuhMXVgR1+o7LUsR0cK/ccWU5M+JIdgThSCy655Fr5qT4W2iL/tA8kvn
x+DA9oMKwDiScvWlGYxpY+N34fPgfEDHnD/4QNY1FanuhVJoUcEhBCVOaErGlQFOf+vzuPSGl4qN
wgYDBemae23pxBhHvYNWg7PtNzG30qMtFcWtQkI0bUZH78VVmefFgQYnOcmazS8aB7mJdo2WZk/a
oIIGn1sLAp/am4CSQDZnwv/81Vx4FqzQ5O7YtIfZsq8m5qizZfS0vJnQoLTYlk52Y6bCOH5+lQuP
gmvwqCEPIKdeG4bxMk2WHpPjM9lwqEB5EImXJajXoSFsfOaXbgjpCQcxnRABVMKnQ52UcNrCDnMf
oQnODQdu5K02/rqNBebSZWxcKw51DfyU6+dGGAUMuRbvVjmjl7Ub3bmBkzNsfDgXnhulTyrkjJ9F
Mrs6RpVRqdokw5ZuooQFPDq58TVJz4kIt2Zl46s41xYhJ+RAz4LBhZArrPbEtQF+KKJpjmZn4CCw
nFbYQxUPRQ5aNSuV+kmbtdmzi9K6UzUyFdOykMis1Z2HWYSS18k9G18gj19GdF8bO/ZLvw5LAD+Q
1jX9uvWaplTIFfC0FfBJaxLaZsSnv9U5NH8uYin7bgrYHR4T3Mv3VaLppd9mRf/E34SI3WLABeCk
5LzZ2dbIVkhTWbbg2MrKluLiwrjAq7wo05FdLGDx0+FXhjEFQxQTrr3sBJ1CPA2ztrW+n9fF6SxR
oGUq1ynYU+04vYpe4kUvxq52C7kG7d+PEHurufNUggJR18axZwEWu09I+b4vRY2LG8559J4mytus
SJpnUsDemu7Oj3XcN2sZbAJilc11xk/RlzViVh2KU2kNXyq9XYB4Iv0DWHre68PUXSGF8aUk/91y
kvb10akOA1WgjQntwq5k6WbxWeLkpga0PtWPYBka2vcCR64po6fOYJxCPXmsy8R6KsK5BRAMJjXp
pwlJ/PCR2uoXFd+Wb9e9/qeWBZwJ1DC+Kcr5qKSa2DC9Le/mdNeE1xv5HlV9/uGjPn13AHcdoyp4
bZKE7rVtSvsOqqtzk2kj4Uc47w5SNtgbDZ4LFwW3z7eNYYKIFX01LOeq6Bujg/zUBDPTPBiuO8A7
7UGM5eQKYu29kmbg1rbjfNfPIV+ma8aij+V7bUbrIzNV9a4hJ6QV7c+q1dSnEnHXN7sa9Htok2DZ
DNsSxa4KE2XwW1xcb4VRAPlW8Qm/mlEb/WwAfNwjFlAXrZQ1vXdqYb59vjpdqKsRh8UiTaAwo/dM
VSkMKRSJUQlX7xE7M7WT55cp+vzNVuswZ5VS85+VnkyPihSObxMgvMVvrucEiVat4ceI9NWrkrU8
8Wu2rtd1kKS/IULmoIySkR7D57/3wmNlfCPcYd9IAWtdciyzrpFamZ9bWnm7rwMpuJWiXPs6mlb3
NupjujFiz1ch0BumguEM1xDRj6vZBkwh7RbbXBoH8sCuMYzuw7a23A4N6MbqfelScGaWbhfnW1yM
px9Hb7AZRpfKJIKj3Qff6OwqO+l3E1Tdjad44ZNgMYGmwsZ0kYEsT/mfPXGUUrCTZBoTVgmUFNVE
af+cgVxfS448IfCHwo3kW6vlrQSMC/fIx7BYA9mgUBpdPU4YYhmYRRlGi1ILP2x6xyv0It2xIQw3
9l3nuAULhRdKk2ULSR9xfeaxiwTpjr5cK0gL260QXv8uaryFS8QpXN101KQcxypIvP1oBcbgW8xI
8xUR9QDSJQn85o6dGymzcAmU21hpZIh+uR2FLiy+Wj2GpBiC+g6hkDmhKgJPgtr6vTKTot71KOj5
DwM23Bszy4V3R0N48bIvsWqMl9N3VwkHmUQeVG46GtErO8/uZnHm3hrkDj4hH5G9fE6SL59/dudL
O9silKmc8DnGoOw8vagditoimwVaiygDv6K+uNOSQf7v2zAuQ6EfASymL+hCp5cZFdLkG8XByR5P
Kk6FyfwCrh7HPuYUWo50Yo8gPbFf6pW4rmSDXo+TkBy8lHXhWEIjYgu1qBil/dyoiJI+fwrnk4+O
Xor6E7qWxau4+kLtTJcUq5Kx8gAJ/67Kk+YjK5u8yYQmu2szMzp8fsELOz/8xfKCiDPp7HBQOX0g
EvEfEzELtatGttzDozYdj0AJw4HOo8y0D6IBHwGFMVPe6aFm7TulEzPwPpFlcE0DK9wVTWZ9j+Q8
fYiDpgOT2WWvG79yeS2nyzrDbJEtY+Fc2Aqr58JkH/atRIpqXgrNByNn7lUZBUUCXOQ7u+IowXNc
2yQ86+LayMZhXzekLQK4D59QsZo39J+3FG4XCoaIJzhDUSBdZGLrqSaXCgXqsQqjhyCfCr+kbf1K
qyh5j4xq/l2mdH33jo6W0U8rvCZ+X3bdM1WqvNwHgU16Q0aHBGcotMw3qW61DwTaje7ZzazI7jgj
F1ZoKfzaeJTnO0n2j5QKGGeEtKFHOH3hg0DAJtP0gY3SE3XSNxm9o8kYj6qYUh8tr46NMQKPWJvD
vXCs1vB6udI+ADGb+89/y/lcvcybCMb+7gvou53+lAoQMHttEJhNWP3A/azcOJ32axhFu7HGnk8u
XGjBgFAbpWVmL///P6uRFFlxTkIoF6qHwFWUNKGZSyfi89u5dBV0TIxSIDxLf/v0Ko0aJJFoOfRU
aQxB2hw4vwpEt//1Klj2Kf/jM2TssZKfXsWYBlluGyV1raZU9koZQZa3ySP4z1dhbGtMDEtCOfug
06sIzsYL7J4E2LQobhzdoExPAoP/+VUuzD4opXXKhssOiI3satZviZ3SFBHgvR1S5y6uxuF3iBLE
wziZ7gaG5VuYtckO/y3hyN3cu5nS9R68V+GGRT0TbJoEN1kYQ6JPO2tjfT8fnsi2KHQvFBmc3OuW
Tm01TqHnmYQYCy9hFGlgoqsMbKWlfmw8h/OPEibIArmjbYcmef1RakB+mD5SLhUjE1TqWUl3iaI2
1yg7E39IRoLoJdYzF5mr6gVm1Lx0TR2+sllW/zN6gr4djnxUJQo4PJRhp68+KTj8DbR9WOpisuzk
eTyaaphunWjPO0vsDB2O2mj2l9jk1TgOpW5CUAQXslDr9KvDBmAX21nhAXtGnKLLCVUIIP1p23cf
GkdJDzZI//Pz537+hpE8YxOhr0WrGuf+6a1iWcbSyHKFkcGM99HE8ZACRkcqgNh6qheqCtwjZyBW
MfwUXPT0WqT0Md/m5BTaUUkWkUG+LMX5OGuVm740CvDAkWH8gVxixbtlA3M3TSzNbiDrqKN0AmhV
lE09fY+5sRPL/fxBXPp1PIZlx/xXgb9+6cWkBYPS5LlrqR1brx7w4kHF5/vSoqd8ASRfXydyL8du
qOGzsTM0YJDBn+zCxhsycYg4hhokh42fdT6jIvBFO08/ge0QX8bpMyPqIotIfMyJfekyxGt6fjQB
gG/MdWejAAE1mmUk6vy5DIjTqyhj0soc+wqXBtT/UXZey5EjWZp+lbG+XvRAOYTZdF8gJEVSJkXm
DSwltBYOx9PvB1bvWEUEjbFZV5WVRUK5OP6fX2jf6zyprmiMzzTvhX4GaDt5IC61qPeWBRyE/PiB
sLmy69KDY+JLovfG1Ip2nNP/GKWlFwHT1Vm8NTB2PO5+lKFGJKHEPj5K8noPiQq38NZz1x+PmWVy
HNRk1OqL3Q2Dhhl8Am4nuTtPIca2q9wrp6cmS6wnC+uxZ9fq9IsKL/ogcvR2PxkYhwuc9P/8q9mW
A9GOtePtpHn41ZJw9KvS4XwF/2QBVP1yV3sDkTQVAVIfP+nJgQhqB6dYPtsSf0nVdHgpwiemMO4x
JyGgJqhhobalRydlTUYFXrbn8l9pzp2+WQ5eSOj4h/LoDVH5W7niSRZ5ryGFhHM5WWdywFtvBXSm
QygpTemvRDaFi/Tfim5xAic9T6Wj/Ja3YGKBV1n2T85seoUnuTNdj1QHz8g05m2D66m5KgzHhBhf
lGwxUS0UQn/62nOAXGnuWYxzQvvmyBgeIDI4PdKQRhePhFgMdoCyAO4V2CepX7Gh2s9xaPZiZUfS
xmqvlxjaua1UxaXtmhAxSxa8FYJrXFb0SCN5uZcE1WzK3s6SdexU5k2n+WGK78fYXQ2k42C6X8be
ryJW496pp1wjZCmdsd+HOIoeenTam8XnKsW8UBKs6LeDFRP5YGrfUjeRV35MBg9a98RiPEQRGdmD
dLWvFWaIL5EbmoTxtep1cDvrZ5RW2tdaT0QZIGcndW0wM9dn3R20GyJxNWLUbVmngU9F0vAKsQBa
12OPkSf1DM57mT7jbQRzJdUuZj1OdpONK9GuQBIyB425hLl4VY2enwA7fa11pv+1IOGAB0QE9lqT
cmsH+qAToqUp1Fm3fWyzKCDOgiJKUHVBbnmfe8XGogj5MoiGoKs8nXHvxaWWbzWZQqRbOqj1l7Go
ChOb9W7Gu6xPp8993pj22sU84In4h6JcD35PTgoc29YNKijnzTpsl96CMBS2Th0q4zqQqh6eZ8IV
P+O/Tls5rZu+3OYMFWzQ4lHaa6Mw0vhqrhc5Wz2XBcD/gJcs0Qig6OsRb+2Rdhrl/hqvZ9pQbesQ
sTWVNW57nB7Nae0sWrR15s75z3TupipQ2OmbQTR5xhfLqPwyiHxBuBGsqOF58ItZx0dwpLQD8c1g
FU+y+gn9YZgefX1onjNb2HD1YDYxTDj2XYPE68aqNzq40wlVSwzJyRrv9B57xVUZu+0iivdw3ihU
XC9B5xlmEUyqOIhC6T5h6ZFWKyv2vZt6bsdrt5DMFmLyUh0OUWSHV3UzS6ji+ZKKwDh0VTCkGTlq
VUWWB0AsK97H687pbrFAZwgGOCSB2h1DkV3c5HY7SsT5belsEPJ4m8zAPOPjq5xi+tAdCSWn2mPz
BxI+2mXN2nUTs1pSXGRS7HvZpveyQo4sO4ieYWzne87f/r0xWUkFxQ5Zian1MX7ttbhzjTx9moaG
GCQgMP+zlftOAHZ1juJyynlk22SzgfTE6Wo5ZB2uwR1OXH49AhoW2GeglvPLNStIcdE40oP6MTtr
M0vHHe7C1sryknSL4BcIyYPyZcCDCThRJBsWy/Hh47d3+o0WMb6FwvIvI/WjlwdBaoYeYOPurtfe
bVXm02PX6f6ZkXBan/H4nEYArxYRC6zPw8cHDjILPU6LlSbpuMh5G9o+EcwExEVi65biGbbSderN
+E4RM6tsSCFNpN+2xXgGQTstljh9gh1z8LThjByXzIZZe700EUuFlgq/+wRirMtq7q5ILVSbP321
zEd6G4QXcFQAnTp8Zmk3MqcSXgISandXW3n4u+7cP05IoJm4tLJAchHDnIx+21fC7WhkESBKtri0
I/tzknTRGQTindcGm2ex2HMB2uhdHj4L7s+ctmtQojYcM3JK2nlLtNtis+p+/eO3Bg8MRAXy0DtE
nNaiH+8SA74SHpMiS1y1DWv4vh9f5ZR0whchGJRWJL6PC6H/8IEG0cVdmhAdT6BGS0BWCXq0mvVs
hpZuZTTVq3KMn5jKGNdoqZIvjeXIajUJmS4u/M1wMVhDPp6ZJ6ezEb9EzuvQYBbDyGNEKZyntE0z
mjd+RLQJQAk1sE8wz8cPf1r5siIbxgKOLN2U42e3U8+ZhxwMwmgQIa6SJVKCMcoWlCT2/TwJ9QQ1
EK8oEmiDArD7DDDx3lPi7bWAtlSlHJEO331mNh2RoGC2bm4QYecP8kbPc+PMJ35nyMInIsWJfxbY
9WhlE0PmjDI16iVgp8X+BkqdKJJmn4d2eW4LOgEDFun9sgdBjYDBeGz2T3xuHpJazlkiVd1FTFLN
czr76mlIRLw35zC/GwYju4/CKCGxwHRehs5K0zOf1fR4b4cnGu4CvIuu/xLKcjx64hpb7zCBcufg
IJZcqnDWX+Ns6L9zCgHRI4Q26wLZyNK7cmbLeqYTPGFopSbo6qOTqHxVeL39GNKleTKyisjBMht0
HByq4UL17hRvctEkPzCohSpqAvBe5b6qu+08S/1n1kviWKlbQdRxki5+e6FsTVxMq1gLEnt2nj4e
xKeflyYLLEa6DMaizz4aRH3qTLUBq3CF9W66ZkO18SNMzVcDEciZS53OFwTneMNyeIKhhOHP4XgV
wMeoVHouZVmJeTnrw4ADid1FQZ1W9k1TkI69qTr8z1zPquF8S9Gci5M4PcOxVr0l/4AfYhhiHt6D
02JTq2YLpNGU/XPU40dVjhkV6uCYv8w4m7Z22GTPH7/j04McQBoRDnxRSiz9rYH4t4OcNRsdIwq/
WG/u4IqGUogX7LvEpy5MZrby7Jzm+I1qcDCEFxNe7FGBMuh98oEPHzPj9KPnNjKJLDOax8KbiWk2
5oKItSbyButCRVbUkhFnaQ+x6aMO9LI6f3T9ciAOrc/ju0SGnHtozxJNiccrHj/4eK9H/Kzi68T1
+HIZ5mMP8Swr+oAiTr6QEeVjiEoI2F2HwJl4yZJOEilc2gAtXEvzTR1VWXY9hZmjBaRQNmiyhrpF
6uVpBanHzqwTd8pZ9LdNJSX3tjebcFqbDnfdpiUfNZkz9dpqrRsvdMZw2E8RO3RQcmIf/nTRg0rB
CrCgJ0se1XGd1QqyUHXZEYk2d901SP+AAoH0ZhvxwfrjwXEyK8AtvIWhyvfCXcBfVvm/DY4ICZWn
J+MAsO3mnzDoN0F3dfMFP652TxZJs+foHaGMcM2bsMqwBPz4+ie7CNdnYWfzBvijeX00VNByaRHa
SQxSUHtdQkNAX2f61l971X8fxG51//4f/vyjwns5ieL+6I//vq1/lY99++tX/+lb/T/Lj/7v/3r4
g//+lPwgurT63R//Xwc/xO//z/XX3/pvB38APUh6dT/8atXDr27I+7cLRL+q5f/8//3L//r19ls+
q/rXv/5BmEzZL78tSqryH//5q4uf//rHG/npv//++//zlzffCn5u1Vbf+uTbyU/8+tb1/LD/TxBA
aLv41YC4Mtz+8V/y19vfWP9kT18KGFgFfJkFbSrBBuJ//cN2/ikg0jjQDuBY8a8Mqa4a3v7K/OdC
FgczYv7jPw8f9v/d2d1f68NfH4U38Z8//1c5FHdVUvYdv5ih97dVhIUKlJJfREsYrjtL9+HQ1LEh
pE+ZxKu4Lkmb7VS6jsxuPDMB3kggx5eh62fxCiCoc7A5vEwuTYKGQoxWySMYHhyz058bR9d0trum
fQinangyAbauBlHVelD25TgFo+6TQJp6Exn1yezqL3HHBkbY7OhxvldL2rhj5tqVKJ3ic5ypvLjK
BLBKQFSouPHlSKsYtF0jinmY0mpjmaMnA1w8tS9FaBiPMk9Qo2UkGu6UdKEqxUXvPyYVKif630Jf
E4WZXjUZLjkru8u8W1ZVPJA+nppH+8by/jnnweSmBuFYcmwbQ2OkFHBCgcZCQhexvHVn79EunyLB
ePvfIfnOhz5ag04udPQF5phtQnZcCN/GF1VXN03uBY6Fw6a0NhRsAcKVyx6TrY8ve7wZM6wXrAHS
rUc3/4THGSXJMFqljhRMUW2NSDw2QP1kPYduuMUap0a01rtn1rsTkd5yVRoJi3PIgq4ee/83lHyh
L6cQS8jBXyT/ySbLXYQlqjDvGkgQZdC5DmfAzJzXdHIrfObtep0zWc6cBu3jehfjIViweCdxUkHd
ccy66IqS2Nxi0oLeqVAJodYQn8BJzSlIrKmxAnwcAVAVxOcbL4rktLa7vPjUJKlI9tGY++Sk94N+
jSqoh3sbtuolqWT4YDfZcK8Nla8u69YgG3PMloRZG3Ww2tmYp9fbpnUgKqazsj51/PdPAg/JKzcO
nbtJs0YZFBbZdGy+rvi+rDb6Vi8MA/vg1nYUyaipeqijEawSeXiBPhnh/Rb8qwM7HXMseHzRpV85
CurNmcViGYl/WysQOFkLV4AEIYyNl4jBw7UCmJy0YTVoAWk1A1pOp3lWoaa+1xPq1o9H59smf3wt
HHUo2jj6CMSrh9cqUK46EYdbTGwMrJv83nNWXjf01xZ5SXdpT2oVogNt1SGeu9Eyrd4gHWjvRQq3
q8XtOae004ZrYcUVodct5qgcVtZTZtPK/vhWjxaKt7cCRAI0tHh4UOEe3qlHfFRG5Gm0UqUmd0Xq
ZyO+OOS4sWDWD4heZbX5+IrvvRxOvAgcFziObshR2TDE5Mr0asSikDn2IHLX+xWaRTl+VXUblQE4
FI7hjR7ne5TQvo5VLHlBKwuD1dd+ceJZjVqoLpo5ofiWKK0FvrLF+JTQeIR+noydufv4jo82s+Ud
LQkp2DctPt+Yihy+o1mNfRrafE0mx0Nj4T8XWKJksn98mZM1bSFswROgT4lRFPDA4WXUiKNbPkMq
mW3sPXqyLTd4+T422tzf5eZy1qmn/szyfSI94tmYE3SUSaNYfCeOvr8AYdDModACHVYl2o9QzelO
+M0iaqiG+otdq3kOZOdGFkzDKR93HQmH7CmOlX7++Pnfec0ojhft8wKO0Es9fH5bjUuMZaUFFgY7
q4mA2m2czMn246uc4MDLEy9sK6QhpoUx57Kj/a1qLkQOIVPUBCXNo36RO1m1yTI04avYCt0sSCLb
/jrKKb8ITUjFGEAhSeOcF/8AfEtuqtwjC25At4D2GO/Uj2/u3VdA5QaBAnQIXPjw3lRF1lts9Yy0
PO7XgkjBC0qc6M+vsgBuwMDIVZfN7PAqddTi/O+3WgCtu79zK1kENJysl4+f5RgL4T0vlBxmDX41
tFmPprmLlMiYJ96zYcXFVnO6bAe3qdiHjTXfTE4W7S17MFdz4YZ/nRgODgx/Lz6PapJlvlJ3coAF
w1zUe0fz1SSHWuA4jHk7dqIeW2GcJQHjTbtPbeWvsVGpPmGHor26aonxlNDb7z9+9hNa0nIL6I5o
0y9QEPdx+Iq7qNEH21s2G5lYK0IH8nWbQoNMMid90AaZI0Hto103WNiJuXV7hfZj2GeGM63n3O0v
jVyys0YqXPWw+c6BnMtMOtqeFviRDRFA2aUvdHh3+FDjiph4EX6xrXGbOc5wH+GKt/Ra5/Hay426
PTPr3hsM7IPLwkYRdbLNTOWUWKVlwAbzcFVtaGpe2TiNfy+R7kOns7p1QirdJ2SG6vXjT/HOqoqz
DZUGYNUCUx0NBj8a9EJUtMIRmFOKtRYDEgHVmuC6NgmyzoErjHXNmbXsnasyAMFsoOOzqh53xPDn
bsd8wo+p0bFp1GUTfZFj0Rib1pJQDASqUoCkcT4XzvKGcx59WugFYEUkNROlYB192nZqCzk4DQ7z
ara9dUqrsd87TtlcRmUVCuSUeq1taIsal9j8W+MlBqfab9UvgeeyQDywb0Zd/51ARYz25CN5xirK
CLpdDXRWaYv6av6OP9Bs7v2h6UL8TOAkASPbTQ49NZzl1sg977MX2cUYdBNFz96wB6EuOrOAKTAV
c1euOstpq6uOSHaxVRUtQ1Z8X60bAimeTG+ySLvUTByn4nzwCcKoaIYPZeoMQe8OuFtOfh7De58y
vw3UNAh8Gwt5LkznpKnJ9OAgDPLGPF5UCEfbkeVr+SD0mSnsm/1VGEm5SQnhs6hkqxjuEsHzaZHp
a6Lp5DXhiNWVryb9xvdTe68yfAE9NdQXKbqdm6bXzdvRkhwwPx7c7+wXi7wMrgfdQwjORyu5MkXU
0SWJVqZeOj9pkkg8E5rxTEPonfUU/iY7xaKeh2t7VJjYfjspvj6FV1xz1EBegMuZdODbkS6drL2w
UtfI7Sxn7RHGuEoyVz9TUL/7nNB0IN9iBYoN9eGC1ctsSJQC/HNSzXg1TNWtUpwrz7B03qtMOUqh
BYazylp1rFvgAFfonJuBE2rhbO1cVjT8BwxnQrvYKjFgkaGK2r+obN3cCbNNtl4zJXdmN/sXdZIR
alGotnxGWA8PXsfxzDdiOwoUXmdnXsjpesokJ3sLfNFkedGPXojy9SzpMzZXki3YI5BL4wmtpy91
JaObWfkGOG36MvW6c2ZvPWnb0W+jTF0Kd64M/Hi0raNo9P0qJlcW7YrYk94mbkuIVBe6isTen7WI
YM7R+e1opQUxPepg/aXypq0GksvLuDknEzodGdwODTt2saU8f7vdv1VzylChSRIORSMR3euigl9R
KOhJH8+zE6b+8tQ4CrIk8NJp1B9NtLgza+lKSWRMbPYbK5NkxrW0bTjnjuauIFfzTnLgJ4hdp3Ha
ppL4P2JO18jjKnubI+Le4NTlw0NMRSFXUxp/N93Z3RHgZINo296ZKbss84fbAPf7dvSkAQcr+mjX
k/DHq74HHpCy+m4jNK2DXNf6VSKmrD/zck73OuBdehOMCRPC93FjJCrsihR43s0cpt7tMLd5gqzC
emqU7jwl1aJYJjbi+5kvsrzx4ydcfIGxEGFtwUfjcEnoCmC3dkKFQMj6k0vrZUufhNXZzPRylasM
DxlIX8ZK40i1pNPZZWB13oi12ZQgTRFOfYaZ+d4r5wQN2Am8wOw42nlLq5pgi1FeTFWnb6NmAoTS
atlWASYn4Zl66r0BSVg9xAYcfPCOcI6moRU74AI+L90sNethkBMaOSudGqoNX4/9bF+ZmoXpG8dw
uY+SEGU2XgZ4Ysa517crmk5TTl6anexcZ46nV5JvcItDHtSnt35DbtgW9TxRQ0o4sbH/+Nu9s3jh
8gsEAzhCA+HYbqLQIqxEBu7dhc13jy1duq88hRUfNhi7qrXzTyaxu1gemPY5edTpVsZaAczxBpnz
4o62stSYW1AJOkKDB8l0ZVKCPfdp0ROhq42Jdk9CenfdppEQv3RLzp+n0Ujb9ceP/84JlJuAqU8v
k/MRe83h0FUiC6d6ROYx2GXyWaJtBW2JXEQK4snr2m4/zh5HBd3qN6Qmja81RG/Sbw2VPjWym1ap
8CnOwhpfq4/v7J23I8gYAiLDLwZmxdGgSlSt504UkVsWGfOXQdLi3XaVaXxKRq2bd7L222gzJc14
EfrKSi5qDhf108f38M6CvggmQK7piZ+qU5QW4gfqJhHItd0EDJByPano3HnkncnqmEszGfqPuwzD
w09QeiTheDiOBtL1ozoQTRqvKDPdItAqZzqzWb97MU6lIA4oFIlNPLpY4fg9nUbakNVY4Uqaet9I
136V5mQ8//HLA+DkraGxZ4/2jz5ghoO1MKJlZmFwdhHDnyWFJ0/OgM8nwcHshtjqoqIDNqTtd3y6
cfNkVDaWulTiThK09SyJsB476yJJqu6rg4GkeUHKkL9WuZEvXOC0DiIt+mnKYUB32uffvMEAT0Pq
/btIIlKidCcZVvwyawm7MxM8gDB2e/zzlwPeAZ2dO8bs6mjHAFUUniK2OcghjG6S3lcBeg37zOK2
fMyjfQmUELwQVg48LXFUmeVFA+wRcRWNjviqWwSXidkZT1YVu9fUsd2ZncBctvLjCwKa8RlogaFD
OdrqmzjTOophLeAcgFR/arQX0yQ6xJq7YRe1UxQk5BRc0w/MVlGOo2GPx1YaJNIy1+jM5otBQmIW
mVfsnc6Lto3XmoHP8fii0qxrvBHL7jrtu/ZMsf3OPHfgjMBEZKxCET4aquZcTUbtkgZfcVjiWNom
e03pf8oAXEYqXVL2mEWWgjj+cOrFfasNIudsC8NQXLYzUe2u0fabj0fWexMc+zQANezTnJMNbSZ6
2pbYfRItEPrrdnJqK6h9a3EpKMjB/POLYdWEpMWgw+cct/amWehFmytEgoQYXidEg15UHViSXUX+
xceXeu8bMcVxtGNBYWM4+kb4HEFVgh0fzMLD2Nxou4u8L+wzYNk79SP0FqigSEDemjOH3ygjNbBF
Z8sATtx+Ranfbqu5j1dl9zB15Todkz91VUIeB0sZT1jIE2+e8YdXFIhma7iDEYSsGtqxPdW3otem
MyP8dFTAEsIFBqbr26H1aL0xDAQSqmMnI7sl3+qaG5IQOBvuxnDjaPenX2qJMKKpsnAK2WGOFoEh
xcBLg1qxWpjGa2gxTRBBLTyztr1TdYLgEUoHvspgRyNw+OIyhRVDFS6BKmOn/WgxjgxQ50SXBJjK
/ZDaSdClefugZ1F6I4u4uRIpxjLAzWhEIgLQstSBTd0OPzJZ+o8TfIlPtjmnz51ehucYz++8fkjp
NOVxnVwaHEelXj5WVlL4DKuOOImAsFs6K24vfdqxofnl49d/OoRBC/Bww0qMihzu3+F7sUUIJmKA
kHS6iyS6pNOnNKdYlVY7LVtfGz0mnuxF8PFl36kkD6979IzoMoapwhBzRTpguBGt9S2tawxRcT9f
u14hPuf0RHcphstIGXrn1h+zb0Xmz0gnkIFsxx6RrMpk9e3j+2Kf44EPNyVubGktcUKB+nAsyy0c
RUvZn0mZ0+Omvu/UrGlPej3n+SWWLSJ9nMuRtA8ziozfpHwm7apNQgcWYdun9b2oxxL3uVbTb0qn
zsU2jQesKkBxvUfafI6958Pn7i6JIvM5Fa3C2cCdWrrVI3ZxVMa+2PgwA9Wq0mfDDChLYivw6jDV
Vh5O4ZTQnd9mlyNmZGJNOwtbeIiDKErEPBvpup8yi8OBdPRfnajEw+BzrlrNUg73gFSpGZRRW/4Y
KyPprvpBLBmKorazIJysSay4S0VGpGR4X+cuiCd77dK47SuTCBUYIerFctAlbvzWILo4Cueq5T2Z
9RXYYaNWcNkx/MnmTP6YTOK6EAINU8sP+uIackvvEA3TK2ommPz3sFTkr1bP4ZV0U98o3Nv1odtE
bRa6gRrDdNhAlqSs0qtOvQiKhYfQGMpATq7V7KzY7iMWpcquV31nmQqy2OjfSwPd3yZuqsrCj5ia
3/AklqpezWE60PsR0+GqJFgRbyD7Z9fVubmexGhfRuFY4UUmxnFX1iVRtoZeuwEYYUvpQe4ktL2u
n3801lC/OEh8krS1CCuvQxP1y8RR0KRiDVppESJuFJZbbAXeo3Sn0ra3IRa0th8YRug9oHQFS0XU
Xctd4sU2iQcJ8upd3Cb5Q4Ha+bWDqPE6qeLeaob0ok2c1th4YdH+ajrT+JGNTfUS+tp8h89dlaF+
68VPT07wZ3HuTpubmo5CsS5NFKsrWxur7jK0ODquCtMpaJBHUf/ZGAe3D3K3M55LYoTY90uXseOm
tT+t8PKvDWKuZHYVOkvEto2pZR60RkKSXFZIde8YofZNbx0FV8PwtJc+Ud6PtG5thHReFD9a5dL1
VlOHSF0Ppe2s7Ey6X1XpuS0uLtV85zrlDpt3WPOyd+ZyoydJ8do0eWKtszAtx5XrRb0RMNIjFDXC
CR+RdJomQSyRcS0JMMiDdNL7m1El+fcsLeRNbrv996xVVXrhSiO9aBAEBnM5OYxPw+geqzSNjaBp
k0QE4LGKBd2ajCv0S627Ec5gkh1sVXW8dYxJdzaxr2M578AEIZo8DGHRk5ocl0QEJ3AhZVOH3+xp
1vAdJtVEraKZyPgV46/ALaSOdxMGXE7gu7N4FKMW9VgGui1oqitxALYnr8136ZCOP8suhTHS4Giw
nmsd17XKKIFBALrq57xIy2qdNx1CcI1G5ffBJReUCMOkHVY1ZtLzqivwMdgRhOsgzZQ412wmmNjF
VaI3JGA0PuTXvTaKbJmHiiiNtquSoDCUdaVCOusLWWz8nRlu+dkYOG8iBBRyWOHTIy+hxrvuejZj
ifhQFsmvyjdkHri6Fr46ZVRdlwifJVSp0P+qI3d4taGNs0TMAN4B6BYaHLA15NIJxz2x0v2huNXy
orJXGjDkZx1S9OuwwBQDnkEdRImyIu+iN/N4HZM1/Kw3kpDdMRbd7WwIhcRyFuYXd4zDu4RVG8/r
LhkeAATme19FOYJLaCLYpzezpXZQFNixEenY42Xj2UnNJ28NEgON0r8tuyr/gYlEPK5lOsuNqFNE
fFGiyfu5TcT3Zsy7W10i7EDuOurfZTPk7mI+lOkg44uhc8dORSptkv0eWqG/qFQ3iTeG0n0Pm4uU
SS0RnUPejRS84trT56CqZsdem/RlHiS5fPXKmMYpXWF44F5ir9e3a7uxUUwOfeisCUBs5FWoDcW0
1tMk/xxZsvF2oFz2Z8PsWfWcJksfdK+Jv3NkA0QPQ9v7Bpcpe0nU0D/a5jjNe9xJTcSNLtDmIp7v
X3TMo9+WH4yYJQtF6xL5HWAxTv6iZ2nh7wrxxksPXSJ7dKw5f2Xx9r1rHT89B7uWuvrRO2EW78ll
aOAiSpUrKFz5k5fjpb4NmabTnRMlpDsqGG7mrTGWZbclNB47g0a3cMtE8h0rTEvpggSwSYprcjnb
ayIDvWsZTRrGdVEzeyw1NprfuVxsr7UixdwTihaKw6QazG/gwWUD00ZGV2GbdcXlkJr47IeYSq5T
PzFu+hzpZ9ALqzP2JgEWLBVWmN3Srw7bNUwiOGEEItk9mZOuk0IeYulco7VwPw1EYzgBxOOJ7qqm
TEJkChPT1IkO0mPRNOEDfdDQ4qGzLt7GXm9UG7e14ifpza25C2HvtCmebDmPeRlJ5prSWvqZLGn4
Qw5eUhNvPeB8ta4YfWofebN20zl+HK+ioXS+NzGua/yd2dwaNbe/MYY43os+BlLzGDFRYE9Gg3Nr
3M5yp2O48pBhw5NsWQYSKgi3xCepaKwxD8bcDX9ELLDPMwf3n7bm4kJboWan7ehI8653zCpd2cQr
mxu2pYb4ALpLZNj7OaS6rkeUgguPmL1dIW3v1XSXp9EcNo6AvoV7NxkGvdhJD3P+c9nE+DOELuHN
9VRp61rXqttI2X6ySibR6zuiH2W0H4zRfx1Nb0gu0qadPnkMAcJy47zyb/LSKNaF2Rf+ungjDHWi
tG9RvSoymtE+yiCC/0YaU63PTpBl84BDniG8At1s34TbxtaSNHBjQE98z7x8uA4T1/8pWld+AcW0
Cc5OQ/fR9+aU2JU2zZFHNk3xjTowN2E6+B0jerQxgTKEtL6pKWevjKnztBVURZ3wdHcSRpBqHktt
OPhmvXb81LxxusG/1dK+f6jDOL5xsCu9jWPDVZdlx3Q1lYW5RWEZ00Nbtn4UTGNqYyExwmNcofZR
Xyn4CJ4i895M16Eu2SR0I8nGoG4mhRGSGLv7SOXml4y0b1apWWX2Ohsc9yYnJmDl24Okmx3ra+yu
/d9p52jfBpOepj6rWMB9JFVrZbBpYphZRuXWTCiStpalDDJhW0nUjKlBbkE4YW5detPNg9PpU7oW
vTlGD8yPGLOwPgpRtAlWoiCLNO+LVFmcXxJcUeZXOcF/Y+Alg0qv3CJu4anket6SYZCn2UWG8cSn
Ac8nY1W7zSBWGkVEE5iwC9pPAnMokgyaIis2jcgJ3WqGpux3pqYGb+eaZVJfTl6ameCAaRtttVAX
6c4fWxvS06B6AtGH6SlvtfSRkByffBv6CaR4d5otAheHnCe9wnuZyBYxkhplZHiIN70fZZtJpJla
D6OfvcCIQoYd+pX+LAo3+iyqqTAvTeRKl9XkGvNaZDWZ8pkPC7xnqNy1bha3sE69dE/WmUwvPeI0
P5XAZLSpJqgEAYyNoVxLnGH7YJzcfNh0TucuFLTGhzGTzNO+zDxKNOzKGddKaO51NulGsXHzrnCv
84q83YBiaqBeiTUfq33Z+Q9G4UpvW1EX/xzHPnK385RHOdkwwiz35iDgMZeVF/8e3TTk3qhOPhGF
od+I0JyXi0NkWMfSM3+wXU7PTCYxETqn8vvKkgJspC7uaiOOw4vaDNsveu2Xt3CzM9IOdNnsKjlm
8BYIQxuCrjbGaRVRzW/aIaKLTj8AuYg99ONK1Loqrtt50KLNrIdGu6n7iexBp0q7tS2pAgJdCXPe
5p1yu23rFBkyLzhpghk2ZCxJaDGGdVooqv86LKdVCwrniCAbcpZ9W8bzM1z55kbAXLf28awQX+Ow
nhX3mSRidOPpeTiuI2NsmiA0UFfh6mbZChtuxc//n2huMywFYfNUgmoqoCrETakfyVei49KZZxDO
d1rOQBpYSC2KAmgtxzLeLEfkNpqSPUCJGhZy/3OIbc52KoYo5Rkh78ETAM5S/961Q3sZ62N3mddT
+MtxpvjPUR2cGnXXpum4UEKX5tbfG84wu8q2aCOamma8q7Ws++VmZYiG0yaz4cw5+r1TNGFXkMjg
RYFjHl5LWCHltNXz4BzFAszKu7Xs0u53qZkioO1tnjm3v0NbI1Zr4YRBlFooukdwKc48ZlbbwEi2
Q5uYk95ica7Nfh94+fQzjEnTckTJEmgUzVOmefVto3x7MwhzxKl+Rl0eh37dBLlGtEqGEZF95o28
B7Tgi7bAudBRMGY5fCNQNPXK6XAVU4TRQKCKOZD6U1pjAeJpd30N52IoK3VmBJ42LGGM4j+Lfctf
fjGHVyVwtwmZUVzVqoYrbTJwDMj6FJ9D7My3nYsyL/GsYV411XTO5ur02gz+hafq6sLCYekIgzWJ
BMi8kmu3c6ouq0x6eyKCui+dWX6jDA7vpgJwoNO0P5ZYCByJ4XfQIaOpTV/w8KGnRCPoSAoKGU0O
l5x3iktLD5vNDOgZB6XKX2mGnwuZX77fIW4E9RUGDq1ZiKkYVxxeVGsNP5/nNw5wal0iYvm/zJ1Z
c5zItrZ/ER3MJLcMNao0y5J8Q6htN8lMMsOv/57qfeLb23YfO/bdib5rSyoKksy13vUOdAYbxU/j
oB7kH34bffAzSsjGQvIS42iYEqAsP3ygno2klUKF7LWm2TUDYkOcOoiOXKgxOdPcxIi8xeakFPTf
Ng2JoqeByikffV3Vuw2S7slAAwrbNPNlOJs2VfF/uw1AiQZ1BYoHrsZl4/trnPNJtNJcUoqQ1g3m
AoBcb25kbu10ZXz99Wddn+oPD4BFdl3oUF0gCf8wvpo1vayW2oMCNTXNDSFgnXbIbc0nx1ti5BUO
vp2+jtuipYBH2KoEGDDgZfTri/hZaAN8g/6DASbhRLQTP1wF3DrHTa+UEjNZh+rUmJsrwk5m9lNl
dPOjppTxeUmmrYxqjh07Wi2Twgpthfiqabr/O8fEf8BZBSJJRgUEzUJmNn/YdjJLaO3fkoUp78xY
lZuNBIgCo90K8VDJBlC7ku0+bZQIckXOUTlaaqfGZDp0eT69T+B/8dj2SfTrG/Xz63K9LkZOkKBQ
tPzIse7MxbfWgZWRl1UZLRuUBo904zhNhXYoN/U7vuHPmxGUVuYMV1ONK9vqh+cyaJOuWIjMyutZ
vK6Mp4JsGPqC6uHaEqQr1XVeAC9aBOX9zsHl+se/X5p8QzYiJh1siQzavn8N3DHPrTZZobbOa7fv
VDtjrU9CyH99S1l5vHCIYpBK/sSsc918M65UQ2lv9nMBhfq+I55vR0ZFfxSlu/5OgfPzDnQd4+G3
wQgMFOfH2UEBLqFpDkfaqLr0zsE+Karz2gvtAZLZr7/bP3wUQmHSbCgmrtzWH7b0qTI7Y8DGGhLQ
uEXb0F9zg0EEN5UsvxlI/QNHgE9gsVDf/u3tdr2W/6iTUg+t2SR1DulFVmd3rNtXhDxlyyyxxlJ/
Spc5SLS5v6l8TT/Mm/mXOWVNBKlSD9sBwHj0muZkd5Aq1ahtMRBNsnNHG205EO18Ij/id1bG/3h7
TAu7GA5axBE/lHaTv8D9THmbAKvyb0yMprPRzMYOL6jt+Osn8fOOwjCaZ00SGVudRyX5/e2Z0McV
2N7JkOG0Xt11GEMI7MXU8jWXXU0QhjuV70So5tgmLja2afhvyelDYTQwxN3WqSoUFSywyGJkYT60
0k/9w6+v8W9CxHcvHDQJnCbxV6MARa71wzVag94npb7JcGMcuL6m2YLdF6lImDqXwNVLlGrTWu5d
o5bzflhM7DYgEPVQhAsviRYyuRak6W7HqIItfqda1aDyw7llppxsII8z+dFu8Wc1u91UqIG0IzvJ
zMBEkNQGy0iy8qlyrO4yVllfEBmSLnGf6nI5amOiM3PQimW97RdzNH/zovx9zP3w1REHXWfe3AFs
Fn/Ya5Kkol1tEqouyrr9rCltiUpdFJ/BHqwm2sRImACAoVdExWqX7Y4z9Rqlh5zxgrBnWXFyacgz
Jgfae+pHL7c+l8wXnqwsX78QsAxamPv21oTuwKMPqL7Gz3nVmEAMZABj0LRkEiM3Pftd8tpPmyiA
JZrZq98i/xHD+v26UwQ3FNSbMtR0Gj3CR72w7db5N1zInxuJawoe7pTYIAiqyKvO/D/ffu6UyIxk
gAg6Ju1NXo3+su/rtZdRWdndPtuEtr2sXVKDbWd1dehEjmVCNrZNNLVMNENJEqcWpcuAEhukIzHj
SSz59hsm0893A9HbNeKe4v5q6nH99//YpFywbWNhjBcyuVn26dgz3qLBi3/9Iv3Tp/hsgwJV1/VN
+mExgYk4OS8rIJL0UkBwCAPhtJFPGP36c6439ftFCyvk6ih09Tm/NizffxuN/2/igYLvWtvKiHA5
I8AlZInXaqibfZ4uuJh3BjFj/WL3p87Jit+ZPv9UHyAT4H4iyYb8RJzUD6tr1uvJUhtXYJuNtutt
whk8lGY3TGfTCQhvIDRZM/y9yVzw/tdf/qdSiI/2r04YfCo65x8lAnjudyO53cxTZ7WFM8qTyzUI
4JFNx3jAOaQKf/15//BQr10oFin4DdGe/3CzE95y6LSALUNb6MeltL+uaOx/80T/ZtJ9/0ivom06
oas281qRf/9IEzrhoVwnLKLcynktRIe6XPpXZL+japBx3hdpEfXki0wQRseavHWko2sLE2wGW4KA
0VjTXZP14xfNNsohsBkgnr3RbsYDk4XyFTbJ8meiyZF9oOlB1Xtz3h7hr5m3pecN3s6cM48Y9K2x
+gDc2fuM6Y+vxWNBWHm08U65vDwapuhK7yvQNsdrxrtmbfFYwLlTZ8Zfa9oTybF58k2UlpoOqGbc
dFfNi+XHzGETVLywhMuo0CAFRINNIFEM8FzZkV+kqb3joF+wn+SkejUTdNVR17bmAz3J3Dw3wD/r
eTGLDZb5Mg0qhna90Kb0S2kEdTuQI1XgPfO2QccyIolHzBLlUiIwzVxw+/1QbD4VxWY1d5qWeANG
lIQRRD0vy0MK0coid3Zov5A3niYHaSKFeW8ZNR8drx2IDZdy6/61W/xXfif/q4vJd84nv3RF+T/p
d8KO9f/NJa5+Kt/5nRzGOv3o1u/9TviNf/mdmOYf6Nnw+XYxxoSf7NKp/4/fifsHCkFaEjoTumPc
Tf7tdyL+AE3gwEN+ikc8gMK//U6cPzywDaANhDQmW6Px3/idXCOpv999r2JiHJOEexXTIx36KQwO
cHasfZ8MJ6F9pp42VPkkiXM6MCp1DpZ5jdcbKn0neiaSZnI7OVI/eBVuqrknrR0mzk5YgD5HeVG9
JAzddhiZg615OaTkedaDpG6sHWfgHAO9WpfWMocDOqWPq1nlvZd77cndsCUdmkYETum+k+b9dfL2
1Zh8dL1Zxk0rxjNuDts9SIgCc0+s0OxqeTYzTYvbrDcYZIrFP1Eip/dL2oBtD465xzDpOLRoXaA4
3zua/zlfa8a67Qb5cLnRjKUINHPQ9tLFxyAZDW03aZp1WdyrCa6mOkbG9dZEiUgIMy6Tai/1vnhc
3JTycPRz8ZzSQMc6bWSs6H4+LZNIDpaT20Zk9Rnofgcv2IxgCOvPrWZWyAAb7bkV0LvCpVM1h006
vRY9NXKZYSIcZFS0BzF2xEMLLy2DRY36dmw9X3se+Ynr7WzxCyObxopHfXD0uF62hKkfJM5zppEe
jRelIUND5xX3Unacdc3mKkp7x14CTdbNG07B+9prtFiy1X0mtZbRCm64PZQWW+sDd/KKJzudbFxi
mw0+ziiYiKx6nvqxxhfFmj7JtBtoxH2QTGW1EoKXZXEy8OjszGVIDtMBFGo0iC8MWmHgfDZ65uuE
3BFJ4YpraaHWw9KWX6zV+taUG1yTzY3Lxl7/Ai4H6pfaSAJVnqvLvG1no30w0gNy7woXCezEGlUy
miuGmjnciCW8J8f1bTVkf14oaj+0UT9jzxFsOA7gAd5b+01BwBGr/bSmTX3sJ+eLUkShadr74m1H
00v+bIr0rui2fb3oh8qoHjvf4wuUA08VXOB+xLzvWy9dO+iarbtWH1XoptLGc1hf6AeMiIiAFrbI
dDZzUe5Ho/LvOQsiAQthcbp4TQ4+R9FN2lrVXhiaimqn+xPV1mGrLf1j8TWbclN2KYiwiX4lm/T6
SMHkM1BkPB2Uo7l+QhrGn7P0QtsRQlnewGDsYr1QD70qoSPMrXheVV89LCvk7XqCe2BMs3bAcHq6
9TvkARQDFgihBz3Vleu5qCE1Leke0qp5ZNKaxrmZ6XGZl8sLU2syGJwhuxlbYIpO6cnR7cv0aCal
eJu0xrrMUwP9JR/bKdSH9oVUpncPt2XSAjnnwoEzJxgn14tIVNBCRaxZbudv7Vw1iFCVsfdzS0SV
DYkMifPLRFd4y4QyPY4mQ8HiOtlq6K2CxXKyG09NX9YSU4lg7biuJF9lOK46W0WvTyJsbNipNHLB
kJFR6Je6DLPG0IksbNwLI4j0cevb5cbpadbRxdY3hfTddwRET1BRvLBv8qdM1iettfTr2B/23rII
9o9JPs5XchpCkfpIsYDBrb/HkBCux7AGSWHS7F82S2aRtXjuWYyzulRXzrr/1HSVH0Mr6bE8ha5h
k1W45XSHGpKQYjL1nSPS5i5R+s2oz+4eLHM5WpvnPWbIswhwFeLUsvezBu00dorKu6ihL4PMZZ9N
NTgLRTzPmFNO4oAR8MU3sr0S9R73fnYIdzqK2rokA+9bP39BsWJBTUauDOkjqEa4SghUpqj25I3T
PkjNHgO/7+Jt9AnMJismXETh3iSdEzEn/qYEWCZf5zStXRX69UyEuSxb/LWZ5Oq9+1i1Vfbg15uD
ZXbBXJh0n93iWvhVLwiDyraY77HOzA+Y+rTPjt4RardEmAlkoYRCB8vl02rXW9AxpC0c51RPZbzV
xvtq6GwVwjvTRtmh3hAWhKbKPzKG18Ho3OxZVkuZBHWtD0flVMyKkQLUuYghnLShzmAL539hr5E5
eS9LXfPnRabFSHd4BoTnhc3YS+5/fTH7OYM8VyYHosjc0Fq/4goFwWJsqz0v3XLIrO11mkaT08HB
lG5V46vjV9FkNZMDEaafWcT+dJ93EArSMUUYPrRxPg1ZPGxO2E3zcpIJ40evrOCRtVUAbfN2ZQg/
WKl2b8ADuE8UFvstmagVblcikefCaLgwvYi8PrvXkvZ9tpaMaapcY9dU2ZuTQoKzs4ovye4TepCK
TA+OjTmyeKx+mO5crYfksqqIZj1mam3dgg5bOHtZ28XPjeXTlKrhUJbbUcx5sXdkDlVh1MdImu14
AiKPjZI3YrxZRe8GOQaZXSBFa+yT1TcDqfomaDmCsZM/XPH1IK/at6lfzUAb2idStcSppq+AdMW5
iZgjOc5d1u+bsUrYw7sZU/f6ASuaGEBrOKVWva+avjwQ7aafBhwAngfjFs/rORq3CVJUSbymtHM9
btBY3/T5+yagaa564nlB3gyPWI84hwQ2T9QNGsZohYxYhMbBU7p/PxZoDDHPI+DMFjYurjkz2NT0
d3pNSRzyFdy9O8+Jwm1c7wJHS3N+G2KDJSo6hfGCEVR9h4n8i5Vne8sdYmWT/YGdYxU08s5Pq6+d
6UUkunBuyORLyb2A8DO8Q9riZ/NlRraIvZe7Zcmb0qb5MRUcfEmuO6ELWXK/+XK5IXmRyeXkqs+y
6Sbcc7cOk2RYPWVMYugWWgxxoAwcvXp8IayN4Of2BRFJHpR1+20ot3CdH9wKFhX5x5owT6ToBVPX
RWMHtyT5uhkynqtHDYFP7u63ctq1rsaLJ61HcLCw1Ov7Xp+ZihRHi4QFv4Ij45eERcHws6rIa5/8
hPhXfDSTDhrf1EfT0NwhpjqoakKPg5WcVIuICQNgi7SGR3Ql+knVAOvY2waZ1x3dPH21kSviUe8+
qkkOBzkz8hCddd8AXpL0GmuTpccDqQhx1u6t2d81bnmys7dVObtR97s9tv4fxVLe6b0Zla35RDP1
1ury5NjjbT/Yd12j7gfWzjZn0MA6v4l69EQxwrwuTuZmRhfvHDUqWFIS14wMC+j7OI6kt6VMD1sL
s4epYaiLa35DVX8WBexomYnPWjGbcd+zcsTASTE1+LMoXrslKHTovhxqTTAVfRJDBXVgOLnmYS7q
fVHr75tq4eqQA0LKQXKvPC072G5tRKOWkJiw2E8IOqDv6ivWsFamHtuOv+WqNv2Sad1nKac8Ns2S
w7srnLMzNvXeHweBUm4NsSdOiEaWl2rVvknfu3TOzDqDhW2p7usq/QtJ9MyZZeQPcldcfWiVZcdW
1vWhdb0sT3Vv1G78DT1MWxVlV5cTbZHrW2kMPMd8qt62FFe8Umtfy2K+HYX7pR71p4qO5paZ2zcK
tfbUoJd6szrrodIHrgpS1Sxl4GpPdmU8CILWdqk5JXdGPz8qaTwCkO479oW+Wa830dqNzlLvVz7o
oOtp84HHVv6EsHc5Zvm3EdaoWYkdA7X6spUUQMg3wtGGPqXbsrqIqcDjvm39u6osMDLYKvXI63Uv
qvIrXOC4sRGsNlqlH6e1WGI4EvCEJtOyo4656o2V9DN6VtuJlZ6em74vtgA68dOgCamjLlvXF6h7
3p8oZUQom7m4SdBcRle4PVArvkuuEkMkp5p9vVFjZAAPgCVYJQTgrg78IkMU6Lp3+rqtcVKgp5Cp
PKIVbG+apjBvaZrGeGiK9zFJHgEks/ekk0QweJehnfxYthTkrizVuTL6dsfh3MGS4RqNBiy0mUf7
A+KyeahmJj8kfWjHRkBeDAx44EF+lfN5+azOWIE/a3j1qwBDjups+uV0zogQQ9JzDTXonPHUzG33
tMitv5sSiJBgsNWztsJNdj1VDUFacTuYr/pHDk51RsOd7jJAJpwnNT+2SCIbY7/wP4s2S3dDajZh
z/a+32a7Cacq70O2zClI56aJAKjHE2FDJbC5+YGpjf915f2YIJjlj3UJjJkrNrHFG/Rg1uW7FIWF
D1NqHBnB16eqGTcDE6uxO3ZdarwshrtFKJIbFqnffTGTSe2Kfj3X+EWVQV0Y/ksHFBJPvgYXXR+8
Ey4wMmpEtcZCbGvgVdMajlzVJ8hjUL5n5Xh3i2RLMmfDOxRebx9GMu2CCdto7SBMI4G5vr7O62JE
qdfCL8Qtb7zL/RZaZ7G8S2yH60ihuEB8plZ1wUYguesK2Gxd6a37lZ0yHlptuxRj70fG1qr92m/W
Z5Ahcze6w3wyrvzAUNhsw6SaYMjRpXAtCziQkztHA4DTbqx7dep9Xzv5Ew0yZh4vnlHor/NkGqFD
Zsanjcr7EyJkhh8b+tUaC4e9IUCtIciNYSPRHOiQDDfySJR+TtTYR0Zdw6Xzkv5S4sUZLQi07pRv
otrz8u6vyRrmUPmFeemsYZ8Z9ePiv5a11MxgqD55DL4+DFmR+ugpjUM9MQ+mBjt7q9UXv+7t/bym
fhskazIHLRK2vacv1k1O2hdOq4Z9Dz3/Xfma89JMRgcDFfbkwHv2uppXyrXj1jcJfMx9ItuOhCXN
uRRSPeedc5Ve2M6R8WvFaq3eh4r1lXRLtHZ5f3LLsQzMnphaAlzF2by+kVjwfCqMtngYLX2BjVAY
EfSheyuFowTlMZqtqr5pPGe50Kgv92oy/HgY67fJ6ZP9BGHqpp2KAZ0FeRRdmc5nj+nOTT4n+RRX
hZPgsbrlUBDX7baEIc4xS9nf46qw5wTZJEILMZn27Wx0yZsYG3WYHAh12ZQ4O7/hyNFnzzt49Iih
50kjmF0/cJEynjSD75JMpBNNTNaPJCq4Dz0n2cGsZLL3tQJv1lptzpup/PUBH1XzkZrN+dMS3XC7
6GM2Ug9a851iT2cnkvZXrUYjYVXXFLNWxYoB0kPlfpEK74X2Ht+zLynKs0qRkfkom4H4+YM11H+u
nOmnasN8zm/a6uB7vdr5IOZUoDNxHL5ytAfM350gBW79BAUvizSV1l9YkZgeCbgZFTTYG23MIlvL
t8ecQKc3bnx+Xiyv+GYn9oIhUOfsReGXz9hwsLHmULKVvj2buMbgjpEsn2Rl+G/1PNDCzKZ6X6as
pjyx8s+dDYl08xODbWfCWgq/sKo5rKMRFQ0m89Ooyq8N6bZZODDr7NmWjK0Iu3Ed9ViTcEeCRFgE
218tQQPbTYfzIK3UjF2h6cZ+IGG1CO0Fi3D8768tHlKjN9tOtYJWoBzfU+ws6kDqS/NYu3VzX/Ad
92VDBRlijVbcrJY9ozuplXGHtEs/ZlYFdXQVqpL06dK4mEtrvbpZXt0upblQPRigxkFZ2rIL6zmZ
n8alnrfI4iNl3Cj3Vs+M8pPWGvaxMrTtsep7mlTDK9tjZ4nGjxaJU5icIQUEs2q8e3srnG/JKBkO
Uh1ziAkI4XNfuGDlTu6dSQfP9o2JbWqolBQRPan5J46X5FktibYrSFg5sC+1saM0K1qNzaNvaOie
cqytZq8ZTno7EucHuKGKs4tSTwvp5v0/U3+7rwiuemkK2oyqVv3Z7BLQG7qsgGPO9yKikVI3lMLt
okytNNhGufV7MxEfxFUdp9EnC2psCBcgTza0wQROcsR13Sqb9pK2+XLE7+i05PROuXaupfXcdUZo
K1QHuNvtBjqTMe2TBxx324N9FdOquulDQiVp4jd0oT5F8yq2fWdf2grteVZyQibmA9/iaDrDm+16
KErsOB+FjEZXHUVX4zl5XQZvaiaZ1zP2lU+0bIJ3aiaCYb5NKV0fV+H1kYObgkPAA0YumLtwrJPq
m4dOVnLEzFltRug0qrhjcKIvn4rSfcDGMjKreYfK6tnWqzhTycSU6DCX34qeA22y58DN3Edn65tn
msRpry/iL+QfyJV0+txJOEjQRisDJZnUdnal6558Ei7CLM93Qk+/zKn8ZhnremNnxcFZnTmEiEGw
monuJrPLTwAZRdCCMZIGihOgL9a9s2T13hH+Gd0AbaN0zsJyvoj+WtNNmSR3XPhU8DokAbpQmzPh
oZCbFZKw+W01Kb49zNMeOYFjr12X0EA9ePDgJkInAfowAS+lDSfdKu+q64bnQCeHwJavkagNO3Bd
6jzdER9WW0RZbu4A+uLKh94miExbOuKZG1OFS5tEY0HPnTqPDgOaHDSlmolNy/qv5uLdbcK4ELsF
ed5/qeGA0jnZ8rGjG9yxQD/wc4E57btRp9aej1tvm3SlNxEIMfSVVVEz3LK+9dgOm+uOzDREZcz4
eZWWuLSaGAruk+00scB22+yd8+Knnz1xUPhFbArOkec/b9oVJhNnY0aVAhcAv7qg89rzJiZY+FK8
JK3zqDQjJVOM4eig3VmmtR+b5UOXxSXN+cbDNYfDc2N7XT6T1BFQN+yW0uNwr27z5KaTcgn6LDnN
ZfdIpXpb2ODFTenmcZ2Id5U5c7St1z09fZzqESlQRqIBusbjujYyQHocZTOaHtPeIOtr+zpnmlZA
dgx8Wpig6ZR95NT/lGMelQBCRtOC6QIGvMsWpaV5NIAA6BGjRncI0EIgxfSKmtFZNtBu22I1VnE6
eSdQG5TWRL7RsmLjrtXFYUiHk0vQIRgi9n9DS0KZxtDSmcJVNIfZq9GUVofVugeEpOyfl13bcJok
SNbWuUYSxq0BDhtOZYFxH9zbYIDwGpZzvRy6tQ3wjAHMguwRggPez6Lc9cXAuwaxYJh8GBBAbmBm
xynFCU2bHzdL3xMcEKXuxzwLGr0u4TD3v3pwO60c1nFZfGu7BOze3oaLjgTzoevXKfJky9aqpgLz
LDIiERXZUWOb2aFN4Jth2tUG9EEfpTny2khWd6Nd3IoNr1yI0pumCBlrAu2CIelJKhXBW37vuk+G
QJ/v+3dI+EOV+TtSRdpwGosd3MKr2s0ijSW78TMRNRN+kbOdRDhH+bMRzeq1Nb5Bc/igOJ+D3lBd
rPXivqit5Jg6y5l8Vl54NW7nhVGpl+j31aAuuQP6yib/Z60vd3Qgx2qeX/ulu9HXV9/sH2sFqQ6w
yYvnnpIAD4bXPMv3kjbFbXkoLbyQMulO2Thw4C7ai2ZeSFFivAHNXx/PuF0GooLdhdeTqWMiW92s
RX3UMnEg7zg9d/zcPB5R02CKdV+l666Z9lp3YwNZuQ+WfRLkYCblC7hDUCQvar6dXHYUb3syzBHQ
f9hl/n4CIm0H5LwrOX3gLYvuhUklLkxXAjmec/XKVhRQc6AHYsKB2MPrHjMq0sWeo9VF47xZ967z
IsY+NMx3Z/2z6F+YvNDs0Q5yHvTsu822nDsCJb1214u3XtcYtRtwKIaDfi0Whvp20IDfoM8UNXsa
/eTrovVGKJryTP6uh0iiXZ97e0WZRn5IbDK4CUtTPE9M0Hf1Yj7a3rheVN/Rh5jIc7bhm714pwpH
YNsc70pavJ2Pdvlkt4wdqF8iTQrj3CTzc9v2t4roxk5l11Vd88ikX9E0Dn0ovWa7sdHJbRbBJ/no
HaROG8rsmisSD/lmu7GrrXPLd6C/W930bBrj59qxoLRr3ehdrApxJ0FiBzE46w3Ill0+oPn+xhEE
+uFRydhyvIFViJiyuO7kwyruknxY9ohc4MIXAB9svww33pI0nVq6+f5h1l88rb4ldyAokYWGvbTc
u4x4lyOhHKC545NdeGdCX0H7VIb+jlRZsSSvS1muN97s7KitGd1hR9Wuge+4HtZQzY1p3m8dJ625
L7JiJXhn8XcQRObYWLxnlCWR8K2znut3bftp7ibA7uq50Lygn4aIuBiBZM44zbm9myuGbfV2xU+H
SqWnGlHUwSlFsgMVzw/o17DqGLf2YuuLe0Tbe8l0B1y3jaQuH1swXWAWSCZ+7T9UqLrpZZyF36UU
0wDfdQsBTVKBKfkISZqrglkvGHn0yKOBk/Pykibn3HTGQzmtKX1IotCENd2D4XtveZZmx74ny8Ho
MsSvUBFPmVeEkrsQwgTwLhgEHKusQba2UxbRlhDr/mz4tcAxS32vTUUSrtClloB7bBxqYNa94c8u
sj+/OzRuRgHEIvSyJthSuOaWq7071IaFr8kDxcMQax6nJ6OEMlz8adkpQXGE9EynsBDjcJtSND+v
15BR9D/UoV71uOT+B7rDvWFOqL1FtscC73UttVughBfCYA6Ilw5GKx42cg6jQR9BrPwJoN85bVI8
WJR1Y8/YFipzIAcriys1vFSKSBBYIKG1DTY4cEaGKSYxF6MfzNix5ylGNvuXpIQOtlx0h60p/qwr
Xx0K0jypcPx1DwnkIyn+ypR7gUcNw1OP0wq8eBqGm0m3QGmsdVd5krzurti7CKEsMHJZBCPwT5r0
H9qUf8HAOA3QPmJHBuqw068pDFuaf6LFJkvOE1t5UsQ+721ZfAFn2peCvt3wTnYK5jalR9unBWhI
Ww2JloIAiwGcQLCak1IvzfLGJbCXJq3DNJAge3myxXBnp+VfhV7Mr9LDW3DL2BWxSTil+iMRr++g
14HQSAkxJ2CkRL3KygRE71Hs4E7/qeny0Cy6L96od8ctwSVVJfmZhNIkYOCDfwSBzGFN2WfKY48n
9Ip2GJ7rKN4ZWWGP5A2fhzLxD0WuPgGyQZkZLBJKcjuWed0fvUq/B59oeZPy+oRqqA9XblnsXBno
2JE8VxnPTC5mHzQF3WWRNCN7XH+fFvozBQfztquJQ1r1euyRcRUQ78A0vbPMt1pjR5nVUpwsbcnP
jj/nH73XMjsr+wtkuRoueP0gZ3TrQw9K7Rd3FspgFr7jBcyRXZqerQ6x5GjPhNE28JpbJ27xWnjw
G84znZipsMYoARAJtdGI8vFKoVdHz/MplVPR7d20ZeavTXYwd3OCEjBnJxZdcZghH2nF2fHG6pWB
YBnhIGXfwXNqwqG0ilBhGBEhHvThPrCeRl9vLvYyu5EiONFyGczUS23umMS657GlakIVPRxUole7
fup70IC53RHUJ6PNY07iNakLylQ53EWsEQ6OWE5zIpyn3NSKoxRTdnTc+WUsljcaHpzeiGAKTNtZ
AXLG7YZUw5GP4NBCZZfEetNMN+OS2vAXpoOC6nRRVOTR4DM0JQGVcVFi2cVxnCB7ZKt5rjdoV2OH
oFEY8qAv6XC35hbIrNGjvmIDucMGs4gsozv3TlpFaIVu8TrhDU4/rY6OA0ozam9uWcl4WmwycvCX
ekwz24wqr31xfSqe3BRQEexkivtFbIe09tfnYcGaS+CN+4LM9VIZevaZiQux3KhDAwMJcuXmTysB
Ffspy9qjh9dkSIYiklVoLwlmsIGF+hOYCkuWyorhIlZHOaxGhBV2dmxkvoMCVlxxsUuTlN0dLisf
idOXMTwJ9rx+M/twlhQW6Cf6yG+7k6/frKn+MYAvSM3YabBKB6u+ole4VEHbX7ATGS0rYF771Ov9
uG9KTjWk/da/6KP/FVXrlySs7+ha/yup6/8iVeuaNPe/U7VO37r+2/dMresv/IuppZl/EC6AYxgK
ERyYSHKAO/kvqhb/9DeNEZccmIsORM1/U7X8PxCH/p2XgnmqITzY+f3/RFP5fxiYOIE7erjwmAgY
/huq1vXC/oMm60B6JgwWQ3h8vaFV6n+HSv0H6Zf4twInCwLHu//H3pnsRq6kWfpdas8Ljmbkojbu
pM8u1yxFbAgpIsR5Hozk0/dH5UV3ZgFVQO56UUCubkaEBifN/uGc76xKUvyNVQcURavqgNRbzOt5
VWY/qgWFJCpTRgxzb/BcNeCdmCeq6XeXKYZkLVITHr+M43Mo2g0w9fKt1VEup1Xu/bAzT967Q2i+
d4YSX1g8PuwYmsD3L/3fev7+26fqX569//Ep/f/w+TNXE/B///w95dX4p/zXbLTvv/J3NhoxZ5D4
KM3QCdpo+P/vA2hYf+HgYmzCYgpJNhOY//cAir+QqpMiBuGZecS/PIDOX+zhHPCd/M+CJvhvZaMZ
/0Ai/5Osd9UKAmW2+fqrpFH+19yyqctHAbielZamZa+gUcJfg16BhkkXB/xE/o2i6BoHGROh6c2j
/g2rcL7BFZ4xAbGINSWZcq5si5jR1ApsiNtb+w2/iFcORheVIDHo28ij/wZl4OmOTKY0XWPuecuA
acxGgo/Z7ulrmRvHJ3LjIWwwGrFrDwxHSWzGS/QN6KjtisWn+gZ3OGPiPkrRpU9mnXrcVC0jw83w
DfwoQOcQj46A5LpqriyfMQV4kPAbFdLlVhtusglWv5+tNBHmh+wQu2/ISCxwe9Axwh6pak0Sxo1x
ZBu6OvY/M3ais7LZ4VPYuqy6kOzMmwj5NcHmJdiBY/MNOwm/wSc4i4CgzPRjF3slo0D4L2ADGAwu
ca2DTknMsgRsw6wkRdfcVd1u+katON/YlVzLNZfvWGY9QbFl/57CKGPYaIqRbASvlqPfLACmzMVu
Hq2Sj5K7F8cHiXLm8A4GzCmCzvXa9yJy7B/SiJxXFw7Gz2mZm1soEvoeY2ILtnWAnmgMWyoQFM2U
3lk1U52RCsGsAPV4y2FdiPWQLShmKvfVi7ozlyWcc9bIpZHssE1tmlq7yfC9mO6hJp/D2tzij/Np
bw826aSN2DY2jUvaJoGHSRI+RZJPH25cPujGpQKJNLrLGxFu4mBCXLzDkkAsBiULvKreLGSAYuFz
0cwXF1fO1ikgJhnNzZmLbTMPVwQnVOfLbRqGZz30TlzFr3n3J63VfRO95iL5YzcI1iL9nbCRSzGu
3R148L5nmolkNAmPxqjpW2VbbKK69yYjy7lM7xo1MzJuHvAYbIRyaXqYRzQoJA2zCpSEKEFRFZGh
MQlzV7Qm08owRsZdXxa3aPcm0Guj95ogDT3meFFvPtOr0lXkS/Ur1bujNfHMragvP5a5BtXHMp7D
UeIktY1gVLp8ypwEPR4NZbtsNNxBwchu9h1CAXrvZviijL8KN713XLc+l6SVbUfES8/djENVZrsh
HE5xNLZ3EqaHjXgrGptj713Ag/idah/JBQhWA3tqmmcp+gNzutl2txn7SyZPSn/DQBIgan9r3Xgf
9gXxMHj9w/sZuBbt04YmcgkSs39iuLUKvzb4jjbwRnaUrndtmDxJmwEJ2lfWthub30ZrF1vDQ5BR
VjsXebIuo1vnaSSv2b7tTcgZml3iIr2L9d2kACNp6ZktNNtGbQea+uJ2qe91GNX0EgBEtvYNaKZq
2ta+ehq0lzj/ZQ7h2ZIQu+d3E/skaKBfEqCynpyTMN+NXIoe+i8j+gUtaMvGMgBGqJWbpBt/xHax
EVG4lfGT8oznZsKpEtvep6Z5Hzxp57GAclTFI4hms/C17EGBa9kmbfMsVwmrrij2IHjR8tUPxSR3
oUDD2AiFeKB8F2tLyRrQnYUH9z3dFX1tHnuBQ61c9jZBQP6UhJgonNuQaHsRqj/OMMcV56ppPiSo
QHzTmpHRRhnALBflC4rRMb4uuhXuQyfLfZ7GYmewhDhPaCsRNdfMBccfUqtQIKbjdU7FnbVkb6Zw
9tVIsIk0tX2XDUeoQE/FMm/HTu3QqG+W5Qa/7YT7fVfBy6kQpW0QfBDLnXx6sct4cRk24HodMO9N
zlwW9pG3a6Q4ZWMrdkvI29q9W6PxsymmgyyL9KkEOWKTd2QX1kMtk5terHDAS5S5+3rMn6dK3smy
hfOSzRKdTt20TzIdH9FXHul3A6O719imb5PoUYnx0jbZqew/xhUJ4XVD+5TL5RrRM2sR7YXVPpqK
sShGPvRdWGL8upg2iNRKs99PKgNyR8t3jpaLJAW81dDYGWlyW9LmsqT6hc3kwSZsi/iG3dw8xOiB
KqFdnGIJvPwuR5dhtRcV08NmFSTGDpUINlbJaopNWtrLoJI6O4tZeR45nWNr7pDTuL5Vs3spc+R9
C2Z5VLFf3cQEyM0OiZLhuWT48lE4IvN1NKAYE29yJNsN4AU7pXF8sVXhocZiJ7NZmNoG5LPhnVJ7
IuL3S19fkqxjWoSg2bQuVgkOlTxF1W5dXrR+LADscMinyACGYpvE6Oiz4ZNNAYNecW9UKDGthX3H
tHNq9urO52IevaW8yenmwlRZunv4Hr7SzzZ6D0FAklHHB68qQqY7mh1/MICxEN6TL4DmoruBlKd3
JtB91tVHUoOSkfb70nEELMN7kRjnYc4E0+yF8atNSZvsmh6NEfvnnUQiqspgiMSzsnPzzVWQXUx5
IbSKLJf6VgzrKVtZxQukth/ugiCuEb8QYPmp3n8u7bBTwBM+W1SinXwdqZH3JHYwnYE9GLpu0M32
zsqZOoRt9Q6lVq2pGPfIlIQ/L/dEleAO5ATDT4mDUqviba93gStJBSqWA6fuRyLaD5N1JsNDtk3m
1eynQ8MpbhjV4vfCbrYyuiDNYcyrvEMkWT6P3tbRk/dWk3xS2QVPmPGg5fzz86uO04AtKqT2u6VF
jak3Tooof+e03pabE7CQ6/COkpYMX4DFCCjJyD23y3QUyrlOsv1yuM8yNt3+1CDYQHXuzIohHpdo
dk8+3M1o32yYOVyMryS9nSKG5Qv5Bg99eO9G8o2d6rHxvF0BVW2aPl0oomD+pnOjo3clj1qL4j3I
qVPqRc9Iw1l7TeO2WNLdADgRZWTcEFargjbV38DfEodMLFNaH9q2uxvgPSYa71DVH7PZ5Vm2nB3F
yW9PM9yt4yTXzh1OyCJvWEAFy5CM+dRsPGcdE98kbvWjoaWV73bOBdnJ0ZLcBAVBp9WhNqfkjngP
Q+gAxD3k+aN+HzGeT62BSUKwpL/p3okKN5kBsfa004LTdvoohAA4yQ84P+UpcPEMMmr200pdvkr5
o44QV3rzoysaFMM/LUbAGBY3YhkfEszpKaInejG2jhRqaGP5FlBoE0N0yXsuAVFudbTbjvF7EBH9
vXnMRgP0E5VsEfE7SbnjoJaa7lZ21s5Jyp1TwIODoZFq0703sA7TQvhNrP9c4S929SqqcpMmPxa8
6mk3N5s2KW6JZnA7IcUT9i6aZzTOKKRyJhM0jkCOB+myPO5NPjJxchGlbeyiiw6J2RxTU/dJdfTd
+cz47b1tnCdl6uGbUzs71pkHypFD62DSRGiUC7wkSNsiOgE0eT55mLs6+o26hcXigLC797FWb9dr
dWI+qvhG8OSxfWSkLgSPJ4CSWV9eaHwD9g72zm0fFAX3A4Zj4Y9MYRC6kpRZOxFwPtxDmfk6Nn80
O9rP1W3UzwUaWy8sfQIw2NeRWVN/Et0bCER048dUBbMHLK6D+6kxeYYGUv4hbuWYFbeuRjbaE+el
59H7WMasrpFDzA0x7/Cu5yLkuDeD3rafcm/ldURH0Xd7Au6GPzY6tGDoa79hwg0czeJjzhG7YKOw
IloLSBIw9caEdUH+bjUGxW95n0DMBErevyaqaY4OckIP7FvLt4BOW7f90hhwnfbWU1mQZ8lXzBrW
nMypJ20bN3x/Vep8yG6Pkwm3zrac5q2n5O8OncSs6c/OwP22rHjEJu65v7GFmLKvwQrRMS2y+0wM
bzuZ1u9+GNVDyeQKatJmDu3dHIUnW/6x3fln056smWIcI08xnlM3vs6Gc4Ar6TyU07DVF2xG5p8C
HUgH6m9q42UTUgSVHr2DTvzBwBsUhsuBffFW6uiJiIBdKx1TsLEQy26IzZ1q0udk4oNymKdNnyqf
DnlqXRlL7GXt7bvc2Y/tn0gvAwcirAh/hbG69ZbaRZaCF2Jjzc63mHnOkcx3ovVgfJU7Y3zs5KEo
HvleUcqwKUaV8AqxkstFPpjo9c3BICmjvKYs2QdXHuyIXen4heIWNej83HbiOkb6xeWwvLOLYY+/
1R9Ue2+kJIoWKCddRpZ5bFl+Z2gPs4g/jAE8t64s32kNNKgWzDds9wZbGTykS6g9WYuzqaVzkZPz
c5rH4hCl8gC1JzxiJO0JOtBunhwoerBNGel7Lh9zd/Rz9BFGxopIA6GsO3n7YZU1Oln3vowwzGRo
A9v7MNRlMC4SQU9eROUJkq/vRuXVQhpXxVCXDDHTgrdfhFhstBkUseUXDgyQONPvQgqfkgM0CRIL
sAX7oWu0aFtrgsWHtH0P/oKcBZNFfTqon7HLeW6W7EQoEgsbKaj+gYWCY8DKdRZoYmBcTuFjlc8m
b3pB4zGjEPAVQyy00+MpN2n/aGsuZss72CfJIXGG7uA5jH9bJ38qoDM2bBZ5gV26U5RVhr8QFQCb
gHtD9+bfMkOCUiHpOxlq6c+mHKxtHlXaH81zsZQY2iXLml/E+u0tU3P4+Ke9p4gWE25MOl8TnYGA
oi+wNabEdcZB4zYYAN0GgGde7sdhZwg1boaJ1cSiH+3B86FaXAe7fSvnmTRBAqldEJhLE6/Ecg3S
dfdRRONekjGA+qnxIFvkwJi3TgWGFxlbdo+sRwCEoE6HiysPeQ2VuRX72b30ISM86KtbkwrVxiF1
TOqHutsPcS2CcdXeV0cxD19Lclw/u2G3oKllo2AnFDBmm87LhpIH9ZvnhR37Arf7QU4n2v2EkOav
0LSRXc6KhQpzZB19OINOSJnpNzXTDGud5R2MKKqvxVsJhGqlbJLRY9+GqqCLys2VwwlaFCTnN51T
H3pWjZxi0xVOMPxOgJneexgaU3RALhAii6gEKIIeY91tLKZa86slNy54Xrh9et5W5AeGsRJDV3go
I1Y6ArOO+IWaTeG9q2/SaNs7UEdbFtEhP+pqxY9rvV0rv5VS2n0TS1GimfflN8fU+maazive9H9H
k/18/P2f/2HY0P3/+9Hk5aMf/3Uw+f0X/jYxu3+ZlieIIuHj0cELQQ34x2Tc1P8iw46RpS11k6hF
m5FlWbV9/J//4bh/wXYShmdiLcK6uo5G/56MO85fQtqg0phEQ9ph0vjvTMb/wff757kkE8k1TI+v
7jEmxSbH6PyfRuPZJOdSuqmEKuOUX4XXez/KAtqmX0XDPre06E9Wjgwoh2hyf4S4CIaAlMvpqjdd
Y+9gt9mvol2AXGqG1iIPSUlBD2arXvbpUmM4bF2JIhXwBDW6QbAUizQ7R+MNVa36ERILPQQpAmWU
ddMgDZSko9kEBeB4rGVOSB2EY7HagW8KzbPVZ0JtV2DlM7+1Ptu0+TL9muyq1fYcnj3kwtrtdKoJ
Q1dbHNRzvnVR9tE6O0nD2qxJjF0W27zx69uXIGDJ03crd9Ep2WKVLlEBtnVgWTENILlB1keeTECb
4aHb7OkrNtcHU2XaKTQs5jKdWu5HKqivbom1U4aLEFtMMz3KfGkfGBaA/tDZZU2Ahs2cFIbKHd5m
UPwUEFhy0IcU851jzqhIKb9wqs74k4NpqOOjh/uhwFviYugrnRGhMUxtmn/Udu8tSIMYK0BZf4Aw
50XvM81cuew6dgr2M5j74hGsXoCIXv5ulYbGhHAVm3V4nThXOYgFxU2DRdJPynb4YtSavEY2Xwb1
nSsyUlikJreQomOwsLrSrgYGmeWU4iJ9mWsbQIJXqOVtTNCNbsohduhDiSwu/ARiIrO+voteexSU
oHSKymv27ejqmPhS0bI0EZXqT9iLcRnaCxLioMzjVWqYERywDeG9H9VcUupHY0qRP3jWyaq1wuUc
RK9K2kOGWymHjbdvTH4cPl4LfdwaxePs6mUcTjOoVeIYwwHBUBYmWL8MsxhDHwkbisWy7RljjdVg
vHu9S8AEzR27b80c/aHSZoJa6qHQN7MNt8jXzW64MCfOSp/YEr6HUTYRoSdCzp9kT5bvNpJHnhm3
mj5tMEhAkO1eawM8MWhv+8GeyOkcQh6ldk7QcBJWX15aSPCw2pOueVjp0m/k05FeCC8g+63CUuuJ
s5fipShSEQeZiyCQj4pbkTklUxgF5ue9H9HdMGfMBYI+uX701ZTjm7O8oQWGwcb3zZ4bJrxjPkRf
2NIYr5ZsrATa/C7JbpOeAWauMEPjp57qeR83TD22Rmha+VaYbfwaLpFH3Kqdhi0ORObRm7S3ltca
sB3dGsYorqy5M2qkSy2yUHQPMt5pGZLgbWEbFiv9VPV4DXOV4rtVxI6Lxut/TkNjvYVu24ZsrBc7
3tao/rqr5WZjiu0mkwUAUVIJTlUhS/sYRei+j0CHinTX5SkT08KcmEDnaZ+kN1CBAxAxWMPGtusW
PnMDWzKq9TZsGMsSa+1s50RGChUq3tW95uYhk0jPQ0rV4PiYTpMRh8+SNfa80Rd0CX5SJ+OD27qV
cUo0m1X21CJee5pqBAs/k9JiwI4DCkYCoJGJDqZduveWB8He4G4amX211ojgeU7bZgtmc07dbS3S
rE03dccHdEuy2AkfImUyVo5DrUN5g89OXYYZ+/K+GBEx3mWWl3z1MGxH6k1v9Dh68EJurCSzqC7F
or9CtPRcDEN1+gsAgux3SoA6wl9YWdGnjWTiZ1sttJFDb/1u40In1aMcbHVJhnHxtqPQ9VcEnigp
a86RoBUGwiRM3dkbvijRbxxcc96mdUX0Jguzay4D639J1KzTv5XMLwBA28x9Nsk0IZqLptLAPgzs
CFl/ZeL8x7oiogdzLgJXWHUZFF2zfHqgjieW9TgDtpNQw+DXrkN7b5WJ9QziP0JFrtPEAdySlO5V
OqIDMnM9PPUkO1gbvmz31th592mprA8DvIqd3PRhpeGJMewKaVuvVTM18eDSs04gKQIZiyrZDQu5
E+2QE22h6Zr8qrtmWgXcId1GOnKKH0MRe1bgKIqybRJiYeBxykYd+GcjA9cbgTi5dV1AUo8nj1D5
WChG+Oi03xMuAGOvsXP+bHVKbA6PlFlJa+LxPMVL2C+HOMlaD89a3f/q2gZWDoEty7NmhOFzB/yz
w8zh/tAkbH38Sumyx0spTkvYqk/sitF5EGw1N1BG6Pkdc9wiYK6eW0a1V9V1xdcAitfdo3ufD70W
07FiRDJ+1alTf5GkgTsjN3TJZaLy0aStWbjJFBbbadPgEPzJ8S0FcDaRvqMyNNSzlhru4+KK/s1t
jA7zWTIN99K2WxVkS6jeskTD6xDaA9J+PiBnL4t1KBInc35c5rDBYK/Hc4WlU6D8KmU6Ddj9Z0p5
Rkii3Bj9uLcBbz9VQz5FfjFmVRjETg4yqik1wUiU2LgfhIvHMrC9MP7IuoFYg6pOEQgtuMy6nRu6
2PvHerLsDcfR8sXPM7aEPhA8up9ZEtoUz3qK1hdAHSCJsp1ucRvPKw3AmEBW46KCTdcCGNpWRqg3
26TD57Z1tDimblaoW7f/WxX/XRU7/+PC/lrhBBrBUf8pcYj/o45e/8Y/ymJLXwUecqUr645urrGV
f1fF4i9h8B9J8QKdJ9219P27Krbdvyh510hwy5Fs59dS+u+q2GZdj/wdRukaK8d4/t+qiinCqb3/
STEi4frgNIWEZeuGCVjtv+JoYfpbbRPbia+L8TwqrVABM7r+Ic0aGH9qNJD0W3V0jzXUZR8hSZfM
BvJ3lOhvGW4T8m0ToUNqHxK2uZkb9yYOkXDC1jSfqNHSneaOvy0OrE3fpyQZd8gdkUK7IGcm51Vn
Sr+t2vps1iwiI/rG/eyF6ePCJeFzOV4doXn7PCNsW2e+C2hC+yKveroyvHhCsf+bZna0wFhONaMz
r1fYt7sBVETYNCgw4yRinmGbw8uCIvKOMLPOlwyJ9HsHb2vpG9GYZMz6Q9Ml71xp/a9qTPT4OVuM
HFEAM7oDMJpsy2ayeF4K9dOsanfCUlEykiN+iw7Ya8JZMlzy9AMHO6CectZo3COn4p1bVlqIqOYr
xf5rPxcaW1xzhtxWddGCVM0JCarRpL0pkylhQD1A1RGp6HiLCYpIu/4F1x5ri2iwL5PocAuzSeT/
jOZoAxEBEbrRIVMcrAFs9XoBq/EjByVPcimRLgF5CfKWj0WOSH0KBWubKbx1ccH8M2sVUCAGXVMt
7AOddXiLiFofyTDznBen4Ko9aNh6Gd3KcHpmyO48dKh12dujTvmlI9D0BSxZbw2RIEKqt61t2ZJS
EeS6NxIVNKB1Aw+YX+JOc/AiRjZKg8ZZ0Wl2GjRuPf6KnTY7pgPkzKRty59Z6HgbNwJssXFafBgF
/s3z2GNpj9NWu7EHF8NReeF4lqogEV1a9ku4fvOoZ7d91LVED8wEbramKR5n775i2DqjexyZVfRO
+tNs11UvpVreYU/NxompBpuxhALOSw4TJ/02Xfsu2BJ84tqEVWSds0ZuRInJ68ixzQS3YcW5CTv8
FH2LJpbZw7yDDneeKvctEj1X+xwRgqJXlBil2mkqGdi/2H7UzFeRrZFYHiL5Sqa+qpWDITMMybQq
ueVZAZaSIC2R7uyZjtLtTKy0mngIV2sZsJQLj5dvsZLDSCJT7qrEwH/DBkHTl5AI+gVb4WJSw/M0
MHCf9zU9sd/Y424RuM0cFhi7MaR/WWhIfMo9Yo6j9KL68OSxfc5LB28kxAq9Z/xidY7jw0jpT26D
LUpYg3bq6Qk3SeY9OTGYYij2zaYfENfm3tQfnCl/5eZDdGOCmvSMlcpl24HS8CAlZHltxh5xgD8J
zEp1jpyd3pcZrJjPmlvdujm5zVN4CSv8MdXYqx2QT5qjloEZ0B4tf/H0MnlRVZ4clZ1CyTFeJHu/
y9hw45Yu5rqoNVfTFF6k2Eq+lnQpaMrV51JL/AJj+2K2BuapRj7MMn6PvDG/Vk3PE1IsdYvTfyVy
oNyN6yW+x5I9H6Mi89181neJEOKzHylb8MSy7NPaEnKVhpxWc/VX6AS8gWXpvNDFwiqMark1U1qH
jtfty+GaJoZOGD3slHFi3RuhhvJFlpZb5ayMjY5uWoXJ3bLwqm95eZlIx4BxY+YPY/4yg5zINubQ
seIAZNDfStfyeyNjGTSGFzErSqaucAA35fvJKrKtNZgPy6gtD9qC2idR0Z9B1dUpjx11IF9F7HNd
oK+ZTVEfiOae74wkVx8WI4pzg804r/OYtUDtBgTFDNU1UdiaNiUP/KtTi1VIq+XZUy+ZFyDxn3KL
g8eKdmkhGyaACE1MJ0sfeFAIl1p68wdOOPdY8XAHk2rsB3ynbCYQK7gngpjqV3L3oKoksc42z+EU
dYOixhPvmjliHQALHZ0r1V2g2hYLCCGLm5p3Y4e0yDjmNk65npwTHveZlqjKK3rkvhMfURSHu6XO
7dUZ4xxkxcYF7hBaBEpQbI8aOc5B5xgD/sOCxVgfesVeH+s2yMcp5PJDgj9m0ryrkUVdtGLC+gJO
8RFagn2hVw8DT+eQq0cVXUA0tH7U2nRmlU1gfRJLyDeTSmzH70eZ/BTzIm/NNECTcQpMeWSkb/Hd
4vhYnGuXte9qPo4537kj2oNllIDXRHKthbivhqYKSECk+M/H5cz4I7+5qrR5AsO23VpINPycknXb
CLvw3UGYvhmlot+VPKs9mpu2gXVThpFGcEhX3eeR4TDyn8P7peM8S6yS+bfF3gP/pyWqS9KwQisK
IEPjlAeoa+obuUG7bNR8a1Rs6XKuO03zYXlEwRyPVkD/PV1Cs0l35TCsgoUORI6BLa/Lo8eQNCn4
0E/JFH0m5FOjARu1QyeBtDgTfY1B8k7BzCD18oBJx71n8ejNcX2HgvHe0r36ZOV2fxwmzX5K8+ar
y4yvkc34pSa28Ne8EKMjIexsh/ROuhObZVQMB4cnD0ckPzSYnuUJait6n6mPL1GJ6kd2pnnwRFpc
6CP1+1IUJPQ4kOfynF+8WUTNLS2L+l7LsW3IrjA+DbcRm4plJMEEa2Zeal8TjJleOVc/TKOJD6Kz
eR4H87XVFqyMVc39xWaS/Zft8ErE4QERAwP5qW4emoG41BxXyivph19DwkVjKtVvp0qFd0mdNRBQ
kSA1BRzpXojHkfA3/skhPphST/aiR2Xupm3+OVpMYWrUgHhBlL5lJdNdSye+WIWCQaLX89aK4w8U
CfWTro/pU5ap+izofHnvy+Wo1xRKJRCrq+UMRcDvw9kpoGd5wnvAh7RmvpDjteHAci+hXZNApU+n
SpfpRde5yBNPeEeRwQSAX5D/6oiGwH0xA3I01EtdydeUMCk8FuoEpsHgTfPKezmGE9Hksgr6uJQv
SnnqVlIY3+K8fDFcWB9ALX007riauNYftTlMAj0aq0NF7MG55Vh5ct1oOi91CvyniiZQF26DY0GR
xvIDag2I1563w9knc1KfNQaWT30P/9GZM6fcFii6z7WRFJUPg12deZFyUrpElX9kWAgSv2q9jwUe
0Luh9IT0scVVxz6Px0Cz8uVDMR9jPjR3w0+W4M6jmFBJ5P1UvRaMZO/ZKRLmRxzhyXHkCxowuJjc
5mfU4Ozap1h/8BoD+1PdxfEzQqzohxIx4YpYDYB2dYtftNCiNjWAhrtlKJrD4k7qC+DX+DgapTxn
DWCpUPNmVulD8buQQ3PSLSNmeyf+AKFmw6oEecSMv1jlZ/1Fj5R47C2nZ0CAYduWdTX7I3AkBjc2
7Pq80lgC2SMWqMVxtWvPGEHzRe7IZxbDfOCp4hDUVwEs/DXHH+GI7MrOtJAWOLQMEO7T9BhiFDlP
vWOdZBffTcnQHoTLyah5Wsn51C87rLcWapTG/JUJvMq9VRXPZb90X7wjTPps5ha7pGH5T2Hp2SfR
Tm/It1abRfanZ1mGFdkSr31D98vzV2PD7T9Tic9piigXUokxXzNF5cO0Z5WUOcNL7VX5znaTH3I1
Wpvwx3erSTbCLR1hqKps/eiY+skRsAHdSoZ7xmn1vla4a5fsUgxmw29Q755JpnlqejjmVXzlvmNP
ld7rHZ7MVFtYjXV3bu5WG0ybch+Z0mOfGxO2WXb3pasPh0YuH4B27pIcpRLtgretyXmisi1C36am
RA/JYL4xjUCzO+prUwadDS+kaPeUIMmx7MZrSyrEPsWvg5fEzk48x8WtVJY6NCM0aIM/f9Z63joo
NnhFZqP0B126DzF5lzAlPW2HtCa+YvQON3PioZ1ZSu+QCKzjEKEY8UwGh1w8vTqrG5pSBxplNrL1
pKSLF6JkJ2ie4Wg+zKnDgAtlbLAKn3ORB9akggbH+06n2ih1liUMYLITeKsvI61PbEG9Y0gTsdVm
MCIxKQzHWRku6ISo9YtszE/9urDtiQc9DbWKdlmasBSMAYMuS0monBmGQS5VcnAM7cQ2chWzhDUQ
lKW8sNZlj+E4I0is9tOIZxvF3QSJyeqCdvXxm4QaXprBGrd9C2J25n3GnTS7Akyt+tANI70WcFxv
nMRvZY84EO5NuDd7k0prhlEoZ/tAIs/k84e40PO+4c3JywsRHXLTeui2owhjG6oQzPjT/YAo+lAp
+zmPEYbhqzgACPWJedsqF0BV2MR+2KY4G0HK9JwnJHeLi8GsnA5sFBtn5hffRhGBZmBbwXFM3U4t
GgdoNawmfw29tFd+ag1YOcaGINam0r0YbHFvrjv/cHHIA8WaTjJUftxaKH/emPJAFGq7AwsIBqcF
jnWgU9U+JGuXxIM4cDQDLI2tN4eJkp9RHl7NfK5fbGsZtkWjqYPX9Whq4/gl17L8pxddE+Ty615D
uXylcTyX2QxmSHRoQdKYbYgXPnLHjzt2CmgF+Ye7euS2AW0a8ZEYI/QzqQXNUPGRli9Og9aljxKL
GqU5VJJSTVcDsnSPOS9/jtaarVw279rMes3T1OD1U9kxatRw1gbwR2Hv4I3PTC5FKgwJ/SAzutMk
052ZSWS4S1rizEI7VICHKSMt0HTK/LAID+1IPoMd9im64RIxaFSfEpV2vobDn11Im/kNiuSdpg0x
gOBh2Uw23zxn/tE0461V9iUrIiLnRj1xALR2zQbVJJtqo7yf87o9sEbHF1304GTSLkTE5fWc3OxL
zLmi3pTUyuiko3I+ptM3ZANRSKKlv6fYuu/sXYEJ8D5y9PSgoL0csq5/b2sD7UVh/Wz42Xxclaw4
OBouXnEbxj+KXnWjWQ6betM4eqnuN2twXFu/Z4IgPlH8zNK6OiwmTIRcMclBEauX4nfVFz81aY78
FTphsxhesqoxsY4iEe3Q1DtXNXh36KffrMn9DCMvCeau+z/snVmP3Mi1rf/Kgd8pMBgcgsDxechk
jjVnjaoXoiZxnmf++vuxrb6Wqm21G/fpAqfRgOEuqZgDGRF777W+lXqpZZ+1ixW3j8eLgV7P2g0F
yjbGe5oRo2fBjH9An8oxtYzrNTu664WhPp7FYmy3fVrJlW6ocj25GSVEhyhpDtA7QMKY1lNfY/JG
okxLs8/OQl2nD2+1Ny2IpnXc9pdibr86xhSt3YqJhZ+bGzavnqoSLTTZuniuK7wWUOHXVo//N2+a
LZ8C0cr0TbowCTapmg+zbSHhwkrgiLalf8Aco6EJxnEiFPuwKIDsIOOmioXXwhNxGUFaLsZu3xoO
nWXDnTlRlpKhh3Jo10Bm93syqeOsOUvbB+XidOwRP18b9K1Y8WbSe0VxlvpYOqvQjT29mubDVGRo
g4ysOBPZ6GK/X9JLm5pCxYZ87+WBa95Ax4dt0RxFVanNxITFG7Xqug+bq6wcrgKiIwOEaMz3GHOp
bEBXRXoM603gOcP4W7vurMcunrkd5KiA5ZdUqjuA0xch/ZqVbYWdB2tSW+HfmNZtKNRGTIW5V5mF
MqzPTgzIVzwngNqG/twsh2QvLP/KdUua4Y0qX0sDkansy+hyLONwr2nxtwg9If2osjxUM4hN15rp
UWi8txE520pOLJkkn2GkGfPnPhwoNZY476g1taPQdPuYycakx6K9CV2wVpnFvHIWjXy+WEaiwsh2
hUB+Flkz1m1bNBtwI1QAUTte+bPuegvmaSk6kguO8UtFKm+5c2+U6rZT4rcXzjyjSiuDfuNrFR/N
GJc42o07p/QvhtTe+IX15ldI6GLtlFGR76s2OllDQ+tRT081bvEzI50OUxbcqAJVlsiy49TW28AK
HnAOvuukq2xx6UqvngtAfFnerTKjdvHlshwaHfBM27+pIb1ySgU87mfZDcopXg2rhOVWS/SLvgtD
tXJlG1NQqQvGjRuSClC8lvkpNrK7oLYhsCheykDAB5BL/NSdSfTp+Ni7BGOVHa77EfD3ug5A5sA8
8DCEXLlhhFyyQikWmZ1N9WBeyTA+Om1w7wz9Ds0nauw8uEbB1h7M2dbXTGG/5cEI0Je5LCQ1jhf9
V7q1+9ofrma9P+mB5qBr/iD2Hed0N9Gdini6Ax00ah+fFBkv8axezcbRobdOiC+UnPYECrpbvL8v
qUy3Q7jg183qWNdyV8YGIxezN+jfJRQyIUDcTA9uGOcuYADta6/SZzQo1zSnoTM6KeGiQbfNBBor
EuFXRpjB6GlvtLZ/oC2B/IHR62rMcRzAuOCpthF5IURgu5oTf5dM+VXbWyimHwl6/8ZElbVoATMS
B3kNvobEDcNJrw3X1rZSpBX2DbotswEVhkQKkBfgakv0C3YTuFubTHu8ZgzOahxcWn2mR+1FlzJJ
Fkn1MaLqDGr8WLHxMmUJVigMYCuU37QJI2ePRo7WHo0wgJ1Z5TFGndc95AtkGc8MAV5DcmdXpNUy
u2njt94pHW7dGUdG0Lcctjlipg79S7+a+sWXsA1s+BMMZg/D6PRs+d1NGiCwDPUq2BSSG5/h8i2z
2hhiM+ajaVokei1BZ4ZedetR0BiGkoZMxdcAbqTVvTbozwnK55UPh+suleUDZZvrcas5vC68TYV2
W8zmc9vmbw6Q3UDgxwGRO66AqC7cxtAn4xdidy+ddzJIyUkiUpbTc7yth+zKnlpC3gLuW1rW0Rpu
4A3Q+WgNa0r3BgDkvo6C0eppkdoQx8jWgGIHGgVqzRhAlJ3ERjKp46ye6AActABpsYpWjeZz31Ta
u+kXDjFTVrbOFSpV2FcLRwTmJEkhjLWN9jExTI4CksKcaCSjpNtgczUtYldLU7UPeOhWGngzQlim
m7R2DV6pvqPFdOvn8HMZuMttGKP2gAAbr6bJrbyh1L5hOzkAOPtQyB/JBbz2x+RQO91LoKZhQcU8
RA6gFCTrGN5z5MThvhvbM2HghJsHNSMy4XOkud1dJUXh48snWYB0Fn2b9R3M3SyctqEOSsulg4UD
BydBLBbx4JicfhNQF+Em1cQeTYv9EIfpGUyjV6rrYYddph/7XejW11Fg3o9kPZ31PTbKqPCPZCCi
S/7ARfnGrPcYWv1TBwVCVC8kKT+qrHuG/28/ZG1deI4zO0ehsxcBWj+0VUhIb4PUI5y6ZJcAqllV
lokk1sn3Amba2NoPlmG+guB9SOIm3DNjglhUqf3MRJy1RHHOKlHkBDJNPKOenluEtwS6G0+Ukhnv
zLAgBTIvpckFUgCr/ppb3xtseWzs8q1ka/R0J+mOKZzAXYLZ7mBWAyJ337X2thiuBhp9L4i2aq/K
6huSjunPp3dqkDeq1J4s6WAwS7RiY+gkG1YlxyHLmt9DHcKR32t8D92zAnAAn7HTV7qCruOEfrIJ
IyvkCyTcYkQ8CjHDrM9or+Oecs9IZTtnki7WkTPjv9aGxfjlrgqH3TFzFvVoplUfzjyMgOPrcFvb
1hWZuTEuk+Rm7FpmMyYc1S64K3zzOuvM6zFmoRagEnuCES01zPs8s67aArZGjgYM00lprrHiImAY
2myvOHLgfmsiDkmc1VAB3PRdBLYEp60cwpiAe8hzcM+4uXDixaWbeGHjoFq3hxQrQuOeQvoV9LmH
4iqtmtf/HR5/HwXbTHz/vaTy4iVtfx4dL3/+u9Xb/GLRopAEmn0XTv4+OxbmF2a/puUa7MCGkOqf
sTDSRlGJB9t1DLK2yEFE5/h9diytL0SPGhZqXstgOCbVX1FUcqmfR8eGgf5GSsyhCp+mDsLgZ0Wl
PgSZFiQaGxjKMlwgG2MwOazTiWK7yfGZRtNLK+W1SF8Yqajuvit2Lfe0PYU3eheDRKPOj885MIHN
vh0YexSYRhD+mMaerY6hEdbvqljXcephGFDiZjbatW09QUqCfLleLj2Ud8a4Yxyy7s+08q3gxKlx
iN0H9/Z4o6c7p75jvJKxkodjfmgDToQl6D8meIXvFRRFFSF/JfZIGmJhfSz4T06qE8hyUFlGWUwH
jM0yqj/SbDFiABVsrksoZ635YRbXNoVCRPugZxialN/mwcLd/DQt+1pWveJ0vWr16UD7EDaSXA0B
lhh5kYBgAdu9GrMnlbw6BM/SyyTblO2FDjomcw94cDEgGKdjridvRgkH2rplRr0jJZEq/sFSsIH8
YWtN9ErlUOwz/8HtcTiUZE8VEPcr6l9mMmIUBw51fIj0AES/LYKlORB5CfwjNN2Ytb+NA/1eyGsM
xaJnE5QdMECz+NoFZyFFheVAl0pwnNeXWYSNyYUzxw43+G+cD7KJdcTYp/qHmN8UYh/3RSBZb+lA
CPzU4fS6KJ8o8a+RuNxBwgQVs7dA1UE53umgi0fnSY8ohMhWpwVEG0xbUeqxxkKBI0SAnYutpEHp
7+LWC+Zkx1HvasQDG2GLW9SmiRR4xkgs6CtqsW5Tl/3GGctLqecr4O+Lq1pPh03IEGnQEAah5g+r
lxyeJ2fEFQOatX429OGRPEJEvGQS0m7pp+isBFg0F7dyKezfWbbXVQx73oHa1B5GhSmyftaZDhuY
f3Nr4igFPRY3zxDI3dhwf1vpZokZps9COWqsQQYTjrLTCt0bMXwDdj23sc6gQ1jlvrkuc/hV6qps
rbV0CNigMW+kx8B+6Puv5QzgLL1IG583ymvgSViuGFjPogPPDF8yy78mHDwbWOO6PMTRm0Nnrqxp
9cqRmgM+IIUq8ACvZ6CBHx47D353kwS7Sm6RP+/zcGmRDLx61LOC5A2cw7l8y5KIHYWG5ZgT+ZuT
2MJJoxoFxvXRY2uij3FtM4PSOEaI2zIZr+hr/rAS4hZc4nT+K++gakV52/z9bw4KmB+1Kf9YYBDN
GKQyMe1dsCk/SrbZiA03bPFrG+m3aPAYx9wnA9+lz4kbKKVxHUDCQZngzbU6N6v4MDnZRvThppzH
reYPwHH8Lb7lbS/Ftg8Y5bN3+uHWdgV/DZGkeM3H04zminzSj9CA1snfgdkkXGaEE82gYjsAbasT
d2X0IApOc7UtHA19JnMqRauPcbgjn2nkGfDPmAW7y7GBp9lGdtUrnnHOAfO5bb6HlAFxrp3ZzVnF
ACJtiDp6kXhDJygTyU4b7lJeRK6aBWIN8hGVxinDxGr9aXgt28kvP9RPiY2dQ/WBBZuhWHqvt8m1
WcReWFJcAi4gzmCCQ5jrT5zqZ7UTE9lEVfYn36v8VxsHhBpbLeomHCaYDn78XnMytBQk4Q5PibOR
5FMgdkgoGRpKTy+2XyntAQDMqOPIRsIEZ4EztA+59lQ5hxF0OKESrEvGgx6d89RrE5kvZ4Hapeg8
7IhT9r6kONO6q1/fjp9TGNnuXN3QuReXV66MT6mIJAM6+ONSGgHua0e10un0JxwIlPOffD7LL/rB
qbDc9lwIcveCYzHBqPz88XRBl3Y67ssVT5mRIkFYZQEItx2Yy6D6s2s5f3hbgkMClQfpBLaJBMT8
+WoDBYVm+GG3qrRzldsnxxeHqBn2ATjs3iYGCF91TldKxPJpKBFOW3InrAOaWAsBeTJckKW4avOZ
MMIpvl9cCaT8bAOKmSnNHmkQEJtdInLCfa5n+zQvbmMAXoN8wCfHGty+o6bYsP6v3bQ6EGy11pfV
vGMAFVwOzRv0k11rTdcz8Y1qIHmtPo5Xpn5TqW4jKSeD6aYOBeY4y3Ptb5NFP1m61Gj0IumYMCtd
9VQgOopg1y+f+0weCn08H5e4SCwaMI8Wg9feWKgeijW2OpT1wsLU9gFJtfO3TIMj1xzrcKcaeIiK
8sofGetfkkVgFFBKMbJHAmcyG6Kq6nXr3+npIVLlympx7d0gumZVL7cDAwgBha3mY3C+9kG9HcpH
zXpYtmGql501PYYmVib6cD7W8AXh15u3pQPSJRpRE10MI0mV07vQzxNVeTZw3FC7m2ImSOn7pLIj
3Gc7to5TR63tflPi3eEjIClFQ4gy5C9woYB3XjniFGdXfbvvdDiTp56dwwbuX2mPQdLTl/xtB8iK
xxZ/W6WstU57qdPKdWOcg4WFYcs8p1llhbZKVbcawmk3y8mzw5K2BVpWDm2tOiZ0jBqGJzpCZQ09
ldmcVzDZagj1iDUw68pDO2d3KoW5SRlMsp3lmcgLUsfcjygRG4iFZAZNvHmJ38Zla5u7jlvqzah4
7lNxNgvIcHKNagtHKBDhdeyLnTO9wRPycCrgsK28wmC9Z+/rUBAF52nggtQNNyZnMy6XhzYBweYh
JkXHrR8SXB+DfTSaXS53TWit8oIYMfsBcvum76q9Y1/jcmApd/bLliqH3xqHRNqwcuN61Jl1phjE
XfvSit5xZNyMycZHKybidsett9WTbWY8KTEDQ6BV0AV7OZq7wMJejcJNcXicMBrH7gHBHN4He0WO
HQouVHyIVfLmNBvWbSrve6u/wOy2MkFjiHLnB/fwbkDmEeRJPExDZCoDjAQ2duafQPXulHYd+mBl
O3QHb8x/OH0N6x7jpqmT1sWRgBCCwdkOqjk2rs8ZJvYMxNYEjiGO3qjCOOUmiphyOAhwF0b5rdD3
dnsq634VSyYQMPBRlw9UpgmjcTd4iha3oB6jByNPpTAOoXvN8W9QHzN0CbQ8DIlIA2SLFA8VvBxL
eNa8l5y4Mrn4OV02au3Oih678U6X+kFTfDtDeJuQFjMT7S5y3LPGla9rQMFrEJ5v4A13jfk0dCZ8
g9DD00iQVnC7HCmZ6Gw6d9HlM1oI+21YvuXNY5mUGJvYM5Ir09a3bfeVHOp7Ex3NTB1t0x3jfCeb
veZfNO4mUA89CbEz3M0oQHfKUdOaYL/QF4LFy/CXQ/cSGDkRQ1IsYo/MZs7mcKtep+RFSPDMcjrh
e1lhiHKMi4BltukfkVqRzMV9icQb7O3GtAFkKrIojKdCPzYEVuI0mnqoxcUhR97ng3CQxrXYJzTs
kdQZ4UOlhcegYY0tkgcXNOnA4FRF1iKLWHcivXIcJHvVtJXAYCqADRaDLjnlq74zF8+mp+G4HFMM
IX5zVcFPwC26j11CfOyDxL002qBrbB7j+jmopy2DmgPfFqKmhy6+F/m3nLOSBjTOslEE6ebBx9ga
xQ+0eTczbN34Nh3fLcqeCtLcmGE0m06aZu+I7TqGSCotWOBwv2605lSBifYNzrw0Imxio+xoH80D
QnoDEhIN3XxazXLcqPyWraER4QoJKgDhsxCn7JweQKPDnxMD3gxeSltAoNKukyH1HOqVABq7DZ1U
oxGv0ImY1hvEUrraPLZ6vUiaVq2+nsZygz2RLpWG4tfchpxqA/KuOvahhMpW1ekmsBiQOY/WRKpR
DkOCKXVSHGP1LpgSseR1vjijIN8FET1WEKZgO17VfOzd/WASyWddmCCR/PY+0fcdKLS+3iX9vte/
ojBeodWoIgarDiGC5hUmlREV4HBTa17U7wNajFjv23M53tKJrPz90oJU4typS1w1BO7p7r6pdK/R
PhqQyNRenH1cK/XQuLIWnJWJtaR5DdXznD+Uy3Wy9DKr42fNx9VuVc+2ctdgxtfxQ1U0niI3iNP9
thnvasgj0UQhwU3r6nQvY2OVB/q6g+1tTbBfaaMCe5pK51Kj/m6Hajtj9q/74llFe1IMPW2sztoB
RTAwGGpY0gP18U4Uh8K+7JOvvfMsjPRe1ETuiG/kaKwm1CIgOiZwnunIfTpvw9BfzYhV5tDwZgLq
a8DeWz9f+xREYXQgwB6t0AZ/yapjtosGbtKtFTRiNImsRCXhSjeggb14jta2cDwGuStsS+uxg3dA
6VqCy2B2KNhkDJ7Rut1WSzevhzMmjjWLqVXuslbue3E/M44zCmszKuLgbPqKdU/UkrsIdh4rlvqh
YPJNeRWWt/Dtu44hFDbLlIR4kd6iSAfySst7CDeu80RxfykVfZLq3h8/NG26bGR20Ewawuiopib5
xmR5VbUIKMNDDuGVRCSVfNVQsrWuu8kjHrx0XLdEE7pIO/yRhTjpaN9Rzt8NEh4EoPSR0KhGUq9w
W5c2NvqROQfvX03URyGMIgDAtt4StRfsuhzeQgF7BaktAQnHueaxbhGI9xCkRm1j60g9Gcm6xhpX
GZBh7J6Yk7jZ44x1hE9X8g4tZiPVTFwioR92SN+ZLSYlABGo8TrGjVKAWMh1JuPxsYXln5STl4TM
lBljyuKsz9l8gZgnxFxgap0ia53p46XGsxzSV2n9b9WYeYT97sMcsbNzTZpvicBQgQqKaKDaEk8e
Cl1zgdlm3PrWLqvFSpEwM2fzuaTi1/z4oydRr+/VKsnKXQ042yR5LNPVZbicUmRzFUfjvSx1LzL3
Ysq2E+Y1cqjWtg6dOyg82q8U7QRUdQ+jz9wRkovtc6fGK0y0nh2Pl0vCmEqyi7K9yhKOH1m9GZeq
dcxfUAVfIgA8IDEgvC9sETFzkOjeG5bM3k6P+BYOAfnhyhwoV4k3qq7nKdo0+AJjez64HERpGqsy
2Dh29i7xIvYs+1UuaLo8N+O4NUaiF/gecVl6vsPukIk1OtztwGekmH30KILKTaufSX1mzjgypoq2
pv01U7dIQNd9wPaXP3E3m/5aTPoO3AuOSDy4mu0xwfFS/7kRnEy0bG9OlMowiobioTbmLdYBEnrv
5/yeosAom61O3qeZzqxh27p8CVJnl/cX2YzHA+h8Z4qzKn4K1FOWcKRk+DhMF3LE7u826RXgp0sc
nIe5rXaRMexowllmeiR1BnRMdPqtqvtLnFFagPz73z+xQv/nv3+CjP5nKNLdR3H5kn00n3/VT7+5
+Z/ffhx8FEtM+E//Z/Obg+im+6in00dDgPBvr+L7n/xPf/jdh3Q3lR9//9tb0eXt8tsCnLs/WpSw
mP1Q/v4hsPxUZC+fIaTL3/ju9Xe/YBWiM02F6lpwd+jcDB9N+/e/4fVnrxS4/5VpODSZKSf/6Woy
bJNlFmsTTeufIKQSLxQccCzyNmYkjE9/pTNtmZ8bRyavgSrdsg1ksSamu59rWlVo5HTQU1+XfjBX
ZwRQY7ksSyy7e5tzCGZ2USO0R+A7B9kJN2wBiW004Rau6pjwpNabuyIR7yHMkAwNKMEy+1b00HGq
goH/xg0I42b2Goe+l2J0NjcFXCn3ZZzSaAk3DGBJOiT/ivNJH2cylvEiosPogjrAW5T6nXZRMMTB
SiCzlKQBKzF53PPIEfs+LgO4/n1RCOdgDGFz0qtiOsNRn99IhjTzAfS2+QheQSs9jlYWabIBA1Ty
2CoFJcwZSadgSSiyV6ud8eCv4EcP+CocHD+6FxKOod/rk0x9eFMM53Zh5ub2ZoqmhiOQD0hnTQgR
9hAXu+VX0hN9e2ukfb+ww7gZUGG5qb+Z7LaEPNcBKvDmEYPwoomkIsQki69eaWDetpk9BNo2CBwg
XshwhuCCWaZ7kWGlol8YzSwMVTOc06FFuJlEyzGDtxAxQZ7b08TYyUC0SPuXJNFcbslps/EG4CYx
t2ackCAEzgCFsi4DBlnsZAI/h2kUZH3GNvu6jGon2qRBjUfG6jQyaYKuMz+iqZ0eEuKqAt+daPBH
DfVUE9g36VgX55QpeLHqdqE2glAI3hHAJPFO89GCpKgdvRSd9Yufsuq6RcDhi6fgPOQI/zgxzEdn
scbph5wMbaKFpKiv6jOkh1DII2P279vcjw9lqdKLRZN6g+t43Nq9fofAXCc5M85eA0mqhBuN6ZpG
RbqYrPDKVFlO6gI4HffKSSyGdz5ME865orNInxjjZwSm3D24UFFilZhZeFuof76BBCImvSd4667D
rpPgMaOsqPCj8HEjW4Thj2GCyICCJN/a7UvkJyaVbZXInE+LO/di1kasdMEcYmEJiYbCi2rpzEur
wLDIXDIScpGDhlP2XKHfJxCypfDKRYJv2MKTRiJJ1p5GIu27lcAe+NhhCkadFSXzvUncEClVEYBJ
aqA+obhw7PyyAB7FUHUkZwuOWF/f5VUUvSsm9y2H8bh/BJdOkd+WcrrrGhu7FPmmNkUo6S3afopa
Dt+NXwfv7iJdrHnzoWf4o4H0cQxp74/DVH6rmiAlXBxN5g0RANj4g7LRbqqcWDOOO6bvrFSzEPR9
/DdfB1AMgBfjgq/CgH15lrVMrTkJa5T6OMGn8zZMGC+7kbRvRJwE9yC6Tdo3duzviJElk6xPXder
m0Y9RO0iF0T5GZ50FWj9RkeEdJUGjk+fCg/caxZqsE21jp8xgHdGPnGnH84Dx0S4lcbFiQwVyiIT
H8MhyV0fV1dvNo+aMEVLDno3wXwAYkTcue9eRBmuEtxu5At7OqhDfWNWCSlDZmbrkBhL393GLel7
nIkHotaMijp45XRa814O2vBRSJBFhxwkXnBtlRU4sFnoE9aXlvXtdfYto143lpE/B7wGxs52J+dz
bc5wD4wk8wlsWFnypoLMHLe1KEsiWSMNgubYZzikjJzKOu4LElaqXiT3gtwY6BUZeQejK3ukJ6Rs
vNX5lF+rAVv7KrUqzic6WoJimxGiDCBZVBoX9014z25a3jmkC4SAzBHm0v43wm/I9XJgbVlZPNlB
0DbHVvXUTJVEOZ4Hxai2JaG7M8Mjn+5JM/m62rZ2wryo4eiMOjxG3rgUwuoeapTrroJ0yprFp5Rd
hjIBVBJaPZEYiHrMVSDG+LoqHTALMkr9Gz/VyFo2ZV5dV20VPNlGCwBSN1032HNRlJmTbvr+oQml
QaOfr61laONy4KsMySDTrHxYKvognXU9sO55SBFAX5WhitOt81sYNadSa/TodjU39rxA3GFDwXob
Q2A8YAoJaF2JMtWOMK5LglvyZn5zID7eMwBtP+ZMzTRvDXjNjRskz03cm2iVCrsgriUVvHZ70ObA
q7MguW1coTrmoSaqidkVKPxpzU23Q0enaocANYHvTRJ1jZc2g+On1T0VjOHmjGok0kQ6XKGbP/Ct
LYa+oPDfkYexGqXW0tepJYstxSThLUWV12dYiZcuI1hpEnMHRcZJ2ST6KZhpkmwUvFQyN2KzQ1GO
dsazSaE7zS4A4tXoxzhtproPHlO9C66cqUa9UE4GI85aNbUiMq+Yr8xmcHVPSYgdrFbD/J4GAbpJ
wgAxZcH7IG5unECzTHOGlEyzDRB5iek8Vfkovwq7pdlmtW4zrcJBAZdT1IaPXTqJk6bnNCuNJuJ2
hTvr7AcBNgYrhSUrT2cwZG9phKc0p1wNtqaeS/1Fd0zKlMYcEAoSvGpfE4rOJjR3eHrIgkhLCT3C
nK61hJezrgUobpBFRvPQmSFGP/6DRvJfC+lkkpG4Z+sqcAr0HUp0q+7hKYeR1Gh2op5fwflDstKw
I5cMg+sp9IQrOv6gQVVKpBxWINzA2qWbuTM5LBmiJcTg5UCPGi3/tz5IiccOyRrXVnLuwHBZWtO9
8Tv8FKC2bnxFjhpdl50eyU06lJiqS3wEx2xEOwhcAiexR6ZIdOuC6fG55flGNmS/tTWK/bw586ES
yFVAzhPj+olFcwWTI3mdLRDi1WhQB5hFZbbsF3yLXhnn7Y3IzWIi1kr0uzhtVEU3x67wIoFFZkP2
jZjw8Niox3UY+MmTkKjXPKzM1XlKkqe78p0ZflxGbc5hA4XDo0VyMB10ZPPET7pi3jENmmkntNrc
bZuB5EBW7yY0N+YcDRPmaa60TkIC5kmInvJ5X+Slk61tHprG4zBl3dnRjOuqCvn8UTvQEY1dGTGn
LnF/nY8wRMYNKhCjY9YFe2412Kg5Vv7cG6+dBnSEMwaxlg0RKs/t2InqmFgOkwi6OG22SlSjnVKA
u4h1VGgHFGsTdmORAJGBnNZ3NyEWsOA44+N2DhmqT2DHs1oepUmUNKJrPT6H62YCNop6S18Xqp40
hpK9OIHhlCf0wsnzQNQ0nbiiiXdW11GMlpmC4heVBXcrftuEA4dOkvOWJJ6QYy6g7da64MSqgOPa
SNzP56jPpysSX4Z5o8Wp4bw6Yxix2cxCU93t7HI+wjQ3Ct05D4KmDx84MMfpztch558b0yzdo4k+
tTg1dQlVOqJDICD7Kr9BcyeE/2aRZRZuMfIpdUef063OLelP5kkS9mqsWwGe6k/Ggctc7McpnWmi
HOOLsaiBhLDsT3MzPzY0G3k7eA9+fEGeU+S5hZO9/VB1Xf9xBi6WUuXTZZQl4DRQsNHX/zx1dOsy
b7S2AjptjvRvXSj3t8Jplwax0mMaZYKYcLssIMJOkiOiXg8VtX9U3/31Ovk/K4L//8vj4Kv79wqt
25f8vy5e6igvfiqfF5DGd5mW8cUSCiSHyQpH4oJgwvqPYlgYX0zdtHT+4ZtzpYuA4fdiWH5xXSAf
hOIuU17+9//KtEz5heA4HBAotb6X0L+3Ab7fMHQQaE7QFvgXN5D5eZoMcM91rQU1QjyMdD6rtFqs
W4ZNF3rlOEgAc3uMduSzIt3JG4Ifp8bdGaHc+ARPXGk90W1VdDDjttzqRnKXxsYGxd8tfGHaeyQE
n9eF9SAz9naZ4QbT6IRvQhe/Qd3L+gCRbVilpk/zueqLbZgAhnI0/yM1BlTXPSm2pU2vddSdb06J
ZKx3ESa6+aPDLuf1I2ANuxO3va1DnoAFVWmLXDjjz1gNOOXukFfPwIIgfLQ2vHzTv8v670/1/7aD
/qwdZCLS+PcPwX1Sv0T5x09PwPI3/vEEmDR9DEctsgWoWsTTuL8/AYbxRQCXUa7FFMgyhU6n5nf0
o0FcjS3E8mzwQ04Y/3wCzC9S2cpG+yaFC9juL0FuloX4hxWUldMQwkB+rUslHPJvfm4GZWFXxUYH
mj1ODPcYOLHJhBrB/A+fx796zv7VVUyH92NYwC2sTy0nJypVFpVMrjQ/YgvViXvdj202vf76Mp+e
Zt4Mik46ZPCwbHQb6tObobwtkWSGvWc7HBOqUAemnAXa3qXbcXS6vLnXOOWf0byKuz95h2KRW/38
QXJBVjqUIkqnV7e8th8ImmRyNyTYFT3HTxbE17QqFCPqlkxTKtY+x9TG6aMcdzHNgdGjywcdEff3
19wgXMcLswYEutZJJhe4RgAIZLVe5JfCkiG6yl9/TH/8zll4XQuzq8sqKvVPyjETv29iY1bxBF6W
k7HURgdbn1J58evrLBLXnz8SSyeTEAvfglFCA/vzRxI3hhoGe0YRkiYtpihpjNYVY7lquFDFYEOk
KaHRxU8hHcPW/qtvUllAAaFBLf8SpPFZJwRPScAQVgjj6M/P4eScyQor0q/f4h++dQRnwlB87WTm
sZV8ukolQS9T7zPUdeLma28jbe8t7B9WND/9+krLb/rpw0QPBogKeS9EKiKvPn1p1kSInmPogkx3
gScot32GYL3vENU6amdpgj/wr3+CLvcyuWvOQr+yPimYIzqCnWGjZbAmU+1Dux+g9hXa+a/f1x9u
EhZEXUkHuOvS4BafnhsrtwAJxlxFAs87wY1NtqkT6R7Mf3kw9OpBFlN6/f92zU83ZhZRMpokg3gQ
Eny8nf7s4ULCHGHbj61CjExag3P8q9dkSeK9urrj6Kzpi/Lwh/XBCca6pYkAg0Rp/hFcTnstJPxJ
vBR49yzsu+2qTyNiLn993T/eN7Zu2pbO0sQNKj+viUE+aCquWgw5Y5WeeqsOX9LZt0EQQklY9XaW
/MnR/w+PBCsg/wgOe9I1DMv4+Y0WCXVHWoFHEq0qrwggqkrUgJBM0UwRnPzrdycs99Oib5g4Q3i+
gbMh6Lcs+emDFUVVTg6dO6+x4cDsugZv87GMtXZ+jNs6DXcBb9LfBtls5LjY8efjLoPLAWrLdnFb
15V4GdNRtyAF0O6rj02ZquA41c7EbLieK8Lg5aJaH8cSNUsNg7TYiNqCGEYge96DTB8F83SnQUPU
dU4hwCISM7NaWN/1OqsnQDF1Q3fqbOodkR+HGXHfo5pHh1ZtkK4bJF9uGmLBlZnw2bfygPE7xfDY
vppRNaYUM1DGz4fCrmBt6Z0rjrHtYwKtM4YWUaSVT0VuONbBjvuZEAMrRHRIk6NHCtAWYDGBKqEm
mvqEu72nmb2L0prjrp+V0JMh2HfJRay7jP0xIAboNDQrvh4qlDP4/QzV010ZQrmt4B49lVOiadt4
hi65hWJpIi0GPhsRGft/2DuT3ciRdEu/SqP3TJA042BbH+Wa5yE2hKSQOJNG48ynvx+V1VWVhb63
UehN46I3iURGKiS5O83+4Zzv2JiWHWMnNyFLJ1ZJsd0+R5gkAgQZcQ7mKqj0HH9yOspJ7rUbuwhb
IxYzvLR6ZFqO/m8J5FNnTyzfNegUXsIOG9Om7iLXReoaumgd2OjhQiur+KiKnDHOVBe63qxORHOx
0DecuVPfW6jtAlBZi5DRndJAYI727KhfURh0iCdrNPH+hT2OJiAnp5hC52HkunDuJJEw7bGcwQcf
F4YpYPOspSaVwlJ5N55Ni1rcQzLBgCGUaEKba1lU2Y+s1Kc1tjxmkcI1EY/7uuvI9RBOhiI2cpma
3sK8Bi0zNN2aymUX/HtkfFBd/chWCmxN5bxkmRXmu2iE6dYCKAXchFePRJ8oS9VjPANB3cSEWNLW
6qF5DiPDMiBhaUosBXj+/NrTmZ4P9FTRCTwnHGym/ECJ6k77D+B2MS9EIm/qC851io1Sq3gGhdy6
60Sm8t5N1VIwNWHILDvXQoevTYeTI6pAe27LeRmcg20VpDC5pY3UcMqm5nno0KS5bjPlB0FGx8hy
PaKJmQGQWZshzhhcMCCFKrd+bL755NeoBWo9MCJro+gZWGJDy+P3hhEKzZfewfPisUgjApbrxQMr
PA2dvqt6BxKM1UPDwpMdoG4sjerFMajq+KUuKsNfklukJMQgWNZ0tLn5YPXlYNBH8YiMwPXnYDuF
KAmJZBgwbi8IqMctc2KHiJzelFup6fvWpZ1AllBE3adXugsmX1y06IfkyMPQW2aud+UocNLz3pF6
niZw3Q9k1lv6MIuQID/WsUt/oymskOQnhQbcMPPcPJYWFoJ7LsEMGi0CeGykqWiu4ZAwfXXSrsRV
Mtqv1sDGI2SiIo99OrFGirG7pyfc1eO0UXBQwidXCPucR9d+68YBpKnRlvtQQUxUv3IXn+8Brz4g
U2iTjlG/CD4sk1vR2hGiSVg5mOjwDOctKDYdeQ1YqEGWHU6M0bwQe2/aWxH0pr1IC6d/GETsJSe7
Ni4hz0w0E2CPds6lfAjnwo1P8MwxXOZMcbNLjfQsPxiXTSkxgGnQ3o9BjXN5G3bGGs7KhWQj2mpI
uL+zHArrI9rbrDrj2awwcMtWhl+xv6SgGahNyczuo8Rm3mxNzMtHgB/4OXRb3QfKYh9rSlngXai6
aYsQqzwuaWD/SjEVVtvZYUVxsr02vwsZXBr8Qjq/p4i2n5NFduxTQo0aOkDltbPHojkPyd17q0tn
+vIZU39XVAHi6MHwudFTmOrb0satlFmV/uXVYrxzczIytzJuwieCHbxn23Ro/1AUEqCtOBe3jhWE
9xkiz99a1ctrO4oaEC0tYgbKyGsJMoym5gjsoRl2gU0BuTH2qmyNRUzaPaJl8q90oa+tKhAwdzJ3
gXWYjSyE51U37LIrgK0GsIaXcHLRv+sQHVWOKPoxyGNOrKHhZEQYvEgkZcmIc8rzyufRHjlWi6Bb
omMHqhs1W+0BnISy13+NKm0dUjmM9Rw3uXtbWSyFN67bFzEqR+F+wbrxqoPb1KID7+EOZyFqzZid
fc3THnVhcVbnaWRObd/572MeWrjWk6knBLeAGlNKLEWMpOfpupd6uStaLF6rZycIcev4iYWcHdHN
vrQjFtJOVWD6xb5Tf7Giy94xUOMh4ReGQtIkpHXD2JAFWt3FNTa8vh4zV21l4d1qQjePo90p1LDw
bd7Xt/YT6TpaS68bmXkLi9904/jpmCJWzfurMWCbSgYIgmPI24IwoqyNb21Zcvlk1Zy8zh6//y4M
s7aCODja0P8mcE27JDek6cRRld8u1tKYXdd2c3g2lOuGNlKy4QYP9JztuiW1PkxF1vp2tGqFlikZ
0VfDuqx+dW4Qqet5Ik5h10jukEd7HthPlit+EVi740DtDvUelrGIzoK2Sr+SgrnqtrKCNmZl5elP
vyL67pD3GSTYllf0O0PWb+0i8gRGTtZK8o4KM+w9NjPRcSpq/j7tzjdROGKfaQK1+BsFNNDbMLAu
XtwpS9sD+1FvQDI3ovQO8ypdoItQMpNS63gJMQyjhiTgjBGLHFWnt5PRAvZLWjvvbWzDUwUWjibS
ywGGbtzFCt/Jeohea7vDIpCjaIBRLSfxtIwO5MtUOcgMlq6v3y2cYugKbUDkm8m4w7zp0onNhm/a
6RfUwyg+GJWae3KAlmRH76L7bQgSegRtj7kClLwOphXAV0xg86V9sFqXVRVPSAN0j6nc3jhksmwk
Jc9HyqF4H3I5V0ypI1QaQ8h+4WCqdcXZUX11+24JOTYdoCcGD6cJxKEFydWdBqtjjwGuQr6RONQK
FG8LOXxt7GboCqOZ5QxLChbh/IA2jI7cbc+mvDOPM/Ff9imqij7cTgwMJgQNi7avxxj2Nej5nHc1
77rkPqAutSBf5joH92RmhHZ9ilTYMGw/kJU1fGTwLteQizTutpaf4R/wO+VB5k59FPcyWbC8z1A1
KatMHl9nIgxHdDo9LjkULNhLFqkxs1SasDK+8Qq+jqrprcBpQaBWWSbD2egH3X1EKER3LqXNVF2N
MnnWzCqXTThJHYG0ScRNo/tKHu3RBwUbiDJDTJ01FMCp06Yv4xIN78Yds3BPeG0YYGZIg++ozJCh
kP9AVPHAMf09eJV6AGOjzu0RFvluarV5HoSdP3dujCvVxUTOdm0pCUBS7bqMUUFEzGvt+3or+9k8
j03Vc8cHvf6Y6qR+qNJheGIjsuAjMFqDuez4pQ3hFz6a4xDJRzDG8GZmYlGQ18ucKzn3K3K6BsgH
jdBY/xqocy9w4LXLgBfGQo08yt8lLN7WoY4Onq0k1wMy9pgYpcJZ1LgnZoKfiG5vXTEy3kA337qN
3kvDZIonTTlAASp/7PHbhcGFW9IgbRLfEVdLbnn1jvmWwV42OWjpSaeFrAb1BqFvRzgi6iNv0Op8
RnsxkBXr+w8VKoj8qB2vuvLCNRaECi/boyKiTLRbRUHnpplcqQ/NeApgC75EM2w6XCplec3b2biA
ikLclYQ3uHd+186/kqUy1a4aivIBrKv94Lpz9cQNRJqmgIb7BRAeEkhMUBje1YlVaAMvGep7OYfX
YdS1EI/MFD+rpVlV5k0B3I0Se/ockrK6lmJaew7eWGbmS9q2+2GyEgrgePJgwYCh49RCu3vSITRE
HCE1lhLtW9hNZ1Q5L5bssRL0ngFpK5aMF3/IarThmc+jA6Gku1s4IVEW9EOdHZRKo4dZ9lwiBQkK
gCckuTKp0+tvFns9Mdzx1HzgMCCy10+EuRmziJaAjEhyPpp2QfDTdUo/EB6iD8BRMeoU/UIFkk6t
MLskZrO8TaEAvMWxB2hGVY13ZY2c7RABR8xcSFU4nHVK7IqMkW6iMJJxec7abTWPchQ9DbCBPpjz
a1LcykjeVIRPJhcckeVbCx0OUzhypQdEVX5I7hR0hQ78Af8aj+I4tpNX7iToi+eQD0J+QuJVvih7
GAWS4Ayqrg066FJD7IJcmo3qHqO2rHfSTxuyDFPbox+knqZqyjObB3aKEZqPfgrpoLK8gNIEtd6r
3ybtySOrHHGrNjU2k8KkIE5pFr8yQ6eF3ZDGdT/Ftpr2mVP67dni1FBYYgsHOWhqwM8w+QgegPha
ssiYZEEXFEyljUnQDo6y4Mzd1m044cfqvSA5GjQ+0abC3v9IsgOHszeG3ht1C3oxx8v0TU3iA5Eq
Q9exFA8ymMMulcBFM2ib26qNsNilo9NGd70u7HI7+v34hoCkesxplgpO1qxCbuz4zTVjQcUBY2xq
D6Pdkopqqn2972lRcQPFRFfwKVh6PKxx3fxKCcREAWapkfyOsuvn/UDOCcKNPiwfwaXJR7u3LXDE
XSgeYGph/mF9RAvVhBSNdOetwuAy9+l7EuREcUqif9/LRdGehWXIkd57fNKJyVZICHqW9N8+gUC8
c2mfHKIBLUrjpcOXdvupOrAo5mri/VidEbCDgZJ6cNw3tZcjtx872//2M5ugx2oWxHU0A8z1TQ0z
KdhFNK3BLnNntzysv+lXYmUYcxM4KFgYQQifRxgaVhTbSFgc/UW+TeWcfaUWtjzMsJTAm9JxiTIO
YgmpLQBDZDYuaUuXopP1a98X4jJuYfIhVdc0nEnou++uU1qXg5k6bH52am0CtDBk/iJAv2+60ENh
r22oN4PrQGrLPQ+5dbhapQ9oKqMPygPMGBT7rOgiC3T8JoNijnfS8DxsUNeG1wHg7AdieaynPiia
9ygqFm52kcaPPcHsySmL6p5UKHRxDxNFVLJVmPejq7IqlAASpfh7KA6YWsw0Jb9d8LWvyPr0UxS4
KfP8Am3rWZy7KBrhkuIzo38iY9QN/aU70aRSXhoU7PweOVXHUYMXecx5o0sAaJ53loOBac4HqZJ6
a6MEIL8zxslkT9UFSwkPr81spxAscZpANw9s2wKypMX96OcN4QLdmjpMFFRzD7K2pJyHv8aZ4pUZ
hfSyxMsu6LEsb+YmpgC18tzckRWlFDp3PgQU6pzD7CXrFOM8+0y8DV6r8Qtb7pvqOoDqrrYoHjmX
kUuEUOrtnWaGctmXc20doyDoF4JfEgdtAtRTZggmkOYsUlEavlfsuUh8XEqQm9NYy5fB1LXewFYP
QT06Nj7UUXgZsfGh12A+c5Zi36huSgDNlOqESkf5OxRtOLuCYhqeu4AM3I3sBue9pz616ILmJdn0
ms/mOTJKJz4bVIrL1B0s0tfRLhYrkEj5WzeHoH1RjjMZT6xBJpp4Yb+Ok449IshgHp88E/AzVMJK
3gGx8W2qfCjVhWlVbZ2ZekpK/Bgrsg8CLN8BWSTGlgRfJNzaaOGl7WdFFLWAdplCVNTtVWo7SQl/
vwUx0/ZQO9ACdxpFsE5mC35eM0KUTAGd7iXORndXKhHvYt6+4ZBJMo13xDWMECzhkuhXm2EVmeVV
wsmMEaGDDAp0zt8Kukh8RcSyHJ2s9bHCN1lGzKomoQFz4jg98QRjLRAtM5Ok7r3szNBC+Qcie5Bi
GU/jHTGeP30RIyBeaTbmmaOiWz5l53vnruODMED/6b96cg5eDNqgTwSKaqWOJcQp2NPofTE9Jlus
k3FKyADVyozczu1/j8EEHptCvXlDMu3cALCKpzWiMXzi1oIvJXM+p8dhGOo7dhx2cBUaqZ86UUYd
PJ5GIZap8lfmGlG+C8ixoZBu2rbftU6bkMkarPe+NYWmxgfsGOISdLpyWekuPpdIM5IhAJWEaZ2l
/jaaCGXcuZ0dgzcIY/khSLF4aMMer2IZRLZ3tYQtHFycsfMvNIl2sXW6gmkT0jwAsrnJi/S2TZkV
AqpLwDgJZEXuWdo1iOCgq8yglIWG+7tEFfJRRpbVrYsPNd30ua+/q7rthzPhC6oIrlQcMsiI02Sb
2ctQPll5Vj/NDbscMo+76VGbjhSsXoDd2oHtFN3ZEHRBw0PkebiyYPARbbAGg8hxIKigGdgwMPfT
mpfba1wqIKafl70srIKxSaKjXWxNcUivn6Z3xmdyvpF9jHCrc6L8PSkitz8MPITzwUo9SE1kXIQv
domTGFawVmi16njgG9doFjdpW/o384KU+6yQTD74ECXxi7IY7mz7uXYJ+khqRm5tGsjf7BqMgw8m
ZSqRGTLidlVdZG9pA/0JJglxuFBVHII1a3fJwzOO5uE1LCtMPfbsVdTfNqMnXONe5OBxq3okdFGj
X+qmrr9kZDsPWUW85d7vk5E3k/HVtnfb5okTc7h2hwAVdEejiQudA/pbEGTx4c4CSDKyIIu4Y0jU
Yi+Rb71GXjxl275H9rgdyKC48pD7E/yUq8bfj/k6OrFqD/Jox9ISFsuPFNVjBMy0C383Kc9zrqFc
WCJ+FauGVf3IWRkJRHcz5mLEj6veVf1IXxUQubP4RxArV20sWkVkshnxTwp4dBQ+BT9CWvMjqm1/
BLZ2VyAPrH+Et4zuEeFm8APDA11VdJnYYEPQia6S3WxV70aMWaFsrppeW8XAWSsXxO2G9Br9KNm5
8qZlnvULJiyyYMItkAhrRn8YpX6kw6KGP96seuLxR1qcIEp+sX8Ex3rVHmMAQYbs/EiS2x95crcq
lYcpb7j1fwTMhXDyT5bNDJHwvMXW1hDwtGBqzD08j6sKmhxYQY2U2qL5GLTEINc1oL02nJQIqGvk
dcWpXnXVwuu7386P2JqbxvTn6Y8Iu7VGSx3qpHBIMA+QaefO2Np7DycKJJdGIeV2V1U39DhvDZpD
6x2s4slLyf38YjuuhdWecuUkxh4ooKeN/CxEjCayaSLmtpYfVi+ZnYaIMMlkuMEm4d3PTHo+kfQL
5klTYH0kbU2nJL0gDY9r9CQjDifQ3+0PHJxVQHyNh5DGy2sFHP04LTSycT+8iOe+QbKrgdlQl5f6
S6nF4nzqrfLSsnQQbUtSm2HudUv+ge42m3ieVn5m0tcsdAis9JAUK9IziYgUHLMYrQEXjh3htSCq
XVgqpGvU3RnZbcH5qqH9nf1A29EXgVax1riFPbJEQC/yh/ZeMTInQcJETnoxMz9zd0Qhp2/ODzCe
jm2siR5peYoxznQ30nPnX5MvcUA3QvH4UopCR2OK3zZHuB82inp7No+JduUXAP102GW6xezXCEAQ
diRQErtpDdClyS3nXiQ91UUkF0CuFjkJjDxiPhZbXDdIPxE4UajONNrZiS2bd4Nlc2hpVcXAtGNk
sohrOWRCIBjZuHtqB6I/Bpd7kx8lGeOtTS7v41iWuFTciME9CvW+8i9wQ4I26BV5zqeuDb3rsdb2
rbN+timxuHB3WEodRrKFYPAcsxQeWQ1p73IEh8HKqPIW60b8RGOgMYE8MOYzEvfC1C6Rpj9ZHMJY
UQiddE3rUH1Eckdf4W7ck/vHaFxBWGCXFdYmO0YZM41Ln0eWMvInSCRnLgrim+kbsHt/qHAdYsYi
qTAHMhHRbN5Rj8DPodyk+grW7JOiWYNCoRPDBuNHwtDjsL+sj+2ygOUcyWcc0YOjPNoGDIPJNIk0
A5CoYLRzQPTRSgZY2Km2WWyyCISKT/7p+qCkjElX8FZVLfhW+5GR15avUt9KzX547AILsJepTXCK
xNqpY7P0r5w6BUtMLlvQbmwNXBsM0CCKIykCXAPEow4Xfa6JKOoS10JLp0smaoj10bfbAluxatLk
Sy6mbHeEYuqCGHv66gOdJ+QRO5kwTDjIOAkwMWZ+5Lkle8mRHZdyv3AqHHRgRzdpIeS1XYv6Y2AZ
sGwnZjYBUv9c09lFEzL8YqEU2jpFBhPf45mLNkXDTuoA/sSaOeNIn/IwtJmjQpO8nuIZ8mRYVLSu
9kCIFdUwBANKGbpou7AWC+wmxjTsm2swls1Au/tMfwKz8OAkfL7LKATcmPBd85taVz78entN46qZ
epYXI2EU4AdcGWJAcgsMxnqmLTvosTUXITT0F+7MzmUh0HDfVj9ZYmzzi+xM1EV/s+bm9te0CVFz
b+cJ7VD9Y+/CVja8Iglgirz86QBzf+xgIEqwhhXc0vIA7TMI4RH04kC5j5HMtwswLZrw0XtUS+mv
tk5/OEiMawkfxYvGhJ9qtfdU+VCuXjUkL3OM71dqYs2VSKBmsRVI4M2uNjerqRRJTz/2N+EtfQ6F
erXFtT8WufLHLuf8WOfEj41uEkv5ZgVBa++IC4EgMSyD/2b00BdsDlK82INbK8gIGVzNE9+5eFOD
ZV8MTct+Vud29q3gPbxOKbq6jV6K/lN5vTa/6WIQY8EBTT35VnNalQ2UagbIzRbGd1nsC19xRSyF
hIvqF/jdt/iZzHzObKwGm+b3LBDxC5Ou7isUBTA2NScEBjs+IEak4fANiRzrcdOaNdYhr+LokVVE
0tFTjeZ9lAHnh5WQGrtxM+iixzFhL7Oh1wytbaOixYOPksmzGGOTwyRZpeHeNoiX9hk35UOFxYOJ
12L1p0kFmM+AnxfPS9K31Q49XN1ehCz8xV4tqFO3DRfE8jCnjpiOMgl57Akaz5YdAnF7Zmbv6+S8
Nuwidx1FUMLs1gd4YawGCkte9MI66dFTtyHF3ppz2jor6wJyq3fGXGZo4q0bU2K9K9X1y7OOndQA
LCCSAd65YXBKne5q2vcoLG/IWu7LjR3wbKxj6oJQAGUwi3LXlEzCTFsJl+e2xx2QwLnK2A7W1nJw
0rEnMLow/ng+jv2EyqLM1SHSXGbsiSQR68Ta0jQQW7NGllkKmAo7wqU/8Y+KfXJYkOcL84KhCC/c
7EAGwJRQr8f0sCwk2iQaw5QTE9eGMIJ1CluckEdP++1vGKHqwVrG1Q9iCXjBTjKtrNBZAkrF+xrs
0ZtDzZFVhOHeYdYLZUnaLprf1ulmWC8M8rdlPbFD9SoTjheWh+9oO6qOMGynTzN17rDkvlrmziUN
OSCbomqI+d0SGNMgN85KnLmy6WOX87EgE4VgDcbvvXHTI0J4n79c5vXyBGcxzcCxw9Hb4XxACr8l
ENqeTk1e+J91UKtPp+nGZTOiWRjVGi9Q+1f0Dj1nKNqFZqO0HZRPHjP+BIzTVOjvEKLNMW/HrLwe
C1YAp4F5KWDxiZ3AvpNBcsOIqe0AfmDE2zgW8zry7pnaV88z7SsZTdPSBqcOpeV0H7kTkQSFM3Ty
yG1u+wRZIx/YT07I0L/rUUxvZQrr6xKwMKU8NuTEPgo2isnNZFKp9okMGv3qcilWt8IiW2nrTUg/
towumAKK1G/+1IX9W/rm/6Yyfg9Z1H+uYH5+79JPpPyg5Oe/yJjXL/u7kF96hM0jYAslkBMfodk/
hPzUvGiwPD4seMv/rmKWzh/I3ZDYo1xEzCxWf8bfcKs/f4QcZzVtOAFKzX8Ltyr/1QiCLoyhgReK
NU7URzT9V9FZhwYihuEEuZCT1fR3qbyLOoZ/zSboCLI4A9cQTA82RBN1dgPm4V6lN64A2Ak6xYP/
YDHfFzGrcgWTcPXVPq8izvkpGZ/s5TppbntSTjKqgmqTTQBRARze+fVnGFzH02VA0eA8/Lz+/9ZH
8fH/grywfqPPmkIrjZPu/w2oAvmqqwr3P/8UnoBm/4/6G0PJX2AMf/u6Pz+GFup3RwZSBU6ALJWT
lU/on59D/ihEZSwUqgkBpVLafLf/paeXf0gnQGyG+kkSOf1Pn0RP/rFO1TwErpJNz7+JV1ilo/+Q
6WIisW3SbFfCA2JdF/3zXz+IhtbJXbqYHX6QRWdd9M5uvGDoT7xDV6feXRBnx3BSyR6Xofd/Euz+
b745Yv4QH4sn+FX+Vdht48It3VEw/ie4k9lIFAxn1WLj40RXewKERB5h3jcwUv2azTz3lsOsiLic
Fk4MUciQ9xksyF5tGUMU0In4j+giXwcCHQgpSRrYKDhzdloEDnPIPLpNiecAG2UhTIlsyteSnfo+
Nl73Ymw3nbEXlh2iltT9nToD05O6FQOJVgOZI9JKQdCSq6RBMZn5ErqCuivnEsbBIhMkfRYjFlbq
4/ScR/mxC4H8xL7T14QaDixmCugQVFEN3Ylxg/p77hzvKvRGJf98Wf+tR/G/6a0QcI7+58/jVV11
X9VXbP5q7lq/6M+HEZ6JwP0qbBtpsa+C9ej/251ASPPacyqQ+zwMMvinS0H84XFQQznBswe+e71i
/nEphKs/hLxnLFmuY/9b1hb+/788jAHGMT6O/s85gVHC99c//yfNteVZLqSFIt8WDA/IO6gNbQTj
H4kZIZkmRqydnn5Jgqtxcg0zH6o4Gwq00VXRxWeYBzN/r+eJHXWJSmJfxaF/2bbsffYZ64p0t5B/
yoRtgc9Q+ib4nYtw5NlhnVFcei4KwLHwAGU3LqZm2UnzFcgJILe0VHAo587bhaANmBJESQFmMh6H
G1nJDC3jHLHckWRRPhUkw2yitFnYBRLaDGmzl0wGh6VdtnLU4qmkGmqgV/QQrOxloYyeJ/NrRiZy
JZlvJWDDg/ZJyEalsCZrFvVBJJmvSo1makuSBkWwB5J6g/FXr1xRyz7LhCWAc0r55TMMsraONDXt
kAVW3KJbJiI3TMO3DnYFnkvRUcBHWRAAMhktiTPa8whfUnZ+Htpa99cUsW54DJo6OROmYP2rFvyc
MJLcGK6viM9TRjaIZ4oiyDlURHmdo7IgGomX+80qOu8F3gBJIDPzZmg1E6og3dc1iC+V6WaPym7v
jC6hjk0202Bqu/TJjBjd4RZJcoOuSTbDU8NUzN0k8ZomBhRhCjYqamEC9AFBNRvNWOw77z15NXlT
fhMPUnwwkBb9sSxDr4OT1bOcqvtSmas5Lp1zN+UI4u3tnTNVOgD1QjXd1XKAu1otU3lycwfF84DS
izhIy5B6V0+HRrH14n1O8kukiulL42j1DPjA9vZ9ZBMS2Pe+ZC2vLH6XokMaVXrqPsit4tmVNJSb
fvBJiQwtEuL2VlRByGkjT6s1sdGY63yqzO3SmeXCRfSyKotqdmkU8E14sgLtPJduARJ88BxynjDm
xNTxDWKROGpjmgcrfrf9CAqI1Y7Ok/St4T21FXzbdgJTdygaIiU3+cCmiNyROCDJalYISRDkmTfb
pn1eJVzTFcx7ujLSstnZ53Xe3edxR3hQNtt8DyXTaluFCWlMLh3hidl/YdjnruqlhMTXcoPjOb9t
VRVotnbEBcKN1rXchsh10WK4Rk7bMa4BxCdWu6oCLI6SVd7rX4eI4rI9k2MGlpAz4ERO4wAXYrJR
zblsKU6LrYcrZbXxuccJdBa4uK25Cbuq3BHPacrzWgp9avEpNwevdMggVlVMfLFDRiictF5czREb
0Q7w0x1yCShtyEVwMc2pLOGxJa19V6b2ql0R1nQJs4+5Z1LZHorphnLlEcfFOj5wg+FvZqf/f0X9
Tzf4L62XD1/mI33/S8uyfsHfrifxBzcT3kulHH+lalEv/f16Ch10XfQyeLbYt/69UJT+Hw49ZxDg
1/RthS/pH7eT+weOS4kvmR+Ky44O6F+sxv+V9Rj3zb/48FzIYHi5Ql8GiuG57fCD//P1hMomVUHM
BQCGc4Czn1v7gZDmc/y99buonf7FhdBBUBHCsW6efjHssbaJ25mbEPH8JSJW+cF+bGFelYanIpmT
lyRbloPXL/KSsQG5TrTQwStDzPaoC4T8F17ArkfhgsFN0qbfIyXgHbRT7wR0wrpmkmzuefyba5Z0
K4po7G9tpqyApXv93BIctK2IQ9mPXs/2go3IPu/Sdm+Uaz1lXSN3mo3rqQMNqIFXs8pb7Km5Y9Mo
H6Rh/CFYfX7UQQi8O0nHkxBLdTZpMCLjPC4EpbJeZ6jjXi6Js+zrdikPiIPzy7odryi1b2PiQOMp
gOkQpdvFdR44NMHQKJ/cXvAPvAwielch2Z127ZABwf5QpphMGLf8jgC5VGOc7lOi8nQRnBsiuY+s
9A4ZQoQN2rxzVxQ3fvw0zvW95RXmLIm98bbnKj6QABArgrvG8aUyw3xZVSHidwEmJhy1xE1TlEBr
1uR56oSNPY/zh5Ml9oMkqvZkzfKxXqrxLY8UvoVYWsfRiXc4aq4B43jHxTHVXVTWjITQ5j6NlT3v
A79HSllbw2PMAhazAQZv9E0FAN9m9Lekg/bPnZg4WcYEqWvM7X6j+uSzb1jUZSWmC5pu+Jql2Foh
kq4q6KLPPhmSY9mI7k4IlAkkPVjgU3uUpVreeFYkd27d3QYkKlpIMiGZiO04u1QVkzxVNACTJLSJ
VLzrpp+eY82RPU/2Ns77j0Ck9+SLprAc8yum3/o8nDN725VLchAyq/e1t1x0wwSNlhU7ZyVBkB+J
y4wu7uN8X5XD00C6oKHa75NLi4A7jXNW80O0jul3bsW0PsjDU4gK4LkPsvzCQSd4EYW8OuyEUFz4
JTHpcykONpsFmOqgdtJqPza/3SYsN2x9xo1w4+kUNOcRUla4XKShNhOiFsaMuxB116owjc4Jk95P
1ZBfGQXBNVXQp9mDHcNMMB+MkRo4lDgHOCsRCdZJEO4GSGO3SIXWBLUjO0S1nYP5mNq4nL25IPbQ
ExvUCgg7hkPB/kcw9cOFIanm6gledtqcu4P6MoYwErhegMrIt/KyaTOJGbtPF0xXyQCD14CyG+Ch
7IcxuxhcxukL5QqdGImpo8wvhE6d84FlxoaEvINnnHYL2k6cUnY+122tr9shlHcT5dQmD5rP1jJP
wUBakRN6d5WLipElF/EXQ+nxmkNdDgLrfdImv2yRO9xDQgFHNQt7F0gWrRKZ3sTczycybmY9g0Bv
w4Ng3pdO+hcmCSXhcegJB8/a5l0U32DGnQD9JG9uUdrHoXBAJftCHvq66R9617vqiKncZom1q3RF
WPK4LSrxzSr5ZGDmXIGBkc95tdB5FjddS3hYOK8enFACuhvHz4ow7E3c2OLZm8iHY62fXjAuPAhC
BFGqWK9sl+xDZQgjsE3yGC1m53dpfazm8oyQy3z1QqTBZZqm+lki3gSwbj6LJLvDndrfQsHbJEpe
WQK59Nw914ELJj2Gxctg/yFK0t9Aid6DvrmGZaavg5Tdu18UBBMQSZYUaXbuaQIl4943J6vIB/DU
ZXlFG29tksCqEMg3wSHCBPApBmUu0xhIKEvH5dtkNVGXgpCWuvDjixxTzRF9Ccddi0IIfwJrO+2Q
Dcnisji02TShgSl4noASbSWL2KNZyXvJmHkIBRWnIVkzuxkY/WpxG6EFx/7eLsXHMkLXL8YIJKSs
JiixbnjBun65YMOS3ENccn+ltfTQ5SSdc42d0ty0UXou4/yOdHtd7YtCpYdYQszKQfSrsCK8xfGT
376V+2fOoKCZeul8HZjWfKm89L4m3rbzfFF3zpBR3YXj9EGmZPg+6xwCnBdd8IsshLmymY6b+BRy
Fe2HxvsP7s5luXEly7K/IstJVZkVoog3Oag0C1IUKVGUFKKkeExokMgAQIIA8SZQ1mY9qY+ocY9y
0LMe9uz+SX9JLyfFewWKISlEdN7oVFmlpSIiHQ6H+/Hz2Gdv+TRq2t5oYboTFNLAkgeheiwlsn+H
mHZ2LcCbd3GxgEkeRlgnaszbtq0glhdkMmp5s5YCY2tpfJFWOpqZrUVXhH8Qc92OF9Tz8lkpqR3M
wEUWzh8ozSEw5gpCNMlE7MTxwArSaKpYS8eN4bySlPjOXfMK+bLoVXJVWz2hxghiW/HD8NovDZL1
ce5JzV5cSNppU1pJX9Vs6Z/jfsybaCL55o3WkJp6GxR++tUEhtcnNvKvEilFd7Y1D86VANnxWJuR
blfcBTTMlPMi6HpJi3RkGgBvASHlV5mrYAZcwP73aaOZN9tjPxv3aWle3sFWoN8gsJosO6RTSiFc
59P2mgRjyQpTN73OFCUaSWrTv0ZXLh7hikCOlPtGxzNSmN4ooyNbD/oa7BLMUS19dWnoZjmk7Jae
OXMPXsRxOb8NNPkOmAJbLEWztbVcqWduGa0s1oNkf2mEwbQo6dMMCyf9bvOPYIsUNFJmsbLhy7cV
LCTtgvTmROrV3O8Fcks0SKDvrqQ6LVt6hL5SwxXElKMZQozxrHERRuNraW5yE8PJlooYJW15t0bh
jb+7UW7QkCf147joefqk2fSPJXDGcCkeU8W8byiUqEx4oRxXmyEJgRaV6wXj8+Y8pc44y08B6ljN
TEJWcoGhAL0gLe+FuzhQiQSvoK9KSB6UYwRpHLqox7Su0IuPzKYNlpDtC54o7bVMzijgomOllWQ9
yOL0W01O82PcCHXY8DDHjfnKPhHc7mQtyy78TvGnbCYbtxHHid6GZBWOZuig0B2qta4c248tN0r1
jptyzYw9kOxpORfifyhZOjpdG66K92cny+gkaeXG1DDj+8IzS5ACac7iIJ6+bKTaRC/ADeB7wSnW
BP2QRjhpcSgP9KD0RjTtmCeo5EbH0Qpm9KBMe6Yj35uzxh2hPix3sQ4RJfIQfXsGdWKbbravADf6
jSLsKZxLXUKCvBn0SD5iJVv+ql2Sxb1z+cYovRPzD7iE/Gk2A4+6KKkDlsrS7tH4lavtmTezJ2E8
t0ypGV0qKJzNliv9XKWmeq0vUSzRNMW5kgWXWhgJkW0pC25tw1Mv8zSJ+4ZX+HSBU8te5jR0EUIj
BgoNZDejC6hdzlX1Nl+TtIHYggF04dGRqOih0VPoCOSk2cc6zbmO7LXnRnZZ2GeNOcy4/qKn5/SK
KpqBlJjhdmeS413ZQeSclYESoeQNPpPmNPuyseaIc0tYpE2wPceyDShe54Y99RX3U1oCqYTOo3WR
lyDKQwgbEOvK5OAWQpOYhrc1/ZzuQPSAGRe0dALJO4NcVKdIIc2+5cW8r0pJ15THIxJMbpOWyra9
QhXUTsqwl9IQhLwW1OmnMy+Tv89hY+0vF87AdGnai2xXHXhLMNth5BZoJRSL0yhapqdlaiqfw6YM
/zWOMGAhquweQC0DJPoijJsgLF23m6IDU3SIjSDfBTVxbqfxfIZ7P7NbXcUdwwevrZIY3jeN7LOZ
mXNOqSbhnCmFDSBE7HM3KJbfopUrBBwStAD84EueeJCrweKdL47Z+BCnN8CJ40XJYCUlRz5WYn88
gOoQuE06j7QGkQd0TBF5ARpt8lwAkmgIvaFvEc1owAMoUTcKv0mVR1f7yziEpd2LV6CIl2X6OY9C
HxC+6tLsa0QFnE8wpSF+Pge4AithlrfLGRAp8BGNMQvXaN7JSYxypSPAdaS8bwrDBkxMd+H8ejVT
Fz0UOFCz8EugIIUW0qBCmwpffqF0smUTAezCpRgdk1q48XIz7hgq6jLYf/tkBo95N06gHC2B9V+i
texSfdIjONBpQUKJch58V6S4tOYBYK/ENvKTVRDeZKTvbOq56JSUPo6GluDNKTMZIaRxqF6gjqqX
hXG+0IFXqfNocaFFaXQ285fejUIYgGEiqOMC0VDiZQK5Z2vfWJ30FKwLXU1kPsnPS/nJcmnq5+M4
/bpUG/qx10ykeaeVIucOtWd5mi7GmDy/YfiXNDEofZhjE/rc7FYngR66G6hSdiZzOZ+FiVH2wEVC
JhkF0iCXmgBM4YM5SeNmY0AvjdQFlqye+uAb+jNU11C0E8VzIAGLL3Gx1E9nyyZ482bc4gaRi+Ol
uSj6/BEXaiMiaOnF+Vz+bOQZSqcErNeAiO/pvwzaNCwBr4CBMEkW9O4nIcJM5MQIvkLCImfVwPTQ
z3gJ0lHtOMAO2wbt6YPMOF7GI9gZrvNIO6PpVu8mBqK0mvYtbU3UFdz0sANkaQ5afeHi48q0pTby
64CIjxaDvHXWclQTnk3NPWV/oPqQ5MkXJvoVBXSdFsrgs5S7rTYdWollzLVpPnNg9gevXNJfLaPo
AKv4cBWuJHSUwAXFpvNd1QUvUAPwN2QsBAytTO+as8XnVXNpnq+09K4VS0oXCLvdRu1gGHkAxAnv
vYtIRdpBhsq3XxYrUI3Exfqw4Rj0DvObP9dXt0kBG/4YDFY7aEhs4hUMlIJjcuWjgi3h9UKloZ5r
qd9zoa4ekMbuICOMgKuvjyKYbKGRDRBQkfWv2dhpfsEQzvu5O/+mGT6IyUBaopE0c2XpruEXZXep
BHqPTx8cj5VYpzQ2v8kzIkRMG4qss1ZCrEBAD5wfIe9gPJZWbbmEDAF4lOn17FZjht5sA61K2CzG
dHUbsx7/w7BbtlYjd1Y+0PqeHDsSWGq0b9NjsDPjqxBMMMtt3qmu3wrapg7HtNaapfezTEYYVk7o
sOfodNXl6oRewGU7U1YSLSRZ61ppUTJA4bk5DAmMmmkydOcL71InawORkGuchEVq0JWidXU9arZz
oArHK5XoSI2L4biAe7ml42CGyUUrbD3MUnSLwgKiuIUXd9EUG6guXcT0/7SOi2Z4C2h1FAklFiUE
CuHI8VcIJPI+QSX7VedzhC3w92FmZP1QA9vtz7iQcvtiLMvaWYbU5aW88r6VWiNDvTkz+0lGAErw
giDJgvJF6F4oUF2eis4lc8kYStPt6XjobUTsULOn47aL8FjPNeTjpV7g8MAngwPC07NYttyELCc8
Bt9m4KS7PrzWs5L2N7BZY4TJxn6XrwdrgkQOuJktkm6zGSJX6pWfYFgfhXJ4CsrIpg29aKGSpWOE
NXl5ItvaOfctfTzj0Vy5lxSEDrQGqPQY9Mc9AHYYX+PxmYcSihlngwR3PZRlr5dHXMZQeI24K+JL
1OCWZwszIE0B8NtOcw2iVKU8Ncd+XxHCpbo2Psmi5Ao4Wrcg/brIW0U/nQMmHedGO5JlDI7t+6cO
+b5OmOhZD3YOHdw80moenKsnrRwpDmMWf87Bk13Gc2C5vtv8Qos3ApfBrDcfp8Cz5+PhHH+8vxyT
0C5K0DvqIr7N4QNVo9l5sIgmS0rGXfBGRKq8V69YueUZfNdfVNmPPi1i8wZAFlhAj7ZFLEzSQ1oz
u/DIFwDZlvqpFsanhOiibRVVtLEWocmqQZkL4o82P6hNu+lC+dSKkEsH7C3fE77dGya4QiVfKKdL
D2oSJS6PoYAZC4Q9qMhZ1l3MIZO1bQfYWkbDthvqesdZoaktcT3TV9A4lQ3+CxzoLp2q9qUAUqJz
Sg0lAn85d137eKYZjeGS1kVwFLPb1Vi9aNAD3m9GSILNQ1I8rSwipDeK1THNDw7oSPgiAKQnumWr
UJfMHX+0VFZo4QJJonIWtec+sik2/WZt+NJCmufIYkRg/kIDKZclIG8yFNK1YoRndtgi3ISJA4Ye
G006MnrQU7igj/FegR72jQBMpK03vspcPJfaojls4Fi3suJ4lqBkOW/MB7nvf04jedaXjIZ7YuiR
ey4311Xwbo5FuVDGkCuJfeL3aV3luliMW70iaX7C8WjQioAedAaZ+4JuxmNO+tmqoFs5CwgwU9Hj
iQv43cEpm6Is80CHvIGgZUGNjIbhNiYKQHCjWVyGoUrPF4cTf8rthSm94E4rudbhgzbKNO4UYz25
XoA3h+H0i4pSymmpLABCwWvL1M4b0vKT4Ru9SJWM703gwJo77s2X5dcox51APAAnbqGp9FqCRCTm
iQBkaV8SXbG/tVrgr81yTG+Rd77MnAeTS7GdQrqFGzeTv8gLFj6DbMDwdPTvsuwTcKyBksQn2pJG
f1TlEbVdqeQMXMi3V96xbfr+jTZfOL2VthrEdowGFQzqJ2WhWuD2zmj3OZfH38yMfaWuXKSDoYSR
xA7UMpKVyRJupSVEyrruJwM9NczjCHDCoHSMT6uMz9XKoy585LhOi0VvnJRl1zHpkU/mMwqJpd9V
xieusbhxjdYpUosKZoi4D3wltc1VgvxaW2kV6i3Nvt9hdpPPnULWYArU1RPJMSKkiSA4a8bfGmH2
RYJyvGUL/rMonJihn50s48QTNO206ZWzBco7y5ZDV45/zz0L9FGfd3JVjfpz2uhXJfVQJ1n5x1E4
jTSlS2/VBUlouAC8hxQxKmWGlGliUMNDJ1ntzyJ7NnRzpzyXQ0W/KW2Mu6Rp7Bbts0T/cgCaut/K
humiTPvh0n6YB1AKFiFyjXkRr47T2Yp2JnWM2wIfv5mdyy7yvSmXyQox4WIO3L9cGheLhTF0aFlt
OfOS1aOHpZUjUKPoRuOrS62hiX58N12O475aLOg9m8ZBl277dri6An/VzeWop8y/F+Vd2viaBUg3
CG3UuQeDgjqf0sNz0lx6OJDQNl0ZZYwM6LwBbDZZZKSwnM/xzJNObcCA7Ef4+GX5piEJbnxV8iYO
XHMo2MBtYypR+Yl0pnoMiRdUBI0IQbGlBKmX2hif55wsV/JHwGsuEgQUexlAd5jaKWHSc3CbI/OQ
6M7AsVHs1VNJgh+PaiElgy+KtgAsjvAdDN3OAOkKb8jyo4Wb6v1xqjHRwPFvotYKSwVS/UuK3H0r
O1GKVRe3ymg31EXWgUpMUAbI0UhDLPc4bypntlyeIprh9HBJHgzJ7Y7n9qARKfQXZRPkkC7gSkZp
N4kngHV7ShCifOU1BlJgI8pqs2LlrLuAEkNtGV1J0KXMoAjQGk55ZpR6Ez4HD4i22eilK3TUHNrk
kXdcap9hYcEtaMJLpOXUU0HKR1BQNcohHOfN/mocw1JLHxGO9jL+pGRQr7lUDOg39nyyt0bC1d3U
prHuUc6N6G9ZPYArsk/Mpbb6OuewE4DMOmU+Kmy9b7hsQnCjHqxE81N55nYTblzww23X/LqEuY7r
6MRMjfTMRvZyWFIpOqF3CNwEfZAIAqLzrcmkxenCIb5bpFcpVBpFazaKUrDJkW8vvsF/OZiNJXJf
+TW8OiH9HTm3chTfCpE/t8BvjqIw6yygSTxbQW6GHnBEut81H1aeZnQMXImiEUu9mRnqg8jgpiIJ
Fg3gHe/aeSogTyQQQpODAGZoEJKYVbn13CAAolwaNBuHPoXmSPdzvW2USpFSbjchcyP9txyuyiga
zBswxqtljlHJyM61x3Y8JEH6HVw/Us/jEMOLqrnZLWlZvEyyhtH1HEmix4trErCM3S/gQoJNsbxB
RkLtJ9Ii7EuS7NrtpYzfo8nNHHWCPKGLMmgNYxjKKfkDlz+Z+TogbXsm9KzkmXlLq6XeyVP6egPc
qdOM+vmiU4bIih0voDkdjuUAw8QdhCIEXdW9WUHoLIfz4pjHwbFO7v1eQjkH764ZS51GINgNQI7D
whI0LC1Iz6WFQTOH757S0Op8VvSEDqEWZj5bhTQPCjVpZYUo5njFIwo5GyXcy1M+btjN/CasCWYT
hNcCUoHPkhc3Jg6+zRIkuudMA5oBiSbJiNFfvOzQnDx/0GOtce54ZsOK3NLoweuUfwnMFcAvcs8d
j4aOE0gEvDPHILkPsk0nHeqqXxVYyIekhPTeLMLRTDGEl+OWe7sok/H5at7yPzmxYtxnjTiMAJ20
YIZpoQtEw5Nzl8xokW/PIcy78BHvGHpJMj+RV3HYmcm6OyzydPklNcvWWU4LxwnZqRiv1kuOoS1T
hv4qipA18y07jK40l/oBPT/gi/RQOnXimXnBhoBovkU9gQ/WCEYCZo5ww0L/qgQF1FuObud3K1qp
zlII0skzQfxQAGqxyUXmjTN4o7SBPpfL0WqGP2J4iC5AnoHidbJS7EvTwx/20Evo0f8FFYQZNT/n
2iqaZDr9snScBCfB2Ci6edQoTyBY1dpA4LkWc1qLAK9ca/NmcKooy/iLr+jFOeDEYBC45XgSKaRO
yAH5tmyQR4w0dvXCp7WXRLbmQke1LOPbRJLpIo4lu5ykbgBiw5XHPVKl6iBY3cFWJlnmKhkTGRlJ
H6a49FNsa/YxdIfU5HzX60ElNYMTpRUN4nG84grDuQBzLg5PCL8YACG0gfCL8PFCBYThOMv7DUXW
BrINv0ux0n08BNN7WLIAZ6VP6ZUUA0RgZoa+ZU768joiwu/+q8ZBjhZNsrflLDNR62v5g3EZ6+Q1
S7ur2nbz2JNsBxOjRVc/D959kej9KTj3rz/EFh6A4X1Ejgjlsu6ubNrvKAXxt2t5+Zvgff9oC3/Y
P9DbpNYEKqICQVzPaK3y9tIAHoj1JJ0g4gZiw6BBqgEd/F+OvMCHK3j959DLAzM0YZUFs77+efoR
90/5ua7cj9anjlc3gMMf9Oq68qFp6GigK0AwxQ84licrIJkfWiYAyxaI+M3PBkvzZHO87/Xeskwv
fbzpekueTv79L61Dv74ufwAwCrCb6sv6p7oJZBCqTUiM4Qbd/DUQIJb8F1oBIZVw0CbQzA96E74E
BDAqX1/WPgCBR2RNXWsswMj7q726sZkRxvBRxPFnj76uf4DYG1EJ8KLrn+r+b6IiIUMG3wJh/It9
dJNvddBX11sfWjJcpA029/qHtXxy9Nn3JlzPhmBL/rVeXTn4ozc+GJqsNXn3zZHmFZ+8ufYBvnlT
0Sgq/r4wv9YKmEAKD/r2GgKjGuVupHM2r8j+frICsv4BVKHcAEL/q67AobvfUD9QbjVNoJubV6we
fEXYBaEz8cvee7LguT9sE9BGQcMdjUOPG33HAKAtAtl8q9Xc7LZf6cYT3XkHvTt+D8hIcLPa461e
NQE6DiE923/c+b/epY+G7+FLwAdWNfPxdq+eALmFtAyh79Yx/PUuf6RrDlwCtfXBaALqpnGvYv+E
28tf4PfTZLT+2ZibX+gIAP0+8OU1HFsg4xj5x3esHgFJNFlpKrDyJ3//a12DyuGeABtAdIIq9KCt
f6prgAOMX9jEOV4bQv7Fes1/pW0gmlcPsoQEv004WdZbYX0TVl2BJh0LtKNquESbn1/vJGgYroOW
QEcsjv5dlUXY/FR3gaRwEuBFoHS8cRVEkPzWk/CGvfJ7NqXjuN5knUdxp/ETlfpX/8E2lfB8gMcY
WgTKMOLRpVL5p0K0bDP4Jp4Wv//14amk/TrOffKX27h3/aTH//njKz5/eOVZ2/fa/mHfnUZW9OAU
678oHid6YS1IyLSnnltOKz05xLh/TOPf/1KZ5JPP/9KoQI8S6+gamoLtWGJZ9BpG7npHI8vLrEkQ
PR3aZJ8cOuleaiXTheVV5izs0KEDo5Q6SSMr3o4k1oLLYPur+LbvW+YLFjiy7LQyY2RzDx/5yvKt
RXXY1qvD7tudv6dvnu/ZamLq5//+8busD5yqN+WDDxy5jT8+dfVwxn/O6ezwGSaVz6DWsB970XTq
e5Y/2e4TsYTCw/vj7d+3H4fTlftQ6T+XBfPIocOOEGxMjq6wYtH0iGkfDd0wnRJEb4deb4E6DtSt
7ybTydEowRJUjivVqe3D3n9cOyxEZHlHHxfTaMc0bm6MH68Uk/n93n3R8FJ0u7+f7nByNBrIHTYF
E8A6l7vnDTbj/3kHWDPBbxx8gJ/O///djWk5QkF0u5hrY46n9sOlfeuXK5ZRWtlzQoLx0FF7Vmmx
nSN3uR1rPV/hVh069Gm0s8uEWvDBg8aRNfW246znKqKvg4eNrHA7ynpQEc4cOijUa5OdJRCUOYcO
O0hzMJrbcdazVWsY9nx6b/lVkynXcZlcLnbWwKjBUn6i2BlVlqBVwy4YWenEPfoYWbtd6IJ759DP
NoK9qXJTK0oNh+zxQhJzPuou3OjZvaTUsNqfp3Fy1Lb8+XYVxKYjXbn9dc998Uaj9nW6mFYspSLK
SIcu9UVwxKb7p/ho14cB+Xz46L2AYY9G6f3EpavDfagcRQ2ephrM8k3q3x/BoIUzUzH5IkUkmyLf
eOgafbxPj4ZpXNmRj6PXsEb/cd0dda/vusf/7UhsnmnEgu3ufzI90NWqhgzJFKUtjX6j117r6f3d
Fa4KwfnfKYCQlT/oi55G3C/EBM9Cghf+7Z8UP3z8bjuWzz6u2mj1tQ+xqfK+5Gh+LCHzsNxZdeAa
TMbHCJNRtaQ1mH6sm+1Zk2nsbF99beNqWIhhYfmL6mUlsC2Hnl8YdHY/Wg2WHjZFf+puZyeWQK1h
rh1rcR9Mqt9MkD4eugajyD0651qqGDGRgjx0YA64Xx20ho1Llsc+Goj/GH283s5x7b4JXsFDp3zq
TwJ/GlcXWRYsNDWMvDtqDcfizFpWTYNchzs0KCK7KHfNGT3Ehy/DRRAlDt8vmlZ2hqzWsMSjIN0/
dg0bY0CEh97WjrFAyuXwJTm3gqp3opKtP3S7Da0HK3h2RPQaVhkGRDvwdvZyHTnnoeVNEOmqroVR
g8lgYKvYPdNGDV/uYrq0qlG0WcOnu7Ii62Hq7XVcm7WMP3/mqsDvdfieu6La4y6RGKp+Q/oiDx97
5Pq2tcRsbIdaOxZyDbvjxrHc3QgHzajtc94fld1YM/f5SiuCZvfQ031juXnV7it1WKKbNJoLt3DX
zCl1WKTb8n66ZzkEQvPQ5bhzpwmFlO1A661Rh6m7JDINsiPI2aN0efRvR3TwIOWYPp7Mp48TaMsa
XuTxgYPUt2JaDnnk9r+6+x5qakYNPsRoSb7DK/bZGxXO2RoO79CdTKCx7lpxNcpfZ6N//PW5Cd6U
jX9ctZHjzgMuaFbt9/+6Cf6ffimgr6ZZR0ZufatYfKDI9f7Pf/8vGFgK6wj2KCpJzKBv3QcLa/vV
KncaVWt4vGrINd64C7hpz0Vm4OkbwjoP/XAdG2NKUDDfbvf4345dKyiIl9yjT6k/sSoVKIE4grlx
O4/3W01oRScBC3hjzQkj3Wp1FNS+pteRGRpYqRu5lUycLJBDtAYc/gpXFvSQ0oPjWhJifNvxNjHK
+hk1fPsRkfaekWuwQefWMnF23JrN0rx6cf15iSXAPmbjTYUt8l0+980rWaXggeLeK/+mgtj40zJP
uyVO8J/bfbE9hI+v/EZr+tGnKPAgtC+246x3LnZz+/s7x93xwBWRC9wx/j83024aBcuK6ZMbuvbs
vvq5QTcB6r7a8Rr8cNCEP6Y4FNZO7CRq0gcuxCbw3TNnldrTM2Pzc+txKU5CNdqDmqGpASbVQFOa
TXLPz6tGP/eMK+pQ6BXvPEWYek1R+X/61WR0fF4ybm/1Fdgz1s5GNJpqE/bGFnzhChh0AwKn3X2Z
gigorqc2AoNvfVDb8jhDezAOKHHAvIykhsr7KYjHvFgBeuvjhrAOLPF+FtVFpDqgozcguArQBlF1
+oJqeLehZTvR9H47krAPkDab4v9oOqO/DhWSF4O+t75VZ4uzOLqYJs40elbJadLzAcxRg16cHQLw
WSgn/DCc2Dz2z7ul+O7/kOWPvTeG/jpS6E/8EuuLYovc7AiYqrjVfhI6+gtWojzgB1UT8Mz+PzFm
b3YJwIFGFX/gVV/wDbUtcRtW5yoaP394et84WaC2tptWkwEvGb23DhvELOwaF9efRuXUDrKd6oby
0rXx1qdMPWsHn/TcS/r5D9hOPRtTWvmCag3TPZ6KolwljKoDeXAasQxV3KToCz90Z3RjxFeqi0DQ
cPCwnXIqYr3tQOvbsIa1PXGfgUdFh+yhi3BiRcF0X67nRc/gjdv3JLL8h+l2kmIlBJXBoVPuufd4
zTtQpToS1r0USEU8LbZTFBN+HX/9umXrTSOQM9Vh61gHAMXV1RWtzIeubicK4I2obF+5UcO4/ZSM
fVRZBCFedfB8T6mN7BgHen5rGDexvOpsRT/qoat7No12NhidSTUMS5pzaBVV1Jdcxw10biXZzm6o
A2Rw7iZOuuuayM+D9fSPSOuNNmfkBZk1351yDWt87mLXEXsjvbqDQ9ZqMO/n6WoKniONqmm8Osoh
w8CbsCbbXSasGvWJ7a/b7M3PrzSVX2un70Cv4YiQSE+qk62jqvGDgFEWjdaHHmpyRLlVtRV1XM1X
AhI52U5v/dnqwCheAblI7Z2Mbh19KNdUOHb8KThHtvN//z4TJ3oXnEa2sIaB11Yzgqd1O5ZYZHiy
tr8eMOflTrPCup350I02yiwCuqiyJxSljiXOp5Pq5bFuPT54vrmbgFjc3ca03B++wrdz0Q9ScS7J
2NUw7qYZaQDAYBJUw8bnqfSfN5ovy0iTJ02K9++6l9RIDxz6RypyBw77ip7xgaNvkvdgn6bA+HZc
gpZRhz83COIgq5gP+JQ0pF4P34i//ac4N/tCM5htkG2Ft0RGkxl1Z9TDX3vcn5daEwWof8TEmk03
YcVNqeHW+CigdJVBX/2wr0ef7SCJQQdVhhUyj4ca9zZ3crXLpAbnrw20xp+429mJ+7gOsFHHsSqX
Zh0XxfV0md571HSQY6cYcdQRQMinE9dquOWOp4vgATwOj3n9eTXsQEDl0yioNqy93kHy+iZEmges
VPx0efQa/Jbfe3u/i7q3//saVZ5TQ3TWsZbTo7tpNKn4Gy9WIN8YriKySNSXVHa8UYNv27URcn66
DHUAXLshZA0Bds87gsXar2K2jRpsSjdCJ6M67Fqr9kA/oJs4brCsmus6wEk3HPsebRjVkZs1hJQ9
8GIV49qsIdfboyupcg287je8frKfbwQY97Yb7/2ubOe3/5VMjyb/dJoFbhXlK9dxeQ2mflFZij3o
k5937s/d+12vQK4jaADTFyRO5XLByTx8kZnvzipoNdzhQyCPthVDkrKd4Tp3Ucc1Qo4zSKrwRvnF
Ev8brbAAb+YVGwwx4nb279/EDLszaA2neMhF+rCbd6vB9g4toKuJm1Yuafgx61gGMfJubkiu45ob
BqWwvxCTbKe53mt1lAcvXFz8yqh1XBnrUav3hSzYTg/1xjdmWGq7cWyl2+HWa/Ec8fXzhu36t7+l
Pmin6sA12IprIpMq1Y5SR9/eaFo8OFPPm1Y2M0x32xd4/5l+BNetHc7taGKdIVPd/nrA4FN/upOa
VeooZo0Ei491dD6lm3E7y/Wk5RpilBF5310QYx2sJKN0stPUUsfNfxNUozRFrcHbHv32P4Kjm2Dx
29/WiJCr6Lf/6T+4VTCqotaw1lAYuDt4RfI/20/6/o13Y/nlroGGLfDwgW/tZwe8jvoheYI5eJuj
EyuuuEVw3h4+Zzj63B2fXqmjo7FLHga4ecUlUOq4YL89i0GUOmpm39zFvXWfVy1GHUQzGxv6/HzX
UYxr0yd1gzNXacQElHz4tvh4X1S7+E2a9+iChkbZJJuMoX49nvrz8rBEZRs6skOTsU9fQRicl7hC
Ks/qiih+zS3yelT5MUrvq/FZDd+P58PauLbQbSu653rZDrq+C7e/vN+Kkr9NXa+awa2jJ1XMFu7N
ijNTR/VC5C/algPnZGXoOjgDOlZBNXhf9aIOSENnZ3fUEawdBwtsc7XNpQ4ruh13f3ayjoZ2mCV3
CSvrAArAzDqB7zGtujF1hBN9qNYqt6BcR3/iGft45/vJdRB1Da1I3Nq7MWYd+WtRsI2Fa15J1cov
toC8MaVxBZgxCQQbcNVBqoOsa0MNOnCTJF5b04tp5lYtSB3dz5unnKcP1XBZqcXygfpwJ9ZkPf2b
4J5+o635X98FdUDnRPv8Zn067Msg3mcMlTrg3JuFunPB2sLYKorGoh61sQrP2BfqyPC1RaIodo7u
3Mh29xp5WMi26/n+6/R29OITaojb2kDYdtLLSh2k1h3ayiBc2S7BekvVkT0aWVWvSDFriP3g0kiO
unRfEJxUs39KHZmpze7EhUmc3/7mTRfF01XR68lu8AJDiydUMUyC17+GhOvmBTa3wNE/bzDt//L0
JVR6zV6NL566zX94wvv+9Akx/l7/+U1//5hQ3Ow8EZhUhnr02/HDsRiPkKMq9fb/D83O+9pn68AF
Ahv6HnjzR3v99EujJKjA6dwyDFA+Qjbu9bLcvi/892FX3HT7/gN+98gWu7ZayqyDlwShc3cH7F4H
tXA7sspqOqKOlKNoUqxkZuooCHYCL9gtZ9fBnNN9IJaoakfUQVF/QuDz4Agswk5hu45E0onlzX+I
wGttrcL7vZteCodlJQMB5cjhw46otUF+VNkach3NXIKHjPRJ5fqWhXTaH1fI+/QLrqZRuh1F3Ffy
60b19QTSbZTuThY5vO1j3v/V7qjQlMggVD4cDeevjfznXQP7CAYOvRSevs2jL/H0j7b+zdpT+ftc
dvtIKA59yxfcoz+L32WjYQHvs7UIKluwDj+6TZ/iblK0hjBuJC6VYG+YWAeFaCcQsfU/D6ZoKvn2
v+yLsuuIeddYckG5TSAgrpt9z6mjq6oTBFvPs5JSqaO16sSduVtDJSxtHfSUJ3SOCIL8rX6LgMOu
5dqf8ea+KIXyxqzW441Pa1TxfPwaEgKP468LVOJji2TK7wxIghZ5UvkodVx/pFkrbSbP2XPSn26C
7E/pEnrcoet3GD4ck+rwtn9WeQlYkrab4v334gD+tHsSCNuR1hd5HRXvjhNBQEmFYk84JtdBWnAx
zY86lrenRaQONoALdweaVAee9c7yAeJWnaY6MkEXQMCqo9ZxZsUCf5uCsNtpZmyq283y/m135SYP
ZPD2Xi5wN9XwAGtJyVC8wh6gaz3sgN4uYKuG48glFcPat581+Dl1289bmE1SrD/1KD3969HHmNRz
DEBsk08XJ5biH8yXndR3Kn4KlFqHf5SbYI4HXtmpiHjWMS4cBdth1qmzOnjIb1LaNncmW8PO/Mzn
dTf1hZM0gSK2MvE6KqLPnEylDq7NjiCFFrWp7aF9Om+dVKppwuGFGivcmJpeRyP17VN9OZwTP4iO
LlM4bvEX97pxqKZrSKFqepNcn9AI/oXDO2MPL96hgc/TWO4XCe/2kPL9fd9yk3JYU4Ntw9vtBF5S
bOlNA2pklbNZB2n7dRrvwgDrKKHf/Pa/wdUV06dHEsrF7a8/uqef7pc/Fmffn76pdvGaROmT2sY+
QsPtZ3kvjdvTef8au38fm+I/3lvuI2/8xd7y6dbYbvQnW/oRCvfgEX799f8CAAD//w==</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Data!A1"/><Relationship Id="rId1" Type="http://schemas.openxmlformats.org/officeDocument/2006/relationships/hyperlink" Target="#'Pivot Table'!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19</xdr:col>
      <xdr:colOff>584986</xdr:colOff>
      <xdr:row>0</xdr:row>
      <xdr:rowOff>44301</xdr:rowOff>
    </xdr:from>
    <xdr:to>
      <xdr:col>22</xdr:col>
      <xdr:colOff>466453</xdr:colOff>
      <xdr:row>27</xdr:row>
      <xdr:rowOff>141766</xdr:rowOff>
    </xdr:to>
    <xdr:sp macro="" textlink="">
      <xdr:nvSpPr>
        <xdr:cNvPr id="6" name="Rectangle: Rounded Corners 5">
          <a:extLst>
            <a:ext uri="{FF2B5EF4-FFF2-40B4-BE49-F238E27FC236}">
              <a16:creationId xmlns:a16="http://schemas.microsoft.com/office/drawing/2014/main" id="{DF6ED4C4-6D7F-4CDA-B42C-430172B82C3D}"/>
            </a:ext>
          </a:extLst>
        </xdr:cNvPr>
        <xdr:cNvSpPr/>
      </xdr:nvSpPr>
      <xdr:spPr>
        <a:xfrm>
          <a:off x="12201056" y="44301"/>
          <a:ext cx="1715583" cy="5121349"/>
        </a:xfrm>
        <a:prstGeom prst="roundRect">
          <a:avLst>
            <a:gd name="adj" fmla="val 8459"/>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218676</xdr:colOff>
      <xdr:row>0</xdr:row>
      <xdr:rowOff>53340</xdr:rowOff>
    </xdr:from>
    <xdr:to>
      <xdr:col>19</xdr:col>
      <xdr:colOff>424416</xdr:colOff>
      <xdr:row>3</xdr:row>
      <xdr:rowOff>45720</xdr:rowOff>
    </xdr:to>
    <xdr:sp macro="" textlink="">
      <xdr:nvSpPr>
        <xdr:cNvPr id="2" name="Rectangle: Rounded Corners 1">
          <a:extLst>
            <a:ext uri="{FF2B5EF4-FFF2-40B4-BE49-F238E27FC236}">
              <a16:creationId xmlns:a16="http://schemas.microsoft.com/office/drawing/2014/main" id="{FE116627-9769-1C95-60D0-7919F0604516}"/>
            </a:ext>
          </a:extLst>
        </xdr:cNvPr>
        <xdr:cNvSpPr/>
      </xdr:nvSpPr>
      <xdr:spPr>
        <a:xfrm>
          <a:off x="218676" y="53340"/>
          <a:ext cx="11821810" cy="550589"/>
        </a:xfrm>
        <a:prstGeom prst="roundRect">
          <a:avLst>
            <a:gd name="adj" fmla="val 21269"/>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579120</xdr:colOff>
      <xdr:row>0</xdr:row>
      <xdr:rowOff>129540</xdr:rowOff>
    </xdr:from>
    <xdr:to>
      <xdr:col>8</xdr:col>
      <xdr:colOff>167640</xdr:colOff>
      <xdr:row>3</xdr:row>
      <xdr:rowOff>15240</xdr:rowOff>
    </xdr:to>
    <xdr:sp macro="" textlink="">
      <xdr:nvSpPr>
        <xdr:cNvPr id="3" name="TextBox 2">
          <a:extLst>
            <a:ext uri="{FF2B5EF4-FFF2-40B4-BE49-F238E27FC236}">
              <a16:creationId xmlns:a16="http://schemas.microsoft.com/office/drawing/2014/main" id="{09A16A95-91E4-C8C8-FE76-71B878578555}"/>
            </a:ext>
          </a:extLst>
        </xdr:cNvPr>
        <xdr:cNvSpPr txBox="1"/>
      </xdr:nvSpPr>
      <xdr:spPr>
        <a:xfrm>
          <a:off x="579120" y="129540"/>
          <a:ext cx="4465320" cy="4343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t>Executive Summary and Protifitability Dashboard</a:t>
          </a:r>
        </a:p>
        <a:p>
          <a:endParaRPr lang="en-US" sz="1100"/>
        </a:p>
      </xdr:txBody>
    </xdr:sp>
    <xdr:clientData/>
  </xdr:twoCellAnchor>
  <xdr:twoCellAnchor>
    <xdr:from>
      <xdr:col>0</xdr:col>
      <xdr:colOff>259080</xdr:colOff>
      <xdr:row>3</xdr:row>
      <xdr:rowOff>121920</xdr:rowOff>
    </xdr:from>
    <xdr:to>
      <xdr:col>2</xdr:col>
      <xdr:colOff>556260</xdr:colOff>
      <xdr:row>7</xdr:row>
      <xdr:rowOff>7620</xdr:rowOff>
    </xdr:to>
    <xdr:sp macro="" textlink="">
      <xdr:nvSpPr>
        <xdr:cNvPr id="4" name="Rectangle: Rounded Corners 3">
          <a:extLst>
            <a:ext uri="{FF2B5EF4-FFF2-40B4-BE49-F238E27FC236}">
              <a16:creationId xmlns:a16="http://schemas.microsoft.com/office/drawing/2014/main" id="{DCCA77BE-863D-4870-A6A7-6B922500B703}"/>
            </a:ext>
          </a:extLst>
        </xdr:cNvPr>
        <xdr:cNvSpPr/>
      </xdr:nvSpPr>
      <xdr:spPr>
        <a:xfrm>
          <a:off x="259080" y="670560"/>
          <a:ext cx="1516380" cy="617220"/>
        </a:xfrm>
        <a:prstGeom prst="roundRect">
          <a:avLst>
            <a:gd name="adj" fmla="val 21269"/>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251460</xdr:colOff>
      <xdr:row>3</xdr:row>
      <xdr:rowOff>175260</xdr:rowOff>
    </xdr:from>
    <xdr:to>
      <xdr:col>2</xdr:col>
      <xdr:colOff>541020</xdr:colOff>
      <xdr:row>5</xdr:row>
      <xdr:rowOff>76200</xdr:rowOff>
    </xdr:to>
    <xdr:sp macro="" textlink="">
      <xdr:nvSpPr>
        <xdr:cNvPr id="9" name="TextBox 8">
          <a:extLst>
            <a:ext uri="{FF2B5EF4-FFF2-40B4-BE49-F238E27FC236}">
              <a16:creationId xmlns:a16="http://schemas.microsoft.com/office/drawing/2014/main" id="{A4A3842C-CC81-45BE-A5A0-A91B30713AA6}"/>
            </a:ext>
          </a:extLst>
        </xdr:cNvPr>
        <xdr:cNvSpPr txBox="1"/>
      </xdr:nvSpPr>
      <xdr:spPr>
        <a:xfrm>
          <a:off x="251460" y="723900"/>
          <a:ext cx="15087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solidFill>
                <a:schemeClr val="tx1">
                  <a:lumMod val="75000"/>
                  <a:lumOff val="25000"/>
                </a:schemeClr>
              </a:solidFill>
            </a:rPr>
            <a:t>Total Revenue</a:t>
          </a:r>
        </a:p>
        <a:p>
          <a:endParaRPr lang="en-US" sz="1100"/>
        </a:p>
      </xdr:txBody>
    </xdr:sp>
    <xdr:clientData/>
  </xdr:twoCellAnchor>
  <xdr:twoCellAnchor>
    <xdr:from>
      <xdr:col>0</xdr:col>
      <xdr:colOff>274320</xdr:colOff>
      <xdr:row>5</xdr:row>
      <xdr:rowOff>76200</xdr:rowOff>
    </xdr:from>
    <xdr:to>
      <xdr:col>2</xdr:col>
      <xdr:colOff>563880</xdr:colOff>
      <xdr:row>6</xdr:row>
      <xdr:rowOff>160020</xdr:rowOff>
    </xdr:to>
    <xdr:sp macro="" textlink="'Pivot Table'!A4">
      <xdr:nvSpPr>
        <xdr:cNvPr id="10" name="TextBox 9">
          <a:extLst>
            <a:ext uri="{FF2B5EF4-FFF2-40B4-BE49-F238E27FC236}">
              <a16:creationId xmlns:a16="http://schemas.microsoft.com/office/drawing/2014/main" id="{7AA8358B-6610-4662-8EBD-ED53906D2BC8}"/>
            </a:ext>
          </a:extLst>
        </xdr:cNvPr>
        <xdr:cNvSpPr txBox="1"/>
      </xdr:nvSpPr>
      <xdr:spPr>
        <a:xfrm>
          <a:off x="274320" y="990600"/>
          <a:ext cx="15087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ABB219-5CAD-430F-9040-3C657161352E}" type="TxLink">
            <a:rPr lang="en-US" sz="1600" b="0" i="0" u="none" strike="noStrike">
              <a:solidFill>
                <a:schemeClr val="accent1">
                  <a:lumMod val="50000"/>
                </a:schemeClr>
              </a:solidFill>
              <a:latin typeface="Aptos Narrow"/>
            </a:rPr>
            <a:pPr algn="ctr"/>
            <a:t>$645,043</a:t>
          </a:fld>
          <a:endParaRPr lang="en-US" sz="1600">
            <a:solidFill>
              <a:schemeClr val="accent1">
                <a:lumMod val="50000"/>
              </a:schemeClr>
            </a:solidFill>
          </a:endParaRPr>
        </a:p>
      </xdr:txBody>
    </xdr:sp>
    <xdr:clientData/>
  </xdr:twoCellAnchor>
  <xdr:twoCellAnchor>
    <xdr:from>
      <xdr:col>3</xdr:col>
      <xdr:colOff>396240</xdr:colOff>
      <xdr:row>3</xdr:row>
      <xdr:rowOff>129540</xdr:rowOff>
    </xdr:from>
    <xdr:to>
      <xdr:col>6</xdr:col>
      <xdr:colOff>83820</xdr:colOff>
      <xdr:row>6</xdr:row>
      <xdr:rowOff>175260</xdr:rowOff>
    </xdr:to>
    <xdr:sp macro="" textlink="">
      <xdr:nvSpPr>
        <xdr:cNvPr id="12" name="Rectangle: Rounded Corners 11">
          <a:extLst>
            <a:ext uri="{FF2B5EF4-FFF2-40B4-BE49-F238E27FC236}">
              <a16:creationId xmlns:a16="http://schemas.microsoft.com/office/drawing/2014/main" id="{4426D2D2-C66A-4204-86AD-0EBAE46D88CF}"/>
            </a:ext>
          </a:extLst>
        </xdr:cNvPr>
        <xdr:cNvSpPr/>
      </xdr:nvSpPr>
      <xdr:spPr>
        <a:xfrm>
          <a:off x="2225040" y="678180"/>
          <a:ext cx="1516380" cy="594360"/>
        </a:xfrm>
        <a:prstGeom prst="roundRect">
          <a:avLst>
            <a:gd name="adj" fmla="val 21269"/>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548640</xdr:colOff>
      <xdr:row>3</xdr:row>
      <xdr:rowOff>129540</xdr:rowOff>
    </xdr:from>
    <xdr:to>
      <xdr:col>9</xdr:col>
      <xdr:colOff>236220</xdr:colOff>
      <xdr:row>7</xdr:row>
      <xdr:rowOff>7620</xdr:rowOff>
    </xdr:to>
    <xdr:sp macro="" textlink="">
      <xdr:nvSpPr>
        <xdr:cNvPr id="13" name="Rectangle: Rounded Corners 12">
          <a:extLst>
            <a:ext uri="{FF2B5EF4-FFF2-40B4-BE49-F238E27FC236}">
              <a16:creationId xmlns:a16="http://schemas.microsoft.com/office/drawing/2014/main" id="{6A43C504-A565-431F-B13A-AFFEC711A60D}"/>
            </a:ext>
          </a:extLst>
        </xdr:cNvPr>
        <xdr:cNvSpPr/>
      </xdr:nvSpPr>
      <xdr:spPr>
        <a:xfrm>
          <a:off x="4206240" y="678180"/>
          <a:ext cx="1516380" cy="609600"/>
        </a:xfrm>
        <a:prstGeom prst="roundRect">
          <a:avLst>
            <a:gd name="adj" fmla="val 21269"/>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236220</xdr:colOff>
      <xdr:row>3</xdr:row>
      <xdr:rowOff>121920</xdr:rowOff>
    </xdr:from>
    <xdr:to>
      <xdr:col>12</xdr:col>
      <xdr:colOff>533400</xdr:colOff>
      <xdr:row>7</xdr:row>
      <xdr:rowOff>7620</xdr:rowOff>
    </xdr:to>
    <xdr:sp macro="" textlink="">
      <xdr:nvSpPr>
        <xdr:cNvPr id="14" name="Rectangle: Rounded Corners 13">
          <a:extLst>
            <a:ext uri="{FF2B5EF4-FFF2-40B4-BE49-F238E27FC236}">
              <a16:creationId xmlns:a16="http://schemas.microsoft.com/office/drawing/2014/main" id="{232C2FF0-FBCE-485F-83D3-B75AB8E1F6D5}"/>
            </a:ext>
          </a:extLst>
        </xdr:cNvPr>
        <xdr:cNvSpPr/>
      </xdr:nvSpPr>
      <xdr:spPr>
        <a:xfrm>
          <a:off x="6332220" y="670560"/>
          <a:ext cx="1516380" cy="617220"/>
        </a:xfrm>
        <a:prstGeom prst="roundRect">
          <a:avLst>
            <a:gd name="adj" fmla="val 21269"/>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533400</xdr:colOff>
      <xdr:row>3</xdr:row>
      <xdr:rowOff>114300</xdr:rowOff>
    </xdr:from>
    <xdr:to>
      <xdr:col>16</xdr:col>
      <xdr:colOff>220980</xdr:colOff>
      <xdr:row>7</xdr:row>
      <xdr:rowOff>7620</xdr:rowOff>
    </xdr:to>
    <xdr:sp macro="" textlink="">
      <xdr:nvSpPr>
        <xdr:cNvPr id="15" name="Rectangle: Rounded Corners 14">
          <a:extLst>
            <a:ext uri="{FF2B5EF4-FFF2-40B4-BE49-F238E27FC236}">
              <a16:creationId xmlns:a16="http://schemas.microsoft.com/office/drawing/2014/main" id="{FFD2058F-60E8-4C4F-9858-FB7E37540D60}"/>
            </a:ext>
          </a:extLst>
        </xdr:cNvPr>
        <xdr:cNvSpPr/>
      </xdr:nvSpPr>
      <xdr:spPr>
        <a:xfrm>
          <a:off x="8458200" y="662940"/>
          <a:ext cx="1516380" cy="624840"/>
        </a:xfrm>
        <a:prstGeom prst="roundRect">
          <a:avLst>
            <a:gd name="adj" fmla="val 21269"/>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114300</xdr:colOff>
      <xdr:row>3</xdr:row>
      <xdr:rowOff>114300</xdr:rowOff>
    </xdr:from>
    <xdr:to>
      <xdr:col>19</xdr:col>
      <xdr:colOff>411480</xdr:colOff>
      <xdr:row>7</xdr:row>
      <xdr:rowOff>7620</xdr:rowOff>
    </xdr:to>
    <xdr:sp macro="" textlink="">
      <xdr:nvSpPr>
        <xdr:cNvPr id="16" name="Rectangle: Rounded Corners 15">
          <a:extLst>
            <a:ext uri="{FF2B5EF4-FFF2-40B4-BE49-F238E27FC236}">
              <a16:creationId xmlns:a16="http://schemas.microsoft.com/office/drawing/2014/main" id="{EFEFC9E9-B162-43B9-8A78-3B3B512DFB65}"/>
            </a:ext>
          </a:extLst>
        </xdr:cNvPr>
        <xdr:cNvSpPr/>
      </xdr:nvSpPr>
      <xdr:spPr>
        <a:xfrm>
          <a:off x="10477500" y="662940"/>
          <a:ext cx="1516380" cy="624840"/>
        </a:xfrm>
        <a:prstGeom prst="roundRect">
          <a:avLst>
            <a:gd name="adj" fmla="val 21269"/>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99060</xdr:colOff>
      <xdr:row>3</xdr:row>
      <xdr:rowOff>129540</xdr:rowOff>
    </xdr:from>
    <xdr:to>
      <xdr:col>19</xdr:col>
      <xdr:colOff>388620</xdr:colOff>
      <xdr:row>5</xdr:row>
      <xdr:rowOff>53340</xdr:rowOff>
    </xdr:to>
    <xdr:sp macro="" textlink="">
      <xdr:nvSpPr>
        <xdr:cNvPr id="18" name="TextBox 17">
          <a:extLst>
            <a:ext uri="{FF2B5EF4-FFF2-40B4-BE49-F238E27FC236}">
              <a16:creationId xmlns:a16="http://schemas.microsoft.com/office/drawing/2014/main" id="{EA40965D-60C4-48F5-8AB0-4E4D12FA86B2}"/>
            </a:ext>
          </a:extLst>
        </xdr:cNvPr>
        <xdr:cNvSpPr txBox="1"/>
      </xdr:nvSpPr>
      <xdr:spPr>
        <a:xfrm>
          <a:off x="10462260" y="678180"/>
          <a:ext cx="15087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solidFill>
                <a:schemeClr val="tx1">
                  <a:lumMod val="75000"/>
                  <a:lumOff val="25000"/>
                </a:schemeClr>
              </a:solidFill>
            </a:rPr>
            <a:t>COGS</a:t>
          </a:r>
        </a:p>
        <a:p>
          <a:endParaRPr lang="en-US" sz="1100"/>
        </a:p>
      </xdr:txBody>
    </xdr:sp>
    <xdr:clientData/>
  </xdr:twoCellAnchor>
  <xdr:twoCellAnchor>
    <xdr:from>
      <xdr:col>13</xdr:col>
      <xdr:colOff>541020</xdr:colOff>
      <xdr:row>3</xdr:row>
      <xdr:rowOff>106680</xdr:rowOff>
    </xdr:from>
    <xdr:to>
      <xdr:col>16</xdr:col>
      <xdr:colOff>220980</xdr:colOff>
      <xdr:row>5</xdr:row>
      <xdr:rowOff>45720</xdr:rowOff>
    </xdr:to>
    <xdr:sp macro="" textlink="">
      <xdr:nvSpPr>
        <xdr:cNvPr id="19" name="TextBox 18">
          <a:extLst>
            <a:ext uri="{FF2B5EF4-FFF2-40B4-BE49-F238E27FC236}">
              <a16:creationId xmlns:a16="http://schemas.microsoft.com/office/drawing/2014/main" id="{95645AA7-F02D-461C-A94B-C5976352A6C1}"/>
            </a:ext>
          </a:extLst>
        </xdr:cNvPr>
        <xdr:cNvSpPr txBox="1"/>
      </xdr:nvSpPr>
      <xdr:spPr>
        <a:xfrm>
          <a:off x="8465820" y="655320"/>
          <a:ext cx="15087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solidFill>
                <a:schemeClr val="tx1">
                  <a:lumMod val="75000"/>
                  <a:lumOff val="25000"/>
                </a:schemeClr>
              </a:solidFill>
            </a:rPr>
            <a:t>Total Orders</a:t>
          </a:r>
          <a:endParaRPr lang="en-US" sz="1100"/>
        </a:p>
      </xdr:txBody>
    </xdr:sp>
    <xdr:clientData/>
  </xdr:twoCellAnchor>
  <xdr:twoCellAnchor>
    <xdr:from>
      <xdr:col>10</xdr:col>
      <xdr:colOff>251460</xdr:colOff>
      <xdr:row>3</xdr:row>
      <xdr:rowOff>137160</xdr:rowOff>
    </xdr:from>
    <xdr:to>
      <xdr:col>12</xdr:col>
      <xdr:colOff>541020</xdr:colOff>
      <xdr:row>5</xdr:row>
      <xdr:rowOff>45720</xdr:rowOff>
    </xdr:to>
    <xdr:sp macro="" textlink="">
      <xdr:nvSpPr>
        <xdr:cNvPr id="20" name="TextBox 19">
          <a:extLst>
            <a:ext uri="{FF2B5EF4-FFF2-40B4-BE49-F238E27FC236}">
              <a16:creationId xmlns:a16="http://schemas.microsoft.com/office/drawing/2014/main" id="{09EEC375-4C34-4BBC-8251-66166755FF7D}"/>
            </a:ext>
          </a:extLst>
        </xdr:cNvPr>
        <xdr:cNvSpPr txBox="1"/>
      </xdr:nvSpPr>
      <xdr:spPr>
        <a:xfrm>
          <a:off x="6347460" y="685800"/>
          <a:ext cx="15087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solidFill>
                <a:schemeClr val="tx1">
                  <a:lumMod val="75000"/>
                  <a:lumOff val="25000"/>
                </a:schemeClr>
              </a:solidFill>
            </a:rPr>
            <a:t>Total Unit</a:t>
          </a:r>
          <a:r>
            <a:rPr lang="en-US" sz="1600" b="0" baseline="0">
              <a:solidFill>
                <a:schemeClr val="tx1">
                  <a:lumMod val="75000"/>
                  <a:lumOff val="25000"/>
                </a:schemeClr>
              </a:solidFill>
            </a:rPr>
            <a:t> Sold</a:t>
          </a:r>
          <a:endParaRPr lang="en-US" sz="1600" b="0">
            <a:solidFill>
              <a:schemeClr val="tx1">
                <a:lumMod val="75000"/>
                <a:lumOff val="25000"/>
              </a:schemeClr>
            </a:solidFill>
          </a:endParaRPr>
        </a:p>
        <a:p>
          <a:endParaRPr lang="en-US" sz="1100"/>
        </a:p>
      </xdr:txBody>
    </xdr:sp>
    <xdr:clientData/>
  </xdr:twoCellAnchor>
  <xdr:twoCellAnchor>
    <xdr:from>
      <xdr:col>6</xdr:col>
      <xdr:colOff>533400</xdr:colOff>
      <xdr:row>3</xdr:row>
      <xdr:rowOff>129540</xdr:rowOff>
    </xdr:from>
    <xdr:to>
      <xdr:col>9</xdr:col>
      <xdr:colOff>243840</xdr:colOff>
      <xdr:row>5</xdr:row>
      <xdr:rowOff>30480</xdr:rowOff>
    </xdr:to>
    <xdr:sp macro="" textlink="">
      <xdr:nvSpPr>
        <xdr:cNvPr id="21" name="TextBox 20">
          <a:extLst>
            <a:ext uri="{FF2B5EF4-FFF2-40B4-BE49-F238E27FC236}">
              <a16:creationId xmlns:a16="http://schemas.microsoft.com/office/drawing/2014/main" id="{D404122B-18EC-41CC-A274-FE95FB27FF2A}"/>
            </a:ext>
          </a:extLst>
        </xdr:cNvPr>
        <xdr:cNvSpPr txBox="1"/>
      </xdr:nvSpPr>
      <xdr:spPr>
        <a:xfrm>
          <a:off x="4191000" y="678180"/>
          <a:ext cx="15392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tx1">
                  <a:lumMod val="75000"/>
                  <a:lumOff val="25000"/>
                </a:schemeClr>
              </a:solidFill>
            </a:rPr>
            <a:t>Gross Profit</a:t>
          </a:r>
          <a:r>
            <a:rPr lang="en-US" sz="1400" b="0" baseline="0">
              <a:solidFill>
                <a:schemeClr val="tx1">
                  <a:lumMod val="75000"/>
                  <a:lumOff val="25000"/>
                </a:schemeClr>
              </a:solidFill>
            </a:rPr>
            <a:t> </a:t>
          </a:r>
          <a:r>
            <a:rPr lang="en-US" sz="1400" b="0">
              <a:solidFill>
                <a:schemeClr val="tx1">
                  <a:lumMod val="75000"/>
                  <a:lumOff val="25000"/>
                </a:schemeClr>
              </a:solidFill>
            </a:rPr>
            <a:t>Margin</a:t>
          </a:r>
        </a:p>
        <a:p>
          <a:endParaRPr lang="en-US" sz="1400"/>
        </a:p>
      </xdr:txBody>
    </xdr:sp>
    <xdr:clientData/>
  </xdr:twoCellAnchor>
  <xdr:twoCellAnchor>
    <xdr:from>
      <xdr:col>3</xdr:col>
      <xdr:colOff>373380</xdr:colOff>
      <xdr:row>3</xdr:row>
      <xdr:rowOff>137160</xdr:rowOff>
    </xdr:from>
    <xdr:to>
      <xdr:col>6</xdr:col>
      <xdr:colOff>91440</xdr:colOff>
      <xdr:row>5</xdr:row>
      <xdr:rowOff>38100</xdr:rowOff>
    </xdr:to>
    <xdr:sp macro="" textlink="">
      <xdr:nvSpPr>
        <xdr:cNvPr id="22" name="TextBox 21">
          <a:extLst>
            <a:ext uri="{FF2B5EF4-FFF2-40B4-BE49-F238E27FC236}">
              <a16:creationId xmlns:a16="http://schemas.microsoft.com/office/drawing/2014/main" id="{D1167908-9652-4FAF-B236-9B6F7C537029}"/>
            </a:ext>
          </a:extLst>
        </xdr:cNvPr>
        <xdr:cNvSpPr txBox="1"/>
      </xdr:nvSpPr>
      <xdr:spPr>
        <a:xfrm>
          <a:off x="2202180" y="685800"/>
          <a:ext cx="15468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0">
              <a:solidFill>
                <a:schemeClr val="tx1">
                  <a:lumMod val="75000"/>
                  <a:lumOff val="25000"/>
                </a:schemeClr>
              </a:solidFill>
            </a:rPr>
            <a:t>Total Gross</a:t>
          </a:r>
          <a:r>
            <a:rPr lang="en-US" sz="1500" b="0" baseline="0">
              <a:solidFill>
                <a:schemeClr val="tx1">
                  <a:lumMod val="75000"/>
                  <a:lumOff val="25000"/>
                </a:schemeClr>
              </a:solidFill>
            </a:rPr>
            <a:t> Profit</a:t>
          </a:r>
          <a:endParaRPr lang="en-US" sz="1500"/>
        </a:p>
      </xdr:txBody>
    </xdr:sp>
    <xdr:clientData/>
  </xdr:twoCellAnchor>
  <xdr:twoCellAnchor>
    <xdr:from>
      <xdr:col>3</xdr:col>
      <xdr:colOff>381000</xdr:colOff>
      <xdr:row>5</xdr:row>
      <xdr:rowOff>38100</xdr:rowOff>
    </xdr:from>
    <xdr:to>
      <xdr:col>6</xdr:col>
      <xdr:colOff>60960</xdr:colOff>
      <xdr:row>6</xdr:row>
      <xdr:rowOff>121920</xdr:rowOff>
    </xdr:to>
    <xdr:sp macro="" textlink="'Pivot Table'!C4">
      <xdr:nvSpPr>
        <xdr:cNvPr id="23" name="TextBox 22">
          <a:extLst>
            <a:ext uri="{FF2B5EF4-FFF2-40B4-BE49-F238E27FC236}">
              <a16:creationId xmlns:a16="http://schemas.microsoft.com/office/drawing/2014/main" id="{660066BE-EB25-46AB-BB06-5AFB0865EA41}"/>
            </a:ext>
          </a:extLst>
        </xdr:cNvPr>
        <xdr:cNvSpPr txBox="1"/>
      </xdr:nvSpPr>
      <xdr:spPr>
        <a:xfrm>
          <a:off x="2209800" y="952500"/>
          <a:ext cx="15087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8C1BCA-4F67-4820-971F-E89A0D7367E0}" type="TxLink">
            <a:rPr lang="en-US" sz="1600" b="0" i="0" u="none" strike="noStrike">
              <a:solidFill>
                <a:schemeClr val="accent1">
                  <a:lumMod val="50000"/>
                </a:schemeClr>
              </a:solidFill>
              <a:latin typeface="Aptos Narrow"/>
            </a:rPr>
            <a:pPr algn="ctr"/>
            <a:t>$296,204</a:t>
          </a:fld>
          <a:endParaRPr lang="en-US" sz="1600">
            <a:solidFill>
              <a:schemeClr val="accent1">
                <a:lumMod val="50000"/>
              </a:schemeClr>
            </a:solidFill>
          </a:endParaRPr>
        </a:p>
      </xdr:txBody>
    </xdr:sp>
    <xdr:clientData/>
  </xdr:twoCellAnchor>
  <xdr:twoCellAnchor>
    <xdr:from>
      <xdr:col>17</xdr:col>
      <xdr:colOff>121920</xdr:colOff>
      <xdr:row>5</xdr:row>
      <xdr:rowOff>53340</xdr:rowOff>
    </xdr:from>
    <xdr:to>
      <xdr:col>19</xdr:col>
      <xdr:colOff>411480</xdr:colOff>
      <xdr:row>6</xdr:row>
      <xdr:rowOff>137160</xdr:rowOff>
    </xdr:to>
    <xdr:sp macro="" textlink="'Pivot Table'!K4">
      <xdr:nvSpPr>
        <xdr:cNvPr id="24" name="TextBox 23">
          <a:extLst>
            <a:ext uri="{FF2B5EF4-FFF2-40B4-BE49-F238E27FC236}">
              <a16:creationId xmlns:a16="http://schemas.microsoft.com/office/drawing/2014/main" id="{38571917-C119-4CCF-9E76-5AA690E4A9AC}"/>
            </a:ext>
          </a:extLst>
        </xdr:cNvPr>
        <xdr:cNvSpPr txBox="1"/>
      </xdr:nvSpPr>
      <xdr:spPr>
        <a:xfrm>
          <a:off x="10485120" y="967740"/>
          <a:ext cx="15087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7A7267-1B1B-42B7-88F6-F0ECE54FFDE5}" type="TxLink">
            <a:rPr lang="en-US" sz="1600" b="0" i="0" u="none" strike="noStrike">
              <a:solidFill>
                <a:schemeClr val="accent1">
                  <a:lumMod val="50000"/>
                </a:schemeClr>
              </a:solidFill>
              <a:latin typeface="Aptos Narrow"/>
            </a:rPr>
            <a:pPr algn="ctr"/>
            <a:t>$348,839</a:t>
          </a:fld>
          <a:endParaRPr lang="en-US" sz="1600">
            <a:solidFill>
              <a:schemeClr val="accent1">
                <a:lumMod val="50000"/>
              </a:schemeClr>
            </a:solidFill>
          </a:endParaRPr>
        </a:p>
      </xdr:txBody>
    </xdr:sp>
    <xdr:clientData/>
  </xdr:twoCellAnchor>
  <xdr:twoCellAnchor>
    <xdr:from>
      <xdr:col>13</xdr:col>
      <xdr:colOff>556260</xdr:colOff>
      <xdr:row>5</xdr:row>
      <xdr:rowOff>60960</xdr:rowOff>
    </xdr:from>
    <xdr:to>
      <xdr:col>16</xdr:col>
      <xdr:colOff>236220</xdr:colOff>
      <xdr:row>6</xdr:row>
      <xdr:rowOff>144780</xdr:rowOff>
    </xdr:to>
    <xdr:sp macro="" textlink="'Pivot Table'!I4">
      <xdr:nvSpPr>
        <xdr:cNvPr id="25" name="TextBox 24">
          <a:extLst>
            <a:ext uri="{FF2B5EF4-FFF2-40B4-BE49-F238E27FC236}">
              <a16:creationId xmlns:a16="http://schemas.microsoft.com/office/drawing/2014/main" id="{38D7DF31-17E3-4110-856C-7548FE9BBEEF}"/>
            </a:ext>
          </a:extLst>
        </xdr:cNvPr>
        <xdr:cNvSpPr txBox="1"/>
      </xdr:nvSpPr>
      <xdr:spPr>
        <a:xfrm>
          <a:off x="8481060" y="975360"/>
          <a:ext cx="15087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DFB557-9AA8-4032-84AF-7C127C181131}" type="TxLink">
            <a:rPr lang="en-US" sz="1600" b="0" i="0" u="none" strike="noStrike">
              <a:solidFill>
                <a:schemeClr val="accent1">
                  <a:lumMod val="50000"/>
                </a:schemeClr>
              </a:solidFill>
              <a:latin typeface="Aptos Narrow"/>
            </a:rPr>
            <a:pPr algn="ctr"/>
            <a:t>2707</a:t>
          </a:fld>
          <a:endParaRPr lang="en-US" sz="1600">
            <a:solidFill>
              <a:schemeClr val="accent1">
                <a:lumMod val="50000"/>
              </a:schemeClr>
            </a:solidFill>
          </a:endParaRPr>
        </a:p>
      </xdr:txBody>
    </xdr:sp>
    <xdr:clientData/>
  </xdr:twoCellAnchor>
  <xdr:twoCellAnchor>
    <xdr:from>
      <xdr:col>10</xdr:col>
      <xdr:colOff>184655</xdr:colOff>
      <xdr:row>5</xdr:row>
      <xdr:rowOff>38765</xdr:rowOff>
    </xdr:from>
    <xdr:to>
      <xdr:col>12</xdr:col>
      <xdr:colOff>474215</xdr:colOff>
      <xdr:row>6</xdr:row>
      <xdr:rowOff>122585</xdr:rowOff>
    </xdr:to>
    <xdr:sp macro="" textlink="'Pivot Table'!G4">
      <xdr:nvSpPr>
        <xdr:cNvPr id="26" name="TextBox 25">
          <a:extLst>
            <a:ext uri="{FF2B5EF4-FFF2-40B4-BE49-F238E27FC236}">
              <a16:creationId xmlns:a16="http://schemas.microsoft.com/office/drawing/2014/main" id="{29483226-1BB1-485F-8526-8EB54F2A946A}"/>
            </a:ext>
          </a:extLst>
        </xdr:cNvPr>
        <xdr:cNvSpPr txBox="1"/>
      </xdr:nvSpPr>
      <xdr:spPr>
        <a:xfrm>
          <a:off x="6251063" y="963522"/>
          <a:ext cx="1502841" cy="268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D0F174-CEA3-4317-952E-187A78758B74}" type="TxLink">
            <a:rPr lang="en-US" sz="1600" b="0" i="0" u="none" strike="noStrike">
              <a:solidFill>
                <a:schemeClr val="accent1">
                  <a:lumMod val="50000"/>
                </a:schemeClr>
              </a:solidFill>
              <a:latin typeface="Aptos Narrow"/>
            </a:rPr>
            <a:pPr algn="ctr"/>
            <a:t>6698</a:t>
          </a:fld>
          <a:endParaRPr lang="en-US" sz="1600">
            <a:solidFill>
              <a:schemeClr val="accent1">
                <a:lumMod val="50000"/>
              </a:schemeClr>
            </a:solidFill>
          </a:endParaRPr>
        </a:p>
      </xdr:txBody>
    </xdr:sp>
    <xdr:clientData/>
  </xdr:twoCellAnchor>
  <xdr:twoCellAnchor>
    <xdr:from>
      <xdr:col>6</xdr:col>
      <xdr:colOff>541020</xdr:colOff>
      <xdr:row>5</xdr:row>
      <xdr:rowOff>45720</xdr:rowOff>
    </xdr:from>
    <xdr:to>
      <xdr:col>9</xdr:col>
      <xdr:colOff>220980</xdr:colOff>
      <xdr:row>6</xdr:row>
      <xdr:rowOff>129540</xdr:rowOff>
    </xdr:to>
    <xdr:sp macro="" textlink="'Pivot Table'!E4">
      <xdr:nvSpPr>
        <xdr:cNvPr id="27" name="TextBox 26">
          <a:extLst>
            <a:ext uri="{FF2B5EF4-FFF2-40B4-BE49-F238E27FC236}">
              <a16:creationId xmlns:a16="http://schemas.microsoft.com/office/drawing/2014/main" id="{D97C69BA-411C-4C3E-8781-2816878C1810}"/>
            </a:ext>
          </a:extLst>
        </xdr:cNvPr>
        <xdr:cNvSpPr txBox="1"/>
      </xdr:nvSpPr>
      <xdr:spPr>
        <a:xfrm>
          <a:off x="4198620" y="960120"/>
          <a:ext cx="15087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73F919-BEC1-48AB-8194-309C0FC14BD8}" type="TxLink">
            <a:rPr lang="en-US" sz="1600" b="0" i="0" u="none" strike="noStrike">
              <a:solidFill>
                <a:schemeClr val="accent1">
                  <a:lumMod val="50000"/>
                </a:schemeClr>
              </a:solidFill>
              <a:latin typeface="Aptos Narrow"/>
            </a:rPr>
            <a:pPr algn="ctr"/>
            <a:t>45.92%</a:t>
          </a:fld>
          <a:endParaRPr lang="en-US" sz="1600">
            <a:solidFill>
              <a:schemeClr val="accent1">
                <a:lumMod val="50000"/>
              </a:schemeClr>
            </a:solidFill>
          </a:endParaRPr>
        </a:p>
      </xdr:txBody>
    </xdr:sp>
    <xdr:clientData/>
  </xdr:twoCellAnchor>
  <xdr:twoCellAnchor>
    <xdr:from>
      <xdr:col>14</xdr:col>
      <xdr:colOff>22860</xdr:colOff>
      <xdr:row>1</xdr:row>
      <xdr:rowOff>7620</xdr:rowOff>
    </xdr:from>
    <xdr:to>
      <xdr:col>16</xdr:col>
      <xdr:colOff>53340</xdr:colOff>
      <xdr:row>2</xdr:row>
      <xdr:rowOff>114300</xdr:rowOff>
    </xdr:to>
    <xdr:sp macro="" textlink="">
      <xdr:nvSpPr>
        <xdr:cNvPr id="28" name="Rectangle: Rounded Corners 27">
          <a:hlinkClick xmlns:r="http://schemas.openxmlformats.org/officeDocument/2006/relationships" r:id="rId1"/>
          <a:extLst>
            <a:ext uri="{FF2B5EF4-FFF2-40B4-BE49-F238E27FC236}">
              <a16:creationId xmlns:a16="http://schemas.microsoft.com/office/drawing/2014/main" id="{FF676F70-4022-BB85-356D-7284C6552666}"/>
            </a:ext>
          </a:extLst>
        </xdr:cNvPr>
        <xdr:cNvSpPr/>
      </xdr:nvSpPr>
      <xdr:spPr>
        <a:xfrm>
          <a:off x="8557260" y="190500"/>
          <a:ext cx="1249680" cy="289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All</a:t>
          </a:r>
          <a:r>
            <a:rPr lang="en-US" sz="1100" baseline="0"/>
            <a:t> Pivot Tables</a:t>
          </a:r>
          <a:endParaRPr lang="en-US" sz="1100"/>
        </a:p>
      </xdr:txBody>
    </xdr:sp>
    <xdr:clientData/>
  </xdr:twoCellAnchor>
  <xdr:twoCellAnchor>
    <xdr:from>
      <xdr:col>17</xdr:col>
      <xdr:colOff>190500</xdr:colOff>
      <xdr:row>0</xdr:row>
      <xdr:rowOff>175260</xdr:rowOff>
    </xdr:from>
    <xdr:to>
      <xdr:col>19</xdr:col>
      <xdr:colOff>114300</xdr:colOff>
      <xdr:row>2</xdr:row>
      <xdr:rowOff>106680</xdr:rowOff>
    </xdr:to>
    <xdr:sp macro="" textlink="">
      <xdr:nvSpPr>
        <xdr:cNvPr id="29" name="Rectangle: Rounded Corners 28">
          <a:hlinkClick xmlns:r="http://schemas.openxmlformats.org/officeDocument/2006/relationships" r:id="rId2"/>
          <a:extLst>
            <a:ext uri="{FF2B5EF4-FFF2-40B4-BE49-F238E27FC236}">
              <a16:creationId xmlns:a16="http://schemas.microsoft.com/office/drawing/2014/main" id="{EB17CC4C-3C11-105C-2035-F6E513BAF88C}"/>
            </a:ext>
          </a:extLst>
        </xdr:cNvPr>
        <xdr:cNvSpPr/>
      </xdr:nvSpPr>
      <xdr:spPr>
        <a:xfrm>
          <a:off x="10553700" y="175260"/>
          <a:ext cx="1143000" cy="297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Sales Data</a:t>
          </a:r>
        </a:p>
      </xdr:txBody>
    </xdr:sp>
    <xdr:clientData/>
  </xdr:twoCellAnchor>
  <xdr:twoCellAnchor>
    <xdr:from>
      <xdr:col>0</xdr:col>
      <xdr:colOff>263254</xdr:colOff>
      <xdr:row>7</xdr:row>
      <xdr:rowOff>55033</xdr:rowOff>
    </xdr:from>
    <xdr:to>
      <xdr:col>6</xdr:col>
      <xdr:colOff>389860</xdr:colOff>
      <xdr:row>17</xdr:row>
      <xdr:rowOff>108373</xdr:rowOff>
    </xdr:to>
    <xdr:grpSp>
      <xdr:nvGrpSpPr>
        <xdr:cNvPr id="36" name="Group 35">
          <a:extLst>
            <a:ext uri="{FF2B5EF4-FFF2-40B4-BE49-F238E27FC236}">
              <a16:creationId xmlns:a16="http://schemas.microsoft.com/office/drawing/2014/main" id="{F3DDDD37-5850-549D-AE9C-5C380B3C1A28}"/>
            </a:ext>
          </a:extLst>
        </xdr:cNvPr>
        <xdr:cNvGrpSpPr/>
      </xdr:nvGrpSpPr>
      <xdr:grpSpPr>
        <a:xfrm>
          <a:off x="263254" y="1357521"/>
          <a:ext cx="3794839" cy="1914038"/>
          <a:chOff x="304800" y="1447800"/>
          <a:chExt cx="4526280" cy="1706880"/>
        </a:xfrm>
      </xdr:grpSpPr>
      <xdr:sp macro="" textlink="">
        <xdr:nvSpPr>
          <xdr:cNvPr id="34" name="Rectangle: Rounded Corners 33">
            <a:extLst>
              <a:ext uri="{FF2B5EF4-FFF2-40B4-BE49-F238E27FC236}">
                <a16:creationId xmlns:a16="http://schemas.microsoft.com/office/drawing/2014/main" id="{D006BD77-C737-4623-89C0-3CB4DFA909AB}"/>
              </a:ext>
            </a:extLst>
          </xdr:cNvPr>
          <xdr:cNvSpPr/>
        </xdr:nvSpPr>
        <xdr:spPr>
          <a:xfrm>
            <a:off x="304800" y="1447800"/>
            <a:ext cx="4526280" cy="1706880"/>
          </a:xfrm>
          <a:prstGeom prst="roundRect">
            <a:avLst>
              <a:gd name="adj" fmla="val 15293"/>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30" name="Chart 29">
            <a:extLst>
              <a:ext uri="{FF2B5EF4-FFF2-40B4-BE49-F238E27FC236}">
                <a16:creationId xmlns:a16="http://schemas.microsoft.com/office/drawing/2014/main" id="{52F9FB59-0EE2-454B-A540-22EF343DD511}"/>
              </a:ext>
            </a:extLst>
          </xdr:cNvPr>
          <xdr:cNvGraphicFramePr>
            <a:graphicFrameLocks/>
          </xdr:cNvGraphicFramePr>
        </xdr:nvGraphicFramePr>
        <xdr:xfrm>
          <a:off x="586740" y="1662024"/>
          <a:ext cx="3977640" cy="1477417"/>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6</xdr:col>
      <xdr:colOff>584790</xdr:colOff>
      <xdr:row>7</xdr:row>
      <xdr:rowOff>55821</xdr:rowOff>
    </xdr:from>
    <xdr:to>
      <xdr:col>13</xdr:col>
      <xdr:colOff>487326</xdr:colOff>
      <xdr:row>17</xdr:row>
      <xdr:rowOff>63441</xdr:rowOff>
    </xdr:to>
    <xdr:grpSp>
      <xdr:nvGrpSpPr>
        <xdr:cNvPr id="37" name="Group 36">
          <a:extLst>
            <a:ext uri="{FF2B5EF4-FFF2-40B4-BE49-F238E27FC236}">
              <a16:creationId xmlns:a16="http://schemas.microsoft.com/office/drawing/2014/main" id="{EC2B49F0-303D-17EA-2EA8-3BF280F11E89}"/>
            </a:ext>
          </a:extLst>
        </xdr:cNvPr>
        <xdr:cNvGrpSpPr/>
      </xdr:nvGrpSpPr>
      <xdr:grpSpPr>
        <a:xfrm>
          <a:off x="4253023" y="1358309"/>
          <a:ext cx="4182140" cy="1868318"/>
          <a:chOff x="5631180" y="1455420"/>
          <a:chExt cx="4572000" cy="1737360"/>
        </a:xfrm>
      </xdr:grpSpPr>
      <xdr:sp macro="" textlink="">
        <xdr:nvSpPr>
          <xdr:cNvPr id="35" name="Rectangle: Rounded Corners 34">
            <a:extLst>
              <a:ext uri="{FF2B5EF4-FFF2-40B4-BE49-F238E27FC236}">
                <a16:creationId xmlns:a16="http://schemas.microsoft.com/office/drawing/2014/main" id="{BB2A0F3F-4B98-4395-984A-D08FCE2A48D8}"/>
              </a:ext>
            </a:extLst>
          </xdr:cNvPr>
          <xdr:cNvSpPr/>
        </xdr:nvSpPr>
        <xdr:spPr>
          <a:xfrm>
            <a:off x="5631180" y="1455420"/>
            <a:ext cx="4572000" cy="1737360"/>
          </a:xfrm>
          <a:prstGeom prst="roundRect">
            <a:avLst>
              <a:gd name="adj" fmla="val 14026"/>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31" name="Chart 30">
            <a:extLst>
              <a:ext uri="{FF2B5EF4-FFF2-40B4-BE49-F238E27FC236}">
                <a16:creationId xmlns:a16="http://schemas.microsoft.com/office/drawing/2014/main" id="{F9D4E25B-86D3-4661-95E0-34C197B70E16}"/>
              </a:ext>
            </a:extLst>
          </xdr:cNvPr>
          <xdr:cNvGraphicFramePr>
            <a:graphicFrameLocks/>
          </xdr:cNvGraphicFramePr>
        </xdr:nvGraphicFramePr>
        <xdr:xfrm>
          <a:off x="5943600" y="1642852"/>
          <a:ext cx="3962400" cy="153468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7</xdr:col>
      <xdr:colOff>22683</xdr:colOff>
      <xdr:row>17</xdr:row>
      <xdr:rowOff>124401</xdr:rowOff>
    </xdr:from>
    <xdr:to>
      <xdr:col>13</xdr:col>
      <xdr:colOff>513907</xdr:colOff>
      <xdr:row>28</xdr:row>
      <xdr:rowOff>17721</xdr:rowOff>
    </xdr:to>
    <xdr:grpSp>
      <xdr:nvGrpSpPr>
        <xdr:cNvPr id="47" name="Group 46">
          <a:extLst>
            <a:ext uri="{FF2B5EF4-FFF2-40B4-BE49-F238E27FC236}">
              <a16:creationId xmlns:a16="http://schemas.microsoft.com/office/drawing/2014/main" id="{1E2703E5-88DA-4805-CD2A-A246FE9BF384}"/>
            </a:ext>
          </a:extLst>
        </xdr:cNvPr>
        <xdr:cNvGrpSpPr/>
      </xdr:nvGrpSpPr>
      <xdr:grpSpPr>
        <a:xfrm>
          <a:off x="4302288" y="3287587"/>
          <a:ext cx="4159456" cy="1940087"/>
          <a:chOff x="4191000" y="3215640"/>
          <a:chExt cx="3985260" cy="1905000"/>
        </a:xfrm>
      </xdr:grpSpPr>
      <xdr:sp macro="" textlink="">
        <xdr:nvSpPr>
          <xdr:cNvPr id="41" name="Rectangle: Rounded Corners 40">
            <a:extLst>
              <a:ext uri="{FF2B5EF4-FFF2-40B4-BE49-F238E27FC236}">
                <a16:creationId xmlns:a16="http://schemas.microsoft.com/office/drawing/2014/main" id="{5E600CAB-8600-403E-A299-78A266EABE6A}"/>
              </a:ext>
            </a:extLst>
          </xdr:cNvPr>
          <xdr:cNvSpPr/>
        </xdr:nvSpPr>
        <xdr:spPr>
          <a:xfrm>
            <a:off x="4191000" y="3215640"/>
            <a:ext cx="3985260" cy="1905000"/>
          </a:xfrm>
          <a:prstGeom prst="roundRect">
            <a:avLst>
              <a:gd name="adj" fmla="val 11139"/>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32" name="Chart 31">
            <a:extLst>
              <a:ext uri="{FF2B5EF4-FFF2-40B4-BE49-F238E27FC236}">
                <a16:creationId xmlns:a16="http://schemas.microsoft.com/office/drawing/2014/main" id="{6AE82045-0722-4D6C-A7FA-6004CD737F0B}"/>
              </a:ext>
            </a:extLst>
          </xdr:cNvPr>
          <xdr:cNvGraphicFramePr>
            <a:graphicFrameLocks/>
          </xdr:cNvGraphicFramePr>
        </xdr:nvGraphicFramePr>
        <xdr:xfrm>
          <a:off x="4579620" y="3444240"/>
          <a:ext cx="3307080" cy="16383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286189</xdr:colOff>
      <xdr:row>17</xdr:row>
      <xdr:rowOff>144336</xdr:rowOff>
    </xdr:from>
    <xdr:to>
      <xdr:col>6</xdr:col>
      <xdr:colOff>423349</xdr:colOff>
      <xdr:row>28</xdr:row>
      <xdr:rowOff>35442</xdr:rowOff>
    </xdr:to>
    <xdr:grpSp>
      <xdr:nvGrpSpPr>
        <xdr:cNvPr id="40" name="Group 39">
          <a:extLst>
            <a:ext uri="{FF2B5EF4-FFF2-40B4-BE49-F238E27FC236}">
              <a16:creationId xmlns:a16="http://schemas.microsoft.com/office/drawing/2014/main" id="{E7CF3942-DC98-D0CA-9393-165C07FFABF4}"/>
            </a:ext>
          </a:extLst>
        </xdr:cNvPr>
        <xdr:cNvGrpSpPr/>
      </xdr:nvGrpSpPr>
      <xdr:grpSpPr>
        <a:xfrm>
          <a:off x="286189" y="3307522"/>
          <a:ext cx="3805393" cy="1937873"/>
          <a:chOff x="129540" y="3238500"/>
          <a:chExt cx="3870960" cy="1905000"/>
        </a:xfrm>
      </xdr:grpSpPr>
      <xdr:sp macro="" textlink="">
        <xdr:nvSpPr>
          <xdr:cNvPr id="38" name="Rectangle: Rounded Corners 37">
            <a:extLst>
              <a:ext uri="{FF2B5EF4-FFF2-40B4-BE49-F238E27FC236}">
                <a16:creationId xmlns:a16="http://schemas.microsoft.com/office/drawing/2014/main" id="{34AF89A1-0219-4DB5-87DB-5DD28596945C}"/>
              </a:ext>
            </a:extLst>
          </xdr:cNvPr>
          <xdr:cNvSpPr/>
        </xdr:nvSpPr>
        <xdr:spPr>
          <a:xfrm>
            <a:off x="129540" y="3238500"/>
            <a:ext cx="3870960" cy="1905000"/>
          </a:xfrm>
          <a:prstGeom prst="roundRect">
            <a:avLst>
              <a:gd name="adj" fmla="val 12115"/>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39" name="Chart 38">
            <a:extLst>
              <a:ext uri="{FF2B5EF4-FFF2-40B4-BE49-F238E27FC236}">
                <a16:creationId xmlns:a16="http://schemas.microsoft.com/office/drawing/2014/main" id="{CD35B9DA-CFD8-4B94-B739-60CEE467FFDE}"/>
              </a:ext>
            </a:extLst>
          </xdr:cNvPr>
          <xdr:cNvGraphicFramePr>
            <a:graphicFrameLocks/>
          </xdr:cNvGraphicFramePr>
        </xdr:nvGraphicFramePr>
        <xdr:xfrm>
          <a:off x="655320" y="3497580"/>
          <a:ext cx="2674620" cy="16383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14</xdr:col>
      <xdr:colOff>53164</xdr:colOff>
      <xdr:row>7</xdr:row>
      <xdr:rowOff>132907</xdr:rowOff>
    </xdr:from>
    <xdr:to>
      <xdr:col>19</xdr:col>
      <xdr:colOff>439657</xdr:colOff>
      <xdr:row>27</xdr:row>
      <xdr:rowOff>164627</xdr:rowOff>
    </xdr:to>
    <xdr:grpSp>
      <xdr:nvGrpSpPr>
        <xdr:cNvPr id="46" name="Group 45">
          <a:extLst>
            <a:ext uri="{FF2B5EF4-FFF2-40B4-BE49-F238E27FC236}">
              <a16:creationId xmlns:a16="http://schemas.microsoft.com/office/drawing/2014/main" id="{09CB8D42-04F7-0DC3-7384-6B5794A081EC}"/>
            </a:ext>
          </a:extLst>
        </xdr:cNvPr>
        <xdr:cNvGrpSpPr/>
      </xdr:nvGrpSpPr>
      <xdr:grpSpPr>
        <a:xfrm>
          <a:off x="8612373" y="1435395"/>
          <a:ext cx="3443354" cy="3753116"/>
          <a:chOff x="8458200" y="3238500"/>
          <a:chExt cx="3985260" cy="1905000"/>
        </a:xfrm>
      </xdr:grpSpPr>
      <xdr:sp macro="" textlink="">
        <xdr:nvSpPr>
          <xdr:cNvPr id="44" name="Rectangle: Rounded Corners 43">
            <a:extLst>
              <a:ext uri="{FF2B5EF4-FFF2-40B4-BE49-F238E27FC236}">
                <a16:creationId xmlns:a16="http://schemas.microsoft.com/office/drawing/2014/main" id="{F5A3E0ED-5402-48BF-9DF2-ADD9628CFCEC}"/>
              </a:ext>
            </a:extLst>
          </xdr:cNvPr>
          <xdr:cNvSpPr/>
        </xdr:nvSpPr>
        <xdr:spPr>
          <a:xfrm>
            <a:off x="8458200" y="3238500"/>
            <a:ext cx="3985260" cy="1905000"/>
          </a:xfrm>
          <a:prstGeom prst="roundRect">
            <a:avLst>
              <a:gd name="adj" fmla="val 8948"/>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45" name="Chart 44">
                <a:extLst>
                  <a:ext uri="{FF2B5EF4-FFF2-40B4-BE49-F238E27FC236}">
                    <a16:creationId xmlns:a16="http://schemas.microsoft.com/office/drawing/2014/main" id="{51958324-72AA-4CE2-85E5-C7E8B182AB07}"/>
                  </a:ext>
                </a:extLst>
              </xdr:cNvPr>
              <xdr:cNvGraphicFramePr/>
            </xdr:nvGraphicFramePr>
            <xdr:xfrm>
              <a:off x="8816340" y="3474720"/>
              <a:ext cx="3215640" cy="165354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816340" y="3474720"/>
                <a:ext cx="3215640" cy="16535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0</xdr:col>
      <xdr:colOff>422821</xdr:colOff>
      <xdr:row>7</xdr:row>
      <xdr:rowOff>54580</xdr:rowOff>
    </xdr:from>
    <xdr:to>
      <xdr:col>3</xdr:col>
      <xdr:colOff>430441</xdr:colOff>
      <xdr:row>8</xdr:row>
      <xdr:rowOff>123160</xdr:rowOff>
    </xdr:to>
    <xdr:sp macro="" textlink="">
      <xdr:nvSpPr>
        <xdr:cNvPr id="48" name="Rectangle: Rounded Corners 47">
          <a:extLst>
            <a:ext uri="{FF2B5EF4-FFF2-40B4-BE49-F238E27FC236}">
              <a16:creationId xmlns:a16="http://schemas.microsoft.com/office/drawing/2014/main" id="{F19C1CE1-C212-90F5-697F-5764D3C96841}"/>
            </a:ext>
          </a:extLst>
        </xdr:cNvPr>
        <xdr:cNvSpPr/>
      </xdr:nvSpPr>
      <xdr:spPr>
        <a:xfrm>
          <a:off x="422821" y="1357068"/>
          <a:ext cx="1841736" cy="2546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solidFill>
                <a:schemeClr val="lt1"/>
              </a:solidFill>
              <a:effectLst/>
              <a:latin typeface="+mn-lt"/>
              <a:ea typeface="+mn-ea"/>
              <a:cs typeface="+mn-cs"/>
            </a:rPr>
            <a:t>Monthly </a:t>
          </a:r>
          <a:r>
            <a:rPr lang="en-US" sz="1100"/>
            <a:t>Revenue and Profit  </a:t>
          </a:r>
        </a:p>
      </xdr:txBody>
    </xdr:sp>
    <xdr:clientData/>
  </xdr:twoCellAnchor>
  <xdr:twoCellAnchor>
    <xdr:from>
      <xdr:col>14</xdr:col>
      <xdr:colOff>289030</xdr:colOff>
      <xdr:row>7</xdr:row>
      <xdr:rowOff>162501</xdr:rowOff>
    </xdr:from>
    <xdr:to>
      <xdr:col>17</xdr:col>
      <xdr:colOff>45189</xdr:colOff>
      <xdr:row>9</xdr:row>
      <xdr:rowOff>55821</xdr:rowOff>
    </xdr:to>
    <xdr:sp macro="" textlink="">
      <xdr:nvSpPr>
        <xdr:cNvPr id="49" name="Rectangle: Rounded Corners 48">
          <a:extLst>
            <a:ext uri="{FF2B5EF4-FFF2-40B4-BE49-F238E27FC236}">
              <a16:creationId xmlns:a16="http://schemas.microsoft.com/office/drawing/2014/main" id="{2A398528-A5D1-4CEA-97DE-B24F278FE831}"/>
            </a:ext>
          </a:extLst>
        </xdr:cNvPr>
        <xdr:cNvSpPr/>
      </xdr:nvSpPr>
      <xdr:spPr>
        <a:xfrm>
          <a:off x="8848239" y="1464989"/>
          <a:ext cx="1590276" cy="265460"/>
        </a:xfrm>
        <a:prstGeom prst="roundRect">
          <a:avLst>
            <a:gd name="adj" fmla="val 30040"/>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Country Wise Map Chart</a:t>
          </a:r>
        </a:p>
      </xdr:txBody>
    </xdr:sp>
    <xdr:clientData/>
  </xdr:twoCellAnchor>
  <xdr:twoCellAnchor>
    <xdr:from>
      <xdr:col>7</xdr:col>
      <xdr:colOff>219208</xdr:colOff>
      <xdr:row>17</xdr:row>
      <xdr:rowOff>130781</xdr:rowOff>
    </xdr:from>
    <xdr:to>
      <xdr:col>10</xdr:col>
      <xdr:colOff>87896</xdr:colOff>
      <xdr:row>19</xdr:row>
      <xdr:rowOff>24101</xdr:rowOff>
    </xdr:to>
    <xdr:sp macro="" textlink="">
      <xdr:nvSpPr>
        <xdr:cNvPr id="50" name="Rectangle: Rounded Corners 49">
          <a:extLst>
            <a:ext uri="{FF2B5EF4-FFF2-40B4-BE49-F238E27FC236}">
              <a16:creationId xmlns:a16="http://schemas.microsoft.com/office/drawing/2014/main" id="{7A3B8E83-AC65-4DCF-8AA3-B998974B59A1}"/>
            </a:ext>
          </a:extLst>
        </xdr:cNvPr>
        <xdr:cNvSpPr/>
      </xdr:nvSpPr>
      <xdr:spPr>
        <a:xfrm>
          <a:off x="4498813" y="3293967"/>
          <a:ext cx="1702804" cy="2654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Region Wise</a:t>
          </a:r>
          <a:r>
            <a:rPr lang="en-US" sz="1100" baseline="0"/>
            <a:t> Comparison</a:t>
          </a:r>
        </a:p>
      </xdr:txBody>
    </xdr:sp>
    <xdr:clientData/>
  </xdr:twoCellAnchor>
  <xdr:twoCellAnchor>
    <xdr:from>
      <xdr:col>0</xdr:col>
      <xdr:colOff>435758</xdr:colOff>
      <xdr:row>17</xdr:row>
      <xdr:rowOff>153641</xdr:rowOff>
    </xdr:from>
    <xdr:to>
      <xdr:col>3</xdr:col>
      <xdr:colOff>344318</xdr:colOff>
      <xdr:row>19</xdr:row>
      <xdr:rowOff>39341</xdr:rowOff>
    </xdr:to>
    <xdr:sp macro="" textlink="">
      <xdr:nvSpPr>
        <xdr:cNvPr id="51" name="Rectangle: Rounded Corners 50">
          <a:extLst>
            <a:ext uri="{FF2B5EF4-FFF2-40B4-BE49-F238E27FC236}">
              <a16:creationId xmlns:a16="http://schemas.microsoft.com/office/drawing/2014/main" id="{D5301058-4099-4302-B41B-3000BB284B2D}"/>
            </a:ext>
          </a:extLst>
        </xdr:cNvPr>
        <xdr:cNvSpPr/>
      </xdr:nvSpPr>
      <xdr:spPr>
        <a:xfrm>
          <a:off x="435758" y="3316827"/>
          <a:ext cx="1742676" cy="2578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Revenue Share By Channel</a:t>
          </a:r>
        </a:p>
      </xdr:txBody>
    </xdr:sp>
    <xdr:clientData/>
  </xdr:twoCellAnchor>
  <xdr:twoCellAnchor>
    <xdr:from>
      <xdr:col>7</xdr:col>
      <xdr:colOff>131489</xdr:colOff>
      <xdr:row>7</xdr:row>
      <xdr:rowOff>63441</xdr:rowOff>
    </xdr:from>
    <xdr:to>
      <xdr:col>9</xdr:col>
      <xdr:colOff>575221</xdr:colOff>
      <xdr:row>8</xdr:row>
      <xdr:rowOff>139641</xdr:rowOff>
    </xdr:to>
    <xdr:sp macro="" textlink="">
      <xdr:nvSpPr>
        <xdr:cNvPr id="52" name="Rectangle: Rounded Corners 51">
          <a:extLst>
            <a:ext uri="{FF2B5EF4-FFF2-40B4-BE49-F238E27FC236}">
              <a16:creationId xmlns:a16="http://schemas.microsoft.com/office/drawing/2014/main" id="{3E92E333-3AB1-4D90-A72B-A8E0E5F6F88A}"/>
            </a:ext>
          </a:extLst>
        </xdr:cNvPr>
        <xdr:cNvSpPr/>
      </xdr:nvSpPr>
      <xdr:spPr>
        <a:xfrm>
          <a:off x="4411094" y="1365929"/>
          <a:ext cx="1666476" cy="26227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Top 5 Country By Revenue</a:t>
          </a:r>
        </a:p>
        <a:p>
          <a:pPr algn="l"/>
          <a:endParaRPr lang="en-US" sz="1100"/>
        </a:p>
      </xdr:txBody>
    </xdr:sp>
    <xdr:clientData/>
  </xdr:twoCellAnchor>
  <xdr:twoCellAnchor editAs="oneCell">
    <xdr:from>
      <xdr:col>20</xdr:col>
      <xdr:colOff>67733</xdr:colOff>
      <xdr:row>0</xdr:row>
      <xdr:rowOff>121922</xdr:rowOff>
    </xdr:from>
    <xdr:to>
      <xdr:col>22</xdr:col>
      <xdr:colOff>347133</xdr:colOff>
      <xdr:row>8</xdr:row>
      <xdr:rowOff>67734</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1BF5B65A-AA12-733D-CA38-C615784B22F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2295175" y="121922"/>
              <a:ext cx="1502144" cy="14343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68580</xdr:colOff>
      <xdr:row>8</xdr:row>
      <xdr:rowOff>141395</xdr:rowOff>
    </xdr:from>
    <xdr:to>
      <xdr:col>22</xdr:col>
      <xdr:colOff>338667</xdr:colOff>
      <xdr:row>18</xdr:row>
      <xdr:rowOff>16934</xdr:rowOff>
    </xdr:to>
    <mc:AlternateContent xmlns:mc="http://schemas.openxmlformats.org/markup-compatibility/2006">
      <mc:Choice xmlns:a14="http://schemas.microsoft.com/office/drawing/2010/main" Requires="a14">
        <xdr:graphicFrame macro="">
          <xdr:nvGraphicFramePr>
            <xdr:cNvPr id="7" name="Country">
              <a:extLst>
                <a:ext uri="{FF2B5EF4-FFF2-40B4-BE49-F238E27FC236}">
                  <a16:creationId xmlns:a16="http://schemas.microsoft.com/office/drawing/2014/main" id="{C1B7E70B-FD0A-2A54-C761-D1502DC8765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296022" y="1629953"/>
              <a:ext cx="1492831" cy="1736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60114</xdr:colOff>
      <xdr:row>18</xdr:row>
      <xdr:rowOff>73661</xdr:rowOff>
    </xdr:from>
    <xdr:to>
      <xdr:col>22</xdr:col>
      <xdr:colOff>347133</xdr:colOff>
      <xdr:row>26</xdr:row>
      <xdr:rowOff>84668</xdr:rowOff>
    </xdr:to>
    <mc:AlternateContent xmlns:mc="http://schemas.openxmlformats.org/markup-compatibility/2006">
      <mc:Choice xmlns:a14="http://schemas.microsoft.com/office/drawing/2010/main" Requires="a14">
        <xdr:graphicFrame macro="">
          <xdr:nvGraphicFramePr>
            <xdr:cNvPr id="8" name="Quarter">
              <a:extLst>
                <a:ext uri="{FF2B5EF4-FFF2-40B4-BE49-F238E27FC236}">
                  <a16:creationId xmlns:a16="http://schemas.microsoft.com/office/drawing/2014/main" id="{331FB28E-3373-5527-4C42-AD80C6523203}"/>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2287556" y="3422917"/>
              <a:ext cx="1509763" cy="1499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318.830925810187" createdVersion="8" refreshedVersion="8" minRefreshableVersion="3" recordCount="2707" xr:uid="{47599356-2E5E-4351-A9F9-53C0DA22C361}">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tring="0" containsBlank="1"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0"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99.34" maxValue="1293.8999999999996"/>
    </cacheField>
    <cacheField name="Gross Margin %" numFmtId="166">
      <sharedItems containsSemiMixedTypes="0" containsString="0" containsNumber="1" minValue="0"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12093437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n v="2026"/>
    <s v="Q1"/>
    <n v="1"/>
    <s v="Jan"/>
  </r>
  <r>
    <n v="4836"/>
    <d v="2026-01-02T00:00:00"/>
    <n v="2026"/>
    <x v="0"/>
    <n v="1"/>
    <x v="0"/>
    <x v="1"/>
    <x v="1"/>
    <x v="1"/>
    <s v="Returning"/>
    <x v="1"/>
    <s v="Hiking Daypack 20L"/>
    <n v="4"/>
    <n v="94.18"/>
    <n v="0.15"/>
    <n v="45.03"/>
    <n v="320.21199999999999"/>
    <n v="180.12"/>
    <n v="140.09199999999998"/>
    <n v="0.43749765780170635"/>
    <n v="2026"/>
    <s v="Q1"/>
    <n v="1"/>
    <s v="Jan"/>
  </r>
  <r>
    <n v="163"/>
    <d v="2026-01-03T00:00:00"/>
    <n v="2026"/>
    <x v="0"/>
    <n v="1"/>
    <x v="0"/>
    <x v="2"/>
    <x v="2"/>
    <x v="0"/>
    <s v="New"/>
    <x v="2"/>
    <s v="Insulated Bottle"/>
    <n v="2"/>
    <n v="36.72"/>
    <n v="0.05"/>
    <n v="13.76"/>
    <n v="69.768000000000001"/>
    <n v="27.52"/>
    <n v="42.248000000000005"/>
    <n v="0.60554982226808862"/>
    <n v="2026"/>
    <s v="Q1"/>
    <n v="1"/>
    <s v="Jan"/>
  </r>
  <r>
    <n v="542"/>
    <d v="2026-01-03T00:00:00"/>
    <n v="2026"/>
    <x v="0"/>
    <n v="1"/>
    <x v="0"/>
    <x v="0"/>
    <x v="0"/>
    <x v="1"/>
    <s v="Business"/>
    <x v="1"/>
    <s v="Trail Boots"/>
    <n v="4"/>
    <n v="143.66999999999999"/>
    <n v="0.1"/>
    <n v="81.22"/>
    <n v="517.21199999999999"/>
    <n v="324.88"/>
    <n v="192.33199999999999"/>
    <n v="0.37186298848441257"/>
    <n v="2026"/>
    <s v="Q1"/>
    <n v="1"/>
    <s v="Jan"/>
  </r>
  <r>
    <n v="2002"/>
    <d v="2026-01-03T00:00:00"/>
    <n v="2026"/>
    <x v="0"/>
    <n v="1"/>
    <x v="0"/>
    <x v="0"/>
    <x v="0"/>
    <x v="1"/>
    <s v="Business"/>
    <x v="2"/>
    <s v="Insulated Bottle"/>
    <n v="3"/>
    <n v="36.53"/>
    <n v="0.15"/>
    <n v="13.67"/>
    <n v="93.151499999999999"/>
    <n v="41.01"/>
    <n v="52.141500000000001"/>
    <n v="0.55974944042769037"/>
    <n v="2026"/>
    <s v="Q1"/>
    <n v="1"/>
    <s v="Jan"/>
  </r>
  <r>
    <n v="2005"/>
    <d v="2026-01-03T00:00:00"/>
    <n v="2026"/>
    <x v="0"/>
    <n v="1"/>
    <x v="0"/>
    <x v="2"/>
    <x v="3"/>
    <x v="2"/>
    <s v="New"/>
    <x v="2"/>
    <s v="Insulated Bottle"/>
    <n v="1"/>
    <n v="35.340000000000003"/>
    <n v="0"/>
    <n v="13.37"/>
    <n v="35.340000000000003"/>
    <n v="13.37"/>
    <n v="21.970000000000006"/>
    <n v="0.62167515563101317"/>
    <n v="2026"/>
    <s v="Q1"/>
    <n v="1"/>
    <s v="Jan"/>
  </r>
  <r>
    <n v="2937"/>
    <d v="2026-01-03T00:00:00"/>
    <n v="2026"/>
    <x v="0"/>
    <n v="1"/>
    <x v="0"/>
    <x v="3"/>
    <x v="4"/>
    <x v="1"/>
    <s v="Returning"/>
    <x v="0"/>
    <s v="Trail Bike Light"/>
    <n v="8"/>
    <n v="49.6"/>
    <n v="0.1"/>
    <n v="23.05"/>
    <n v="357.12"/>
    <n v="184.4"/>
    <n v="172.72"/>
    <n v="0.4836469534050179"/>
    <n v="2026"/>
    <s v="Q1"/>
    <n v="1"/>
    <s v="Jan"/>
  </r>
  <r>
    <n v="3326"/>
    <d v="2026-01-03T00:00:00"/>
    <n v="2026"/>
    <x v="0"/>
    <n v="1"/>
    <x v="0"/>
    <x v="0"/>
    <x v="0"/>
    <x v="2"/>
    <s v="New"/>
    <x v="3"/>
    <s v="Alpine Tent 4P"/>
    <n v="2"/>
    <n v="347.51"/>
    <n v="0"/>
    <n v="190.16"/>
    <n v="695.02"/>
    <n v="380.32"/>
    <n v="314.7"/>
    <n v="0.4527927253891974"/>
    <n v="2026"/>
    <s v="Q1"/>
    <n v="1"/>
    <s v="Jan"/>
  </r>
  <r>
    <n v="3863"/>
    <d v="2026-01-03T00:00:00"/>
    <n v="2026"/>
    <x v="0"/>
    <n v="1"/>
    <x v="0"/>
    <x v="2"/>
    <x v="5"/>
    <x v="1"/>
    <s v="Returning"/>
    <x v="0"/>
    <s v="Compact Repair Kit"/>
    <n v="12"/>
    <n v="41.22"/>
    <n v="0.1"/>
    <n v="16.64"/>
    <n v="445.17599999999999"/>
    <n v="199.68"/>
    <n v="245.49599999999998"/>
    <n v="0.55145829963879456"/>
    <n v="2026"/>
    <s v="Q1"/>
    <n v="1"/>
    <s v="Jan"/>
  </r>
  <r>
    <n v="4910"/>
    <d v="2026-01-03T00:00:00"/>
    <n v="2026"/>
    <x v="0"/>
    <n v="1"/>
    <x v="0"/>
    <x v="2"/>
    <x v="3"/>
    <x v="2"/>
    <s v="Business"/>
    <x v="3"/>
    <s v="Alpine Tent 4P"/>
    <n v="1"/>
    <n v="332.18"/>
    <n v="0"/>
    <n v="195.33"/>
    <n v="332.18"/>
    <n v="195.33"/>
    <n v="136.85"/>
    <n v="0.41197543500511768"/>
    <n v="2026"/>
    <s v="Q1"/>
    <n v="1"/>
    <s v="Jan"/>
  </r>
  <r>
    <n v="5188"/>
    <d v="2026-01-03T00:00:00"/>
    <n v="2026"/>
    <x v="0"/>
    <n v="1"/>
    <x v="0"/>
    <x v="1"/>
    <x v="6"/>
    <x v="3"/>
    <s v="Returning"/>
    <x v="0"/>
    <s v="Trail Bike Light"/>
    <n v="1"/>
    <n v="49.71"/>
    <n v="0"/>
    <n v="23.15"/>
    <n v="49.71"/>
    <n v="23.15"/>
    <n v="26.560000000000002"/>
    <n v="0.53429893381613358"/>
    <n v="2026"/>
    <s v="Q1"/>
    <n v="1"/>
    <s v="Jan"/>
  </r>
  <r>
    <n v="845"/>
    <d v="2026-01-04T00:00:00"/>
    <n v="2026"/>
    <x v="0"/>
    <n v="1"/>
    <x v="0"/>
    <x v="2"/>
    <x v="3"/>
    <x v="0"/>
    <s v="New"/>
    <x v="3"/>
    <s v="Trail Tent 2P"/>
    <n v="2"/>
    <n v="194.35"/>
    <n v="0"/>
    <n v="104.22"/>
    <n v="388.7"/>
    <n v="208.44"/>
    <n v="180.26"/>
    <n v="0.46375096475430921"/>
    <n v="2026"/>
    <s v="Q1"/>
    <n v="1"/>
    <s v="Jan"/>
  </r>
  <r>
    <n v="1077"/>
    <d v="2026-01-04T00:00:00"/>
    <n v="2026"/>
    <x v="0"/>
    <n v="1"/>
    <x v="0"/>
    <x v="1"/>
    <x v="6"/>
    <x v="0"/>
    <s v="New"/>
    <x v="0"/>
    <s v="Cycling Pack 12L"/>
    <n v="3"/>
    <n v="102.12"/>
    <n v="0.1"/>
    <n v="51.28"/>
    <n v="275.72400000000005"/>
    <n v="153.84"/>
    <n v="121.88400000000004"/>
    <n v="0.44205074639857256"/>
    <n v="2026"/>
    <s v="Q1"/>
    <n v="1"/>
    <s v="Jan"/>
  </r>
  <r>
    <n v="1237"/>
    <d v="2026-01-04T00:00:00"/>
    <n v="2026"/>
    <x v="0"/>
    <n v="1"/>
    <x v="0"/>
    <x v="3"/>
    <x v="7"/>
    <x v="2"/>
    <s v="Business"/>
    <x v="2"/>
    <s v="Packing Cube Set"/>
    <n v="1"/>
    <n v="46.99"/>
    <n v="0.05"/>
    <n v="18.11"/>
    <n v="44.640500000000003"/>
    <n v="18.11"/>
    <n v="26.530500000000004"/>
    <n v="0.59431457980981395"/>
    <n v="2026"/>
    <s v="Q1"/>
    <n v="1"/>
    <s v="Jan"/>
  </r>
  <r>
    <n v="1908"/>
    <d v="2026-01-04T00:00:00"/>
    <n v="2026"/>
    <x v="0"/>
    <n v="1"/>
    <x v="0"/>
    <x v="3"/>
    <x v="8"/>
    <x v="0"/>
    <s v="New"/>
    <x v="4"/>
    <s v="Resistance Band Set"/>
    <n v="1"/>
    <n v="40"/>
    <n v="0"/>
    <n v="15.04"/>
    <n v="40"/>
    <n v="15.04"/>
    <n v="24.96"/>
    <n v="0.624"/>
    <n v="2026"/>
    <s v="Q1"/>
    <n v="1"/>
    <s v="Jan"/>
  </r>
  <r>
    <n v="2245"/>
    <d v="2026-01-04T00:00:00"/>
    <n v="2026"/>
    <x v="0"/>
    <n v="1"/>
    <x v="0"/>
    <x v="0"/>
    <x v="9"/>
    <x v="0"/>
    <s v="New"/>
    <x v="1"/>
    <s v="Summit Backpack 45L"/>
    <n v="1"/>
    <n v="153.38999999999999"/>
    <n v="0"/>
    <n v="78.59"/>
    <n v="153.38999999999999"/>
    <n v="78.59"/>
    <n v="74.799999999999983"/>
    <n v="0.48764587000456344"/>
    <n v="2026"/>
    <s v="Q1"/>
    <n v="1"/>
    <s v="Jan"/>
  </r>
  <r>
    <n v="2928"/>
    <d v="2026-01-04T00:00:00"/>
    <n v="2026"/>
    <x v="0"/>
    <n v="1"/>
    <x v="0"/>
    <x v="1"/>
    <x v="6"/>
    <x v="0"/>
    <s v="Returning"/>
    <x v="4"/>
    <s v="Weighted Vest"/>
    <n v="2"/>
    <n v="124.97"/>
    <n v="0.1"/>
    <n v="67.36"/>
    <n v="224.946"/>
    <n v="134.72"/>
    <n v="90.225999999999999"/>
    <n v="0.40110070861451191"/>
    <n v="2026"/>
    <s v="Q1"/>
    <n v="1"/>
    <s v="Jan"/>
  </r>
  <r>
    <n v="4249"/>
    <d v="2026-01-04T00:00:00"/>
    <n v="2026"/>
    <x v="0"/>
    <n v="1"/>
    <x v="0"/>
    <x v="3"/>
    <x v="4"/>
    <x v="3"/>
    <s v="New"/>
    <x v="0"/>
    <s v="Cycling Pack 12L"/>
    <n v="2"/>
    <m/>
    <n v="0.1"/>
    <n v="49.67"/>
    <n v="0"/>
    <n v="99.34"/>
    <n v="-99.34"/>
    <n v="0"/>
    <n v="2026"/>
    <s v="Q1"/>
    <n v="1"/>
    <s v="Jan"/>
  </r>
  <r>
    <n v="1734"/>
    <d v="2026-01-05T00:00:00"/>
    <n v="2026"/>
    <x v="0"/>
    <n v="1"/>
    <x v="0"/>
    <x v="3"/>
    <x v="8"/>
    <x v="3"/>
    <s v="Returning"/>
    <x v="4"/>
    <s v="Resistance Band Set"/>
    <n v="1"/>
    <n v="40.6"/>
    <n v="0.15"/>
    <n v="14.61"/>
    <n v="34.51"/>
    <n v="14.61"/>
    <n v="19.899999999999999"/>
    <n v="0.57664445088380178"/>
    <n v="2026"/>
    <s v="Q1"/>
    <n v="1"/>
    <s v="Jan"/>
  </r>
  <r>
    <n v="2331"/>
    <d v="2026-01-05T00:00:00"/>
    <n v="2026"/>
    <x v="0"/>
    <n v="1"/>
    <x v="0"/>
    <x v="3"/>
    <x v="8"/>
    <x v="0"/>
    <s v="New"/>
    <x v="0"/>
    <s v="Cycling Pack 12L"/>
    <n v="1"/>
    <n v="104.23"/>
    <n v="0.1"/>
    <n v="51.6"/>
    <n v="93.807000000000002"/>
    <n v="51.6"/>
    <n v="42.207000000000001"/>
    <n v="0.44993443986056475"/>
    <n v="2026"/>
    <s v="Q1"/>
    <n v="1"/>
    <s v="Jan"/>
  </r>
  <r>
    <n v="2475"/>
    <d v="2026-01-05T00:00:00"/>
    <n v="2026"/>
    <x v="0"/>
    <n v="1"/>
    <x v="0"/>
    <x v="1"/>
    <x v="1"/>
    <x v="2"/>
    <s v="Returning"/>
    <x v="4"/>
    <s v="Weighted Vest"/>
    <n v="5"/>
    <n v="122.87"/>
    <n v="0.05"/>
    <n v="69.67"/>
    <n v="583.63250000000005"/>
    <n v="348.35"/>
    <n v="235.28250000000003"/>
    <n v="0.40313467807224584"/>
    <n v="2026"/>
    <s v="Q1"/>
    <n v="1"/>
    <s v="Jan"/>
  </r>
  <r>
    <n v="1433"/>
    <d v="2026-01-06T00:00:00"/>
    <n v="2026"/>
    <x v="0"/>
    <n v="1"/>
    <x v="0"/>
    <x v="2"/>
    <x v="10"/>
    <x v="0"/>
    <s v="New"/>
    <x v="2"/>
    <s v="Insulated Bottle"/>
    <n v="2"/>
    <n v="36.619999999999997"/>
    <n v="0.05"/>
    <n v="13.87"/>
    <n v="69.577999999999989"/>
    <n v="27.74"/>
    <n v="41.837999999999994"/>
    <n v="0.60131075914800658"/>
    <n v="2026"/>
    <s v="Q1"/>
    <n v="1"/>
    <s v="Jan"/>
  </r>
  <r>
    <n v="3624"/>
    <d v="2026-01-06T00:00:00"/>
    <n v="2026"/>
    <x v="0"/>
    <n v="1"/>
    <x v="0"/>
    <x v="3"/>
    <x v="7"/>
    <x v="0"/>
    <s v="New"/>
    <x v="1"/>
    <s v="Hiking Daypack 20L"/>
    <n v="1"/>
    <n v="93.4"/>
    <n v="0"/>
    <n v="46.11"/>
    <n v="93.4"/>
    <n v="46.11"/>
    <n v="47.290000000000006"/>
    <n v="0.50631691648822275"/>
    <n v="2026"/>
    <s v="Q1"/>
    <n v="1"/>
    <s v="Jan"/>
  </r>
  <r>
    <n v="4680"/>
    <d v="2026-01-06T00:00:00"/>
    <n v="2026"/>
    <x v="0"/>
    <n v="1"/>
    <x v="0"/>
    <x v="1"/>
    <x v="1"/>
    <x v="3"/>
    <s v="New"/>
    <x v="3"/>
    <s v="Portable Camp Stove"/>
    <n v="2"/>
    <n v="81.260000000000005"/>
    <n v="0"/>
    <n v="39.119999999999997"/>
    <n v="162.52000000000001"/>
    <n v="78.239999999999995"/>
    <n v="84.280000000000015"/>
    <n v="0.51858232832882112"/>
    <n v="2026"/>
    <s v="Q1"/>
    <n v="1"/>
    <s v="Jan"/>
  </r>
  <r>
    <n v="4803"/>
    <d v="2026-01-06T00:00:00"/>
    <n v="2026"/>
    <x v="0"/>
    <n v="1"/>
    <x v="0"/>
    <x v="1"/>
    <x v="11"/>
    <x v="3"/>
    <s v="New"/>
    <x v="4"/>
    <s v="Recovery Roller"/>
    <n v="2"/>
    <n v="35.78"/>
    <n v="0"/>
    <n v="13.84"/>
    <n v="71.56"/>
    <n v="27.68"/>
    <n v="43.88"/>
    <n v="0.61319172722191173"/>
    <n v="2026"/>
    <s v="Q1"/>
    <n v="1"/>
    <s v="Jan"/>
  </r>
  <r>
    <n v="248"/>
    <d v="2026-01-07T00:00:00"/>
    <n v="2026"/>
    <x v="0"/>
    <n v="1"/>
    <x v="0"/>
    <x v="1"/>
    <x v="12"/>
    <x v="3"/>
    <s v="New"/>
    <x v="0"/>
    <s v="Commuter Helmet"/>
    <n v="3"/>
    <n v="81.64"/>
    <n v="0"/>
    <n v="43.84"/>
    <n v="244.92000000000002"/>
    <n v="131.52000000000001"/>
    <n v="113.4"/>
    <n v="0.46300832925036745"/>
    <n v="2026"/>
    <s v="Q1"/>
    <n v="1"/>
    <s v="Jan"/>
  </r>
  <r>
    <n v="1118"/>
    <d v="2026-01-07T00:00:00"/>
    <n v="2026"/>
    <x v="0"/>
    <n v="1"/>
    <x v="0"/>
    <x v="1"/>
    <x v="12"/>
    <x v="0"/>
    <s v="Returning"/>
    <x v="2"/>
    <s v="Carry-On Duffel"/>
    <n v="2"/>
    <n v="131.63999999999999"/>
    <n v="0.05"/>
    <n v="69.02"/>
    <n v="250.11599999999996"/>
    <n v="138.04"/>
    <n v="112.07599999999996"/>
    <n v="0.44809608341729429"/>
    <n v="2026"/>
    <s v="Q1"/>
    <n v="1"/>
    <s v="Jan"/>
  </r>
  <r>
    <n v="3023"/>
    <d v="2026-01-07T00:00:00"/>
    <n v="2026"/>
    <x v="0"/>
    <n v="1"/>
    <x v="0"/>
    <x v="2"/>
    <x v="3"/>
    <x v="3"/>
    <s v="New"/>
    <x v="1"/>
    <s v="Summit Backpack 45L"/>
    <n v="2"/>
    <n v="155.35"/>
    <n v="0"/>
    <n v="80.790000000000006"/>
    <n v="310.7"/>
    <n v="161.58000000000001"/>
    <n v="149.11999999999998"/>
    <n v="0.47994850337946565"/>
    <n v="2026"/>
    <s v="Q1"/>
    <n v="1"/>
    <s v="Jan"/>
  </r>
  <r>
    <n v="3903"/>
    <d v="2026-01-07T00:00:00"/>
    <n v="2026"/>
    <x v="0"/>
    <n v="1"/>
    <x v="0"/>
    <x v="3"/>
    <x v="8"/>
    <x v="0"/>
    <s v="Returning"/>
    <x v="4"/>
    <s v="Training Mat"/>
    <n v="2"/>
    <n v="51.56"/>
    <n v="0.05"/>
    <n v="22.26"/>
    <n v="97.963999999999999"/>
    <n v="44.52"/>
    <n v="53.443999999999996"/>
    <n v="0.54554734392225712"/>
    <n v="2026"/>
    <s v="Q1"/>
    <n v="1"/>
    <s v="Jan"/>
  </r>
  <r>
    <n v="62"/>
    <d v="2026-01-08T00:00:00"/>
    <n v="2026"/>
    <x v="0"/>
    <n v="1"/>
    <x v="0"/>
    <x v="1"/>
    <x v="12"/>
    <x v="0"/>
    <s v="New"/>
    <x v="0"/>
    <s v="Trail Bike Light"/>
    <n v="2"/>
    <n v="51.63"/>
    <n v="0"/>
    <n v="22.54"/>
    <n v="103.26"/>
    <n v="45.08"/>
    <n v="58.180000000000007"/>
    <n v="0.5634321131125315"/>
    <n v="2026"/>
    <s v="Q1"/>
    <n v="1"/>
    <s v="Jan"/>
  </r>
  <r>
    <n v="142"/>
    <d v="2026-01-08T00:00:00"/>
    <n v="2026"/>
    <x v="0"/>
    <n v="1"/>
    <x v="0"/>
    <x v="0"/>
    <x v="9"/>
    <x v="1"/>
    <s v="Business"/>
    <x v="3"/>
    <s v="Alpine Tent 4P"/>
    <n v="5"/>
    <n v="344.88"/>
    <n v="0.15"/>
    <n v="190.66"/>
    <n v="1465.74"/>
    <n v="953.3"/>
    <n v="512.44000000000005"/>
    <n v="0.34961180018284282"/>
    <n v="2026"/>
    <s v="Q1"/>
    <n v="1"/>
    <s v="Jan"/>
  </r>
  <r>
    <n v="450"/>
    <d v="2026-01-08T00:00:00"/>
    <n v="2026"/>
    <x v="0"/>
    <n v="1"/>
    <x v="0"/>
    <x v="2"/>
    <x v="3"/>
    <x v="2"/>
    <s v="New"/>
    <x v="1"/>
    <s v="Hiking Daypack 20L"/>
    <n v="2"/>
    <n v="94.06"/>
    <n v="0.15"/>
    <n v="46.33"/>
    <n v="159.90199999999999"/>
    <n v="92.66"/>
    <n v="67.24199999999999"/>
    <n v="0.42052006854198193"/>
    <n v="2026"/>
    <s v="Q1"/>
    <n v="1"/>
    <s v="Jan"/>
  </r>
  <r>
    <n v="4397"/>
    <d v="2026-01-08T00:00:00"/>
    <n v="2026"/>
    <x v="0"/>
    <n v="1"/>
    <x v="0"/>
    <x v="0"/>
    <x v="0"/>
    <x v="0"/>
    <s v="Business"/>
    <x v="1"/>
    <s v="Trekking Poles"/>
    <n v="1"/>
    <n v="72.38"/>
    <n v="0"/>
    <n v="31.65"/>
    <n v="72.38"/>
    <n v="31.65"/>
    <n v="40.729999999999997"/>
    <n v="0.56272450953302011"/>
    <n v="2026"/>
    <s v="Q1"/>
    <n v="1"/>
    <s v="Jan"/>
  </r>
  <r>
    <n v="4798"/>
    <d v="2026-01-08T00:00:00"/>
    <n v="2026"/>
    <x v="0"/>
    <n v="1"/>
    <x v="0"/>
    <x v="1"/>
    <x v="6"/>
    <x v="0"/>
    <s v="New"/>
    <x v="1"/>
    <s v="Summit Backpack 45L"/>
    <n v="1"/>
    <n v="153.69"/>
    <n v="0"/>
    <n v="77.47"/>
    <n v="153.69"/>
    <n v="77.47"/>
    <n v="76.22"/>
    <n v="0.49593337237295854"/>
    <n v="2026"/>
    <s v="Q1"/>
    <n v="1"/>
    <s v="Jan"/>
  </r>
  <r>
    <n v="136"/>
    <d v="2026-01-09T00:00:00"/>
    <n v="2026"/>
    <x v="0"/>
    <n v="1"/>
    <x v="0"/>
    <x v="3"/>
    <x v="13"/>
    <x v="1"/>
    <s v="Business"/>
    <x v="2"/>
    <s v="Travel Backpack 35L"/>
    <n v="15"/>
    <n v="168.62"/>
    <n v="0.05"/>
    <n v="86.09"/>
    <n v="2402.835"/>
    <n v="1291.3500000000001"/>
    <n v="1111.4849999999999"/>
    <n v="0.46257233642759488"/>
    <n v="2026"/>
    <s v="Q1"/>
    <n v="1"/>
    <s v="Jan"/>
  </r>
  <r>
    <n v="2782"/>
    <d v="2026-01-09T00:00:00"/>
    <n v="2026"/>
    <x v="0"/>
    <n v="1"/>
    <x v="0"/>
    <x v="3"/>
    <x v="4"/>
    <x v="0"/>
    <s v="New"/>
    <x v="1"/>
    <s v="Summit Backpack 45L"/>
    <n v="1"/>
    <n v="152.75"/>
    <n v="0.05"/>
    <n v="79.88"/>
    <n v="145.11249999999998"/>
    <n v="79.88"/>
    <n v="65.232499999999987"/>
    <n v="0.44953053665259707"/>
    <n v="2026"/>
    <s v="Q1"/>
    <n v="1"/>
    <s v="Jan"/>
  </r>
  <r>
    <n v="4704"/>
    <d v="2026-01-09T00:00:00"/>
    <n v="2026"/>
    <x v="0"/>
    <n v="1"/>
    <x v="0"/>
    <x v="1"/>
    <x v="14"/>
    <x v="3"/>
    <s v="New"/>
    <x v="4"/>
    <s v="Recovery Roller"/>
    <n v="2"/>
    <n v="36.72"/>
    <n v="0.05"/>
    <n v="14.15"/>
    <n v="69.768000000000001"/>
    <n v="28.3"/>
    <n v="41.468000000000004"/>
    <n v="0.59436991170737308"/>
    <n v="2026"/>
    <s v="Q1"/>
    <n v="1"/>
    <s v="Jan"/>
  </r>
  <r>
    <n v="69"/>
    <d v="2026-01-10T00:00:00"/>
    <n v="2026"/>
    <x v="0"/>
    <n v="1"/>
    <x v="0"/>
    <x v="0"/>
    <x v="15"/>
    <x v="0"/>
    <s v="Returning"/>
    <x v="1"/>
    <s v="Trail Boots"/>
    <n v="6"/>
    <n v="141.31"/>
    <n v="0.05"/>
    <n v="79.349999999999994"/>
    <n v="805.46699999999998"/>
    <n v="476.09999999999997"/>
    <n v="329.36700000000002"/>
    <n v="0.4089143316858419"/>
    <n v="2026"/>
    <s v="Q1"/>
    <n v="1"/>
    <s v="Jan"/>
  </r>
  <r>
    <n v="490"/>
    <d v="2026-01-10T00:00:00"/>
    <n v="2026"/>
    <x v="0"/>
    <n v="1"/>
    <x v="0"/>
    <x v="2"/>
    <x v="10"/>
    <x v="0"/>
    <s v="Business"/>
    <x v="3"/>
    <s v="Compact Sleeping Bag"/>
    <n v="2"/>
    <n v="121.23"/>
    <n v="0"/>
    <n v="59.66"/>
    <n v="242.46"/>
    <n v="119.32"/>
    <n v="123.14000000000001"/>
    <n v="0.50787758805576178"/>
    <n v="2026"/>
    <s v="Q1"/>
    <n v="1"/>
    <s v="Jan"/>
  </r>
  <r>
    <n v="3685"/>
    <d v="2026-01-10T00:00:00"/>
    <n v="2026"/>
    <x v="0"/>
    <n v="1"/>
    <x v="0"/>
    <x v="3"/>
    <x v="8"/>
    <x v="0"/>
    <s v="New"/>
    <x v="2"/>
    <s v="Travel Backpack 35L"/>
    <n v="3"/>
    <n v="161.58000000000001"/>
    <n v="0"/>
    <n v="85.58"/>
    <n v="484.74"/>
    <n v="256.74"/>
    <n v="228"/>
    <n v="0.47035524198539425"/>
    <n v="2026"/>
    <s v="Q1"/>
    <n v="1"/>
    <s v="Jan"/>
  </r>
  <r>
    <n v="3796"/>
    <d v="2026-01-10T00:00:00"/>
    <n v="2026"/>
    <x v="0"/>
    <n v="1"/>
    <x v="0"/>
    <x v="3"/>
    <x v="8"/>
    <x v="2"/>
    <s v="Returning"/>
    <x v="2"/>
    <s v="Travel Backpack 35L"/>
    <n v="2"/>
    <n v="166.84"/>
    <n v="0"/>
    <n v="88.67"/>
    <n v="333.68"/>
    <n v="177.34"/>
    <n v="156.34"/>
    <n v="0.4685327259649964"/>
    <n v="2026"/>
    <s v="Q1"/>
    <n v="1"/>
    <s v="Jan"/>
  </r>
  <r>
    <n v="387"/>
    <d v="2026-01-11T00:00:00"/>
    <n v="2026"/>
    <x v="0"/>
    <n v="1"/>
    <x v="0"/>
    <x v="2"/>
    <x v="5"/>
    <x v="0"/>
    <s v="Returning"/>
    <x v="1"/>
    <s v="Summit Backpack 45L"/>
    <n v="1"/>
    <n v="150.96"/>
    <n v="0"/>
    <n v="77.5"/>
    <n v="150.96"/>
    <n v="77.5"/>
    <n v="73.460000000000008"/>
    <n v="0.48661897191308956"/>
    <n v="2026"/>
    <s v="Q1"/>
    <n v="1"/>
    <s v="Jan"/>
  </r>
  <r>
    <n v="2796"/>
    <d v="2026-01-11T00:00:00"/>
    <n v="2026"/>
    <x v="0"/>
    <n v="1"/>
    <x v="0"/>
    <x v="3"/>
    <x v="7"/>
    <x v="2"/>
    <s v="Returning"/>
    <x v="2"/>
    <s v="Insulated Bottle"/>
    <n v="3"/>
    <n v="36.33"/>
    <n v="0.05"/>
    <n v="13.27"/>
    <n v="103.54049999999999"/>
    <n v="39.81"/>
    <n v="63.730499999999992"/>
    <n v="0.61551277036521934"/>
    <n v="2026"/>
    <s v="Q1"/>
    <n v="1"/>
    <s v="Jan"/>
  </r>
  <r>
    <n v="3703"/>
    <d v="2026-01-11T00:00:00"/>
    <n v="2026"/>
    <x v="0"/>
    <n v="1"/>
    <x v="0"/>
    <x v="3"/>
    <x v="8"/>
    <x v="0"/>
    <s v="Returning"/>
    <x v="2"/>
    <s v="Insulated Bottle"/>
    <n v="1"/>
    <n v="35.340000000000003"/>
    <n v="0.1"/>
    <n v="13.36"/>
    <n v="31.806000000000004"/>
    <n v="13.36"/>
    <n v="18.446000000000005"/>
    <n v="0.5799534678991386"/>
    <n v="2026"/>
    <s v="Q1"/>
    <n v="1"/>
    <s v="Jan"/>
  </r>
  <r>
    <n v="4674"/>
    <d v="2026-01-11T00:00:00"/>
    <n v="2026"/>
    <x v="0"/>
    <n v="1"/>
    <x v="0"/>
    <x v="3"/>
    <x v="8"/>
    <x v="0"/>
    <s v="Returning"/>
    <x v="2"/>
    <s v="Packing Cube Set"/>
    <n v="2"/>
    <n v="46.27"/>
    <n v="0"/>
    <n v="18.23"/>
    <n v="92.54"/>
    <n v="36.46"/>
    <n v="56.080000000000005"/>
    <n v="0.60600821266479366"/>
    <n v="2026"/>
    <s v="Q1"/>
    <n v="1"/>
    <s v="Jan"/>
  </r>
  <r>
    <n v="4789"/>
    <d v="2026-01-11T00:00:00"/>
    <n v="2026"/>
    <x v="0"/>
    <n v="1"/>
    <x v="0"/>
    <x v="3"/>
    <x v="7"/>
    <x v="0"/>
    <s v="Returning"/>
    <x v="0"/>
    <s v="Commuter Helmet"/>
    <n v="1"/>
    <n v="79.930000000000007"/>
    <n v="0.05"/>
    <n v="43.73"/>
    <n v="75.933500000000009"/>
    <n v="43.73"/>
    <n v="32.203500000000012"/>
    <n v="0.42410135184075554"/>
    <n v="2026"/>
    <s v="Q1"/>
    <n v="1"/>
    <s v="Jan"/>
  </r>
  <r>
    <n v="804"/>
    <d v="2026-01-12T00:00:00"/>
    <n v="2026"/>
    <x v="0"/>
    <n v="1"/>
    <x v="0"/>
    <x v="1"/>
    <x v="12"/>
    <x v="2"/>
    <s v="New"/>
    <x v="1"/>
    <s v="Trail Boots"/>
    <n v="1"/>
    <n v="141.25"/>
    <n v="0"/>
    <n v="78.72"/>
    <n v="141.25"/>
    <n v="78.72"/>
    <n v="62.53"/>
    <n v="0.44269026548672569"/>
    <n v="2026"/>
    <s v="Q1"/>
    <n v="1"/>
    <s v="Jan"/>
  </r>
  <r>
    <n v="1780"/>
    <d v="2026-01-12T00:00:00"/>
    <n v="2026"/>
    <x v="0"/>
    <n v="1"/>
    <x v="0"/>
    <x v="3"/>
    <x v="8"/>
    <x v="0"/>
    <s v="Returning"/>
    <x v="0"/>
    <s v="Cycling Pack 12L"/>
    <n v="2"/>
    <n v="103.64"/>
    <n v="0.1"/>
    <n v="50.96"/>
    <n v="186.55199999999999"/>
    <n v="101.92"/>
    <n v="84.631999999999991"/>
    <n v="0.45366439384193147"/>
    <n v="2026"/>
    <s v="Q1"/>
    <n v="1"/>
    <s v="Jan"/>
  </r>
  <r>
    <n v="2844"/>
    <d v="2026-01-12T00:00:00"/>
    <n v="2026"/>
    <x v="0"/>
    <n v="1"/>
    <x v="0"/>
    <x v="0"/>
    <x v="0"/>
    <x v="0"/>
    <s v="New"/>
    <x v="2"/>
    <s v="Carry-On Duffel"/>
    <n v="1"/>
    <n v="136.18"/>
    <n v="0"/>
    <n v="68.34"/>
    <n v="136.18"/>
    <n v="68.34"/>
    <n v="67.84"/>
    <n v="0.498164194448524"/>
    <n v="2026"/>
    <s v="Q1"/>
    <n v="1"/>
    <s v="Jan"/>
  </r>
  <r>
    <n v="3068"/>
    <d v="2026-01-12T00:00:00"/>
    <n v="2026"/>
    <x v="0"/>
    <n v="1"/>
    <x v="0"/>
    <x v="2"/>
    <x v="2"/>
    <x v="3"/>
    <s v="New"/>
    <x v="4"/>
    <s v="Recovery Roller"/>
    <n v="1"/>
    <n v="36.43"/>
    <n v="0"/>
    <n v="14.33"/>
    <n v="36.43"/>
    <n v="14.33"/>
    <n v="22.1"/>
    <n v="0.60664287674993145"/>
    <n v="2026"/>
    <s v="Q1"/>
    <n v="1"/>
    <s v="Jan"/>
  </r>
  <r>
    <n v="3096"/>
    <d v="2026-01-12T00:00:00"/>
    <n v="2026"/>
    <x v="0"/>
    <n v="1"/>
    <x v="0"/>
    <x v="3"/>
    <x v="7"/>
    <x v="0"/>
    <s v="New"/>
    <x v="4"/>
    <s v="Training Mat"/>
    <n v="2"/>
    <n v="50.51"/>
    <n v="0.1"/>
    <n v="21.84"/>
    <n v="90.917999999999992"/>
    <n v="43.68"/>
    <n v="47.237999999999992"/>
    <n v="0.5195670824259222"/>
    <n v="2026"/>
    <s v="Q1"/>
    <n v="1"/>
    <s v="Jan"/>
  </r>
  <r>
    <n v="3129"/>
    <d v="2026-01-12T00:00:00"/>
    <n v="2026"/>
    <x v="0"/>
    <n v="1"/>
    <x v="0"/>
    <x v="3"/>
    <x v="13"/>
    <x v="2"/>
    <s v="Returning"/>
    <x v="4"/>
    <s v="Weighted Vest"/>
    <n v="1"/>
    <n v="123"/>
    <n v="0"/>
    <n v="67.3"/>
    <n v="123"/>
    <n v="67.3"/>
    <n v="55.7"/>
    <n v="0.45284552845528458"/>
    <n v="2026"/>
    <s v="Q1"/>
    <n v="1"/>
    <s v="Jan"/>
  </r>
  <r>
    <n v="3948"/>
    <d v="2026-01-12T00:00:00"/>
    <n v="2026"/>
    <x v="0"/>
    <n v="1"/>
    <x v="0"/>
    <x v="1"/>
    <x v="14"/>
    <x v="0"/>
    <s v="New"/>
    <x v="1"/>
    <s v="Trekking Poles"/>
    <n v="2"/>
    <n v="72.239999999999995"/>
    <n v="0"/>
    <n v="32.94"/>
    <n v="144.47999999999999"/>
    <n v="65.88"/>
    <n v="78.599999999999994"/>
    <n v="0.54401993355481726"/>
    <n v="2026"/>
    <s v="Q1"/>
    <n v="1"/>
    <s v="Jan"/>
  </r>
  <r>
    <n v="5036"/>
    <d v="2026-01-12T00:00:00"/>
    <n v="2026"/>
    <x v="0"/>
    <n v="1"/>
    <x v="0"/>
    <x v="2"/>
    <x v="3"/>
    <x v="2"/>
    <s v="Returning"/>
    <x v="1"/>
    <s v="Summit Backpack 45L"/>
    <n v="1"/>
    <n v="151.11000000000001"/>
    <n v="0.15"/>
    <n v="79.650000000000006"/>
    <n v="128.4435"/>
    <n v="79.650000000000006"/>
    <n v="48.793499999999995"/>
    <n v="0.37988298356865075"/>
    <n v="2026"/>
    <s v="Q1"/>
    <n v="1"/>
    <s v="Jan"/>
  </r>
  <r>
    <n v="2681"/>
    <d v="2026-01-13T00:00:00"/>
    <n v="2026"/>
    <x v="0"/>
    <n v="1"/>
    <x v="0"/>
    <x v="3"/>
    <x v="4"/>
    <x v="0"/>
    <s v="New"/>
    <x v="1"/>
    <s v="Hiking Daypack 20L"/>
    <n v="1"/>
    <n v="94.32"/>
    <n v="0"/>
    <n v="45.93"/>
    <n v="94.32"/>
    <n v="45.93"/>
    <n v="48.389999999999993"/>
    <n v="0.51304071246819338"/>
    <n v="2026"/>
    <s v="Q1"/>
    <n v="1"/>
    <s v="Jan"/>
  </r>
  <r>
    <n v="5101"/>
    <d v="2026-01-13T00:00:00"/>
    <n v="2026"/>
    <x v="0"/>
    <n v="1"/>
    <x v="0"/>
    <x v="1"/>
    <x v="12"/>
    <x v="0"/>
    <s v="Returning"/>
    <x v="0"/>
    <s v="Trail Bike Light"/>
    <n v="3"/>
    <n v="51.52"/>
    <n v="0"/>
    <n v="21.92"/>
    <n v="154.56"/>
    <n v="65.760000000000005"/>
    <n v="88.8"/>
    <n v="0.57453416149068315"/>
    <n v="2026"/>
    <s v="Q1"/>
    <n v="1"/>
    <s v="Jan"/>
  </r>
  <r>
    <n v="3871"/>
    <d v="2026-01-14T00:00:00"/>
    <n v="2026"/>
    <x v="0"/>
    <n v="1"/>
    <x v="0"/>
    <x v="0"/>
    <x v="15"/>
    <x v="0"/>
    <s v="New"/>
    <x v="1"/>
    <s v="Trail Boots"/>
    <n v="2"/>
    <n v="146.4"/>
    <n v="0.05"/>
    <n v="81.72"/>
    <n v="278.16000000000003"/>
    <n v="163.44"/>
    <n v="114.72000000000003"/>
    <n v="0.4124245038826575"/>
    <n v="2026"/>
    <s v="Q1"/>
    <n v="1"/>
    <s v="Jan"/>
  </r>
  <r>
    <n v="4643"/>
    <d v="2026-01-14T00:00:00"/>
    <n v="2026"/>
    <x v="0"/>
    <n v="1"/>
    <x v="0"/>
    <x v="0"/>
    <x v="0"/>
    <x v="1"/>
    <s v="Business"/>
    <x v="2"/>
    <s v="Packing Cube Set"/>
    <n v="3"/>
    <n v="47.32"/>
    <n v="0.1"/>
    <n v="18.420000000000002"/>
    <n v="127.76400000000001"/>
    <n v="55.260000000000005"/>
    <n v="72.504000000000005"/>
    <n v="0.56748379825302897"/>
    <n v="2026"/>
    <s v="Q1"/>
    <n v="1"/>
    <s v="Jan"/>
  </r>
  <r>
    <n v="4703"/>
    <d v="2026-01-14T00:00:00"/>
    <n v="2026"/>
    <x v="0"/>
    <n v="1"/>
    <x v="0"/>
    <x v="3"/>
    <x v="13"/>
    <x v="2"/>
    <s v="Business"/>
    <x v="4"/>
    <s v="Resistance Band Set"/>
    <n v="2"/>
    <n v="40.450000000000003"/>
    <n v="0.05"/>
    <n v="15.14"/>
    <n v="76.855000000000004"/>
    <n v="30.28"/>
    <n v="46.575000000000003"/>
    <n v="0.60601132001821612"/>
    <n v="2026"/>
    <s v="Q1"/>
    <n v="1"/>
    <s v="Jan"/>
  </r>
  <r>
    <n v="5068"/>
    <d v="2026-01-14T00:00:00"/>
    <n v="2026"/>
    <x v="0"/>
    <n v="1"/>
    <x v="0"/>
    <x v="0"/>
    <x v="0"/>
    <x v="0"/>
    <s v="Returning"/>
    <x v="2"/>
    <s v="Packing Cube Set"/>
    <n v="2"/>
    <n v="47.05"/>
    <n v="0.1"/>
    <n v="18.8"/>
    <n v="84.69"/>
    <n v="37.6"/>
    <n v="47.089999999999996"/>
    <n v="0.55602786633604906"/>
    <n v="2026"/>
    <s v="Q1"/>
    <n v="1"/>
    <s v="Jan"/>
  </r>
  <r>
    <n v="1539"/>
    <d v="2026-01-15T00:00:00"/>
    <n v="2026"/>
    <x v="0"/>
    <n v="1"/>
    <x v="0"/>
    <x v="3"/>
    <x v="8"/>
    <x v="2"/>
    <s v="Business"/>
    <x v="4"/>
    <s v="Weighted Vest"/>
    <n v="3"/>
    <n v="123.14"/>
    <n v="0.05"/>
    <n v="70.67"/>
    <n v="350.94900000000001"/>
    <n v="212.01"/>
    <n v="138.93900000000002"/>
    <n v="0.39589513006163296"/>
    <n v="2026"/>
    <s v="Q1"/>
    <n v="1"/>
    <s v="Jan"/>
  </r>
  <r>
    <n v="1709"/>
    <d v="2026-01-15T00:00:00"/>
    <n v="2026"/>
    <x v="0"/>
    <n v="1"/>
    <x v="0"/>
    <x v="3"/>
    <x v="13"/>
    <x v="0"/>
    <s v="Returning"/>
    <x v="1"/>
    <s v="Summit Backpack 45L"/>
    <n v="2"/>
    <n v="151.33000000000001"/>
    <n v="0.1"/>
    <n v="78.44"/>
    <n v="272.39400000000001"/>
    <n v="156.88"/>
    <n v="115.51400000000001"/>
    <n v="0.42406954631893512"/>
    <n v="2026"/>
    <s v="Q1"/>
    <n v="1"/>
    <s v="Jan"/>
  </r>
  <r>
    <n v="2702"/>
    <d v="2026-01-15T00:00:00"/>
    <n v="2026"/>
    <x v="0"/>
    <n v="1"/>
    <x v="0"/>
    <x v="1"/>
    <x v="14"/>
    <x v="0"/>
    <s v="Returning"/>
    <x v="1"/>
    <s v="Trail Boots"/>
    <n v="5"/>
    <n v="144.01"/>
    <n v="0.05"/>
    <n v="79.64"/>
    <n v="684.0474999999999"/>
    <n v="398.2"/>
    <n v="285.84749999999991"/>
    <n v="0.41787668254032062"/>
    <n v="2026"/>
    <s v="Q1"/>
    <n v="1"/>
    <s v="Jan"/>
  </r>
  <r>
    <n v="3176"/>
    <d v="2026-01-15T00:00:00"/>
    <n v="2026"/>
    <x v="0"/>
    <n v="1"/>
    <x v="0"/>
    <x v="3"/>
    <x v="8"/>
    <x v="0"/>
    <s v="Returning"/>
    <x v="1"/>
    <s v="Hiking Daypack 20L"/>
    <n v="3"/>
    <n v="91.19"/>
    <n v="0"/>
    <n v="44.47"/>
    <n v="273.57"/>
    <n v="133.41"/>
    <n v="140.16"/>
    <n v="0.5123368790437548"/>
    <n v="2026"/>
    <s v="Q1"/>
    <n v="1"/>
    <s v="Jan"/>
  </r>
  <r>
    <n v="3705"/>
    <d v="2026-01-15T00:00:00"/>
    <n v="2026"/>
    <x v="0"/>
    <n v="1"/>
    <x v="0"/>
    <x v="3"/>
    <x v="7"/>
    <x v="2"/>
    <s v="New"/>
    <x v="2"/>
    <s v="Packing Cube Set"/>
    <n v="2"/>
    <n v="45.45"/>
    <n v="0"/>
    <n v="18.190000000000001"/>
    <n v="90.9"/>
    <n v="36.380000000000003"/>
    <n v="54.52"/>
    <n v="0.59977997799779981"/>
    <n v="2026"/>
    <s v="Q1"/>
    <n v="1"/>
    <s v="Jan"/>
  </r>
  <r>
    <n v="3736"/>
    <d v="2026-01-15T00:00:00"/>
    <n v="2026"/>
    <x v="0"/>
    <n v="1"/>
    <x v="0"/>
    <x v="1"/>
    <x v="1"/>
    <x v="3"/>
    <s v="New"/>
    <x v="4"/>
    <s v="Resistance Band Set"/>
    <n v="1"/>
    <n v="40.72"/>
    <n v="0"/>
    <n v="14.94"/>
    <n v="40.72"/>
    <n v="14.94"/>
    <n v="25.78"/>
    <n v="0.6331041257367388"/>
    <n v="2026"/>
    <s v="Q1"/>
    <n v="1"/>
    <s v="Jan"/>
  </r>
  <r>
    <n v="3967"/>
    <d v="2026-01-15T00:00:00"/>
    <n v="2026"/>
    <x v="0"/>
    <n v="1"/>
    <x v="0"/>
    <x v="1"/>
    <x v="12"/>
    <x v="0"/>
    <s v="Business"/>
    <x v="2"/>
    <s v="Insulated Bottle"/>
    <n v="2"/>
    <n v="37.090000000000003"/>
    <n v="0"/>
    <n v="13.29"/>
    <n v="74.180000000000007"/>
    <n v="26.58"/>
    <n v="47.600000000000009"/>
    <n v="0.64168239417632789"/>
    <n v="2026"/>
    <s v="Q1"/>
    <n v="1"/>
    <s v="Jan"/>
  </r>
  <r>
    <n v="170"/>
    <d v="2026-01-16T00:00:00"/>
    <n v="2026"/>
    <x v="0"/>
    <n v="1"/>
    <x v="0"/>
    <x v="2"/>
    <x v="10"/>
    <x v="0"/>
    <s v="New"/>
    <x v="3"/>
    <s v="Compact Sleeping Bag"/>
    <n v="1"/>
    <n v="124.45"/>
    <n v="0.15"/>
    <n v="59.77"/>
    <n v="105.7825"/>
    <n v="59.77"/>
    <n v="46.012499999999996"/>
    <n v="0.43497270342447941"/>
    <n v="2026"/>
    <s v="Q1"/>
    <n v="1"/>
    <s v="Jan"/>
  </r>
  <r>
    <n v="1040"/>
    <d v="2026-01-16T00:00:00"/>
    <n v="2026"/>
    <x v="0"/>
    <n v="1"/>
    <x v="0"/>
    <x v="0"/>
    <x v="0"/>
    <x v="2"/>
    <s v="New"/>
    <x v="2"/>
    <s v="Insulated Bottle"/>
    <n v="1"/>
    <n v="35.93"/>
    <n v="0.05"/>
    <n v="13.33"/>
    <n v="34.133499999999998"/>
    <n v="13.33"/>
    <n v="20.8035"/>
    <n v="0.60947456311248482"/>
    <n v="2026"/>
    <s v="Q1"/>
    <n v="1"/>
    <s v="Jan"/>
  </r>
  <r>
    <n v="2380"/>
    <d v="2026-01-16T00:00:00"/>
    <n v="2026"/>
    <x v="0"/>
    <n v="1"/>
    <x v="0"/>
    <x v="3"/>
    <x v="13"/>
    <x v="0"/>
    <s v="Returning"/>
    <x v="3"/>
    <s v="Compact Sleeping Bag"/>
    <n v="4"/>
    <n v="121.8"/>
    <n v="0.05"/>
    <n v="59.57"/>
    <n v="462.84"/>
    <n v="238.28"/>
    <n v="224.55999999999997"/>
    <n v="0.48517846339987897"/>
    <n v="2026"/>
    <s v="Q1"/>
    <n v="1"/>
    <s v="Jan"/>
  </r>
  <r>
    <n v="3219"/>
    <d v="2026-01-16T00:00:00"/>
    <n v="2026"/>
    <x v="0"/>
    <n v="1"/>
    <x v="0"/>
    <x v="1"/>
    <x v="11"/>
    <x v="2"/>
    <s v="Returning"/>
    <x v="1"/>
    <s v="Hiking Daypack 20L"/>
    <n v="1"/>
    <n v="92.6"/>
    <n v="0.05"/>
    <n v="44.15"/>
    <n v="87.969999999999985"/>
    <n v="44.15"/>
    <n v="43.819999999999986"/>
    <n v="0.4981243605774695"/>
    <n v="2026"/>
    <s v="Q1"/>
    <n v="1"/>
    <s v="Jan"/>
  </r>
  <r>
    <n v="4425"/>
    <d v="2026-01-16T00:00:00"/>
    <n v="2026"/>
    <x v="0"/>
    <n v="1"/>
    <x v="0"/>
    <x v="1"/>
    <x v="12"/>
    <x v="1"/>
    <s v="Business"/>
    <x v="0"/>
    <s v="Cycling Pack 12L"/>
    <n v="10"/>
    <n v="102.68"/>
    <n v="0.15"/>
    <n v="51.07"/>
    <n v="872.78000000000009"/>
    <n v="510.7"/>
    <n v="362.0800000000001"/>
    <n v="0.41485826897958256"/>
    <n v="2026"/>
    <s v="Q1"/>
    <n v="1"/>
    <s v="Jan"/>
  </r>
  <r>
    <n v="4508"/>
    <d v="2026-01-16T00:00:00"/>
    <n v="2026"/>
    <x v="0"/>
    <n v="1"/>
    <x v="0"/>
    <x v="3"/>
    <x v="13"/>
    <x v="3"/>
    <s v="New"/>
    <x v="0"/>
    <s v="Compact Repair Kit"/>
    <n v="3"/>
    <n v="40.92"/>
    <n v="0.15"/>
    <n v="16.71"/>
    <n v="104.346"/>
    <n v="50.13"/>
    <n v="54.216000000000001"/>
    <n v="0.51957909263412105"/>
    <n v="2026"/>
    <s v="Q1"/>
    <n v="1"/>
    <s v="Jan"/>
  </r>
  <r>
    <n v="4806"/>
    <d v="2026-01-16T00:00:00"/>
    <n v="2026"/>
    <x v="0"/>
    <n v="1"/>
    <x v="0"/>
    <x v="2"/>
    <x v="16"/>
    <x v="2"/>
    <s v="New"/>
    <x v="0"/>
    <s v="Cycling Pack 12L"/>
    <n v="4"/>
    <n v="102.68"/>
    <n v="0"/>
    <n v="50.83"/>
    <n v="410.72"/>
    <n v="203.32"/>
    <n v="207.40000000000003"/>
    <n v="0.50496688741721862"/>
    <n v="2026"/>
    <s v="Q1"/>
    <n v="1"/>
    <s v="Jan"/>
  </r>
  <r>
    <n v="755"/>
    <d v="2026-01-17T00:00:00"/>
    <n v="2026"/>
    <x v="0"/>
    <n v="1"/>
    <x v="0"/>
    <x v="0"/>
    <x v="9"/>
    <x v="3"/>
    <s v="New"/>
    <x v="2"/>
    <s v="Travel Backpack 35L"/>
    <n v="2"/>
    <n v="164.38"/>
    <n v="0.05"/>
    <n v="85.93"/>
    <n v="312.322"/>
    <n v="171.86"/>
    <n v="140.46199999999999"/>
    <n v="0.44973456881039436"/>
    <n v="2026"/>
    <s v="Q1"/>
    <n v="1"/>
    <s v="Jan"/>
  </r>
  <r>
    <n v="3171"/>
    <d v="2026-01-17T00:00:00"/>
    <n v="2026"/>
    <x v="0"/>
    <n v="1"/>
    <x v="0"/>
    <x v="0"/>
    <x v="15"/>
    <x v="2"/>
    <s v="Returning"/>
    <x v="0"/>
    <s v="Trail Bike Light"/>
    <n v="1"/>
    <n v="51.78"/>
    <n v="0"/>
    <n v="22.64"/>
    <n v="51.78"/>
    <n v="22.64"/>
    <n v="29.14"/>
    <n v="0.56276554654306687"/>
    <n v="2026"/>
    <s v="Q1"/>
    <n v="1"/>
    <s v="Jan"/>
  </r>
  <r>
    <n v="4277"/>
    <d v="2026-01-17T00:00:00"/>
    <n v="2026"/>
    <x v="0"/>
    <n v="1"/>
    <x v="0"/>
    <x v="1"/>
    <x v="11"/>
    <x v="2"/>
    <s v="Returning"/>
    <x v="4"/>
    <s v="Training Mat"/>
    <n v="1"/>
    <n v="50.52"/>
    <n v="0.05"/>
    <n v="22.37"/>
    <n v="47.994"/>
    <n v="22.37"/>
    <n v="25.623999999999999"/>
    <n v="0.5339000708421886"/>
    <n v="2026"/>
    <s v="Q1"/>
    <n v="1"/>
    <s v="Jan"/>
  </r>
  <r>
    <n v="4648"/>
    <d v="2026-01-17T00:00:00"/>
    <n v="2026"/>
    <x v="0"/>
    <n v="1"/>
    <x v="0"/>
    <x v="1"/>
    <x v="14"/>
    <x v="3"/>
    <s v="New"/>
    <x v="3"/>
    <s v="Trail Tent 2P"/>
    <n v="1"/>
    <n v="199.02"/>
    <n v="0"/>
    <n v="106.49"/>
    <n v="199.02"/>
    <n v="106.49"/>
    <n v="92.530000000000015"/>
    <n v="0.46492814792483173"/>
    <n v="2026"/>
    <s v="Q1"/>
    <n v="1"/>
    <s v="Jan"/>
  </r>
  <r>
    <n v="157"/>
    <d v="2026-01-18T00:00:00"/>
    <n v="2026"/>
    <x v="0"/>
    <n v="1"/>
    <x v="0"/>
    <x v="3"/>
    <x v="8"/>
    <x v="2"/>
    <s v="Returning"/>
    <x v="3"/>
    <s v="Portable Camp Stove"/>
    <n v="3"/>
    <n v="80.27"/>
    <n v="0.1"/>
    <n v="39.26"/>
    <n v="216.72900000000001"/>
    <n v="117.78"/>
    <n v="98.949000000000012"/>
    <n v="0.45655634455933447"/>
    <n v="2026"/>
    <s v="Q1"/>
    <n v="1"/>
    <s v="Jan"/>
  </r>
  <r>
    <n v="2271"/>
    <d v="2026-01-18T00:00:00"/>
    <n v="2026"/>
    <x v="0"/>
    <n v="1"/>
    <x v="0"/>
    <x v="1"/>
    <x v="1"/>
    <x v="2"/>
    <s v="New"/>
    <x v="3"/>
    <s v="Alpine Tent 4P"/>
    <n v="4"/>
    <n v="333.28"/>
    <n v="0"/>
    <n v="195.76"/>
    <n v="1333.12"/>
    <n v="783.04"/>
    <n v="550.07999999999993"/>
    <n v="0.41262602016322608"/>
    <n v="2026"/>
    <s v="Q1"/>
    <n v="1"/>
    <s v="Jan"/>
  </r>
  <r>
    <n v="3330"/>
    <d v="2026-01-18T00:00:00"/>
    <n v="2026"/>
    <x v="0"/>
    <n v="1"/>
    <x v="0"/>
    <x v="3"/>
    <x v="13"/>
    <x v="3"/>
    <s v="New"/>
    <x v="0"/>
    <s v="Cycling Pack 12L"/>
    <n v="1"/>
    <n v="104.36"/>
    <n v="0"/>
    <n v="51.63"/>
    <n v="104.36"/>
    <n v="51.63"/>
    <n v="52.73"/>
    <n v="0.50527021847451126"/>
    <n v="2026"/>
    <s v="Q1"/>
    <n v="1"/>
    <s v="Jan"/>
  </r>
  <r>
    <n v="4547"/>
    <d v="2026-01-18T00:00:00"/>
    <n v="2026"/>
    <x v="0"/>
    <n v="1"/>
    <x v="0"/>
    <x v="2"/>
    <x v="5"/>
    <x v="3"/>
    <s v="New"/>
    <x v="0"/>
    <s v="Commuter Helmet"/>
    <n v="1"/>
    <n v="83.52"/>
    <n v="0.05"/>
    <n v="42.97"/>
    <n v="79.343999999999994"/>
    <n v="42.97"/>
    <n v="36.373999999999995"/>
    <n v="0.45843416011292598"/>
    <n v="2026"/>
    <s v="Q1"/>
    <n v="1"/>
    <s v="Jan"/>
  </r>
  <r>
    <n v="1840"/>
    <d v="2026-01-19T00:00:00"/>
    <n v="2026"/>
    <x v="0"/>
    <n v="1"/>
    <x v="0"/>
    <x v="2"/>
    <x v="10"/>
    <x v="0"/>
    <s v="New"/>
    <x v="4"/>
    <s v="Weighted Vest"/>
    <n v="2"/>
    <n v="125.93"/>
    <n v="0"/>
    <n v="69.150000000000006"/>
    <n v="251.86"/>
    <n v="138.30000000000001"/>
    <n v="113.56"/>
    <n v="0.45088541253077102"/>
    <n v="2026"/>
    <s v="Q1"/>
    <n v="1"/>
    <s v="Jan"/>
  </r>
  <r>
    <n v="1850"/>
    <d v="2026-01-19T00:00:00"/>
    <n v="2026"/>
    <x v="0"/>
    <n v="1"/>
    <x v="0"/>
    <x v="1"/>
    <x v="6"/>
    <x v="0"/>
    <s v="Business"/>
    <x v="0"/>
    <s v="Trail Bike Light"/>
    <n v="1"/>
    <n v="49.85"/>
    <n v="0"/>
    <n v="23.07"/>
    <n v="49.85"/>
    <n v="23.07"/>
    <n v="26.78"/>
    <n v="0.53721163490471413"/>
    <n v="2026"/>
    <s v="Q1"/>
    <n v="1"/>
    <s v="Jan"/>
  </r>
  <r>
    <n v="1858"/>
    <d v="2026-01-19T00:00:00"/>
    <n v="2026"/>
    <x v="0"/>
    <n v="1"/>
    <x v="0"/>
    <x v="1"/>
    <x v="1"/>
    <x v="0"/>
    <s v="Returning"/>
    <x v="2"/>
    <s v="Insulated Bottle"/>
    <n v="1"/>
    <n v="36.130000000000003"/>
    <n v="0"/>
    <n v="13.39"/>
    <n v="36.130000000000003"/>
    <n v="13.39"/>
    <n v="22.740000000000002"/>
    <n v="0.62939385552172711"/>
    <n v="2026"/>
    <s v="Q1"/>
    <n v="1"/>
    <s v="Jan"/>
  </r>
  <r>
    <n v="2910"/>
    <d v="2026-01-19T00:00:00"/>
    <n v="2026"/>
    <x v="0"/>
    <n v="1"/>
    <x v="0"/>
    <x v="3"/>
    <x v="13"/>
    <x v="2"/>
    <s v="Returning"/>
    <x v="0"/>
    <s v="Cycling Pack 12L"/>
    <n v="1"/>
    <n v="104.83"/>
    <n v="0.05"/>
    <n v="51.06"/>
    <n v="99.588499999999996"/>
    <n v="51.06"/>
    <n v="48.528499999999994"/>
    <n v="0.48729019916958277"/>
    <n v="2026"/>
    <s v="Q1"/>
    <n v="1"/>
    <s v="Jan"/>
  </r>
  <r>
    <n v="3694"/>
    <d v="2026-01-19T00:00:00"/>
    <n v="2026"/>
    <x v="0"/>
    <n v="1"/>
    <x v="0"/>
    <x v="0"/>
    <x v="0"/>
    <x v="2"/>
    <s v="Returning"/>
    <x v="2"/>
    <s v="Insulated Bottle"/>
    <n v="1"/>
    <n v="35.46"/>
    <n v="0.05"/>
    <n v="13.81"/>
    <n v="33.686999999999998"/>
    <n v="13.81"/>
    <n v="19.876999999999995"/>
    <n v="0.59004957401965141"/>
    <n v="2026"/>
    <s v="Q1"/>
    <n v="1"/>
    <s v="Jan"/>
  </r>
  <r>
    <n v="631"/>
    <d v="2026-01-20T00:00:00"/>
    <n v="2026"/>
    <x v="0"/>
    <n v="1"/>
    <x v="0"/>
    <x v="3"/>
    <x v="8"/>
    <x v="3"/>
    <s v="Returning"/>
    <x v="2"/>
    <s v="Travel Backpack 35L"/>
    <n v="1"/>
    <n v="165.42"/>
    <n v="0"/>
    <n v="85.69"/>
    <n v="165.42"/>
    <n v="85.69"/>
    <n v="79.72999999999999"/>
    <n v="0.48198524966751299"/>
    <n v="2026"/>
    <s v="Q1"/>
    <n v="1"/>
    <s v="Jan"/>
  </r>
  <r>
    <n v="1113"/>
    <d v="2026-01-20T00:00:00"/>
    <n v="2026"/>
    <x v="0"/>
    <n v="1"/>
    <x v="0"/>
    <x v="2"/>
    <x v="5"/>
    <x v="0"/>
    <s v="Returning"/>
    <x v="3"/>
    <s v="Compact Sleeping Bag"/>
    <n v="1"/>
    <n v="122.86"/>
    <n v="0.05"/>
    <n v="60.36"/>
    <n v="116.717"/>
    <n v="60.36"/>
    <n v="56.356999999999999"/>
    <n v="0.48285168398776529"/>
    <n v="2026"/>
    <s v="Q1"/>
    <n v="1"/>
    <s v="Jan"/>
  </r>
  <r>
    <n v="1525"/>
    <d v="2026-01-20T00:00:00"/>
    <n v="2026"/>
    <x v="0"/>
    <n v="1"/>
    <x v="0"/>
    <x v="0"/>
    <x v="0"/>
    <x v="2"/>
    <s v="Returning"/>
    <x v="4"/>
    <s v="Recovery Roller"/>
    <n v="2"/>
    <n v="35.82"/>
    <n v="0"/>
    <n v="14.09"/>
    <n v="71.64"/>
    <n v="28.18"/>
    <n v="43.46"/>
    <n v="0.60664433277498608"/>
    <n v="2026"/>
    <s v="Q1"/>
    <n v="1"/>
    <s v="Jan"/>
  </r>
  <r>
    <n v="3233"/>
    <d v="2026-01-20T00:00:00"/>
    <n v="2026"/>
    <x v="0"/>
    <n v="1"/>
    <x v="0"/>
    <x v="0"/>
    <x v="0"/>
    <x v="0"/>
    <s v="New"/>
    <x v="3"/>
    <s v="Compact Sleeping Bag"/>
    <n v="3"/>
    <n v="120.29"/>
    <n v="0.1"/>
    <n v="62.41"/>
    <n v="324.78300000000002"/>
    <n v="187.23"/>
    <n v="137.55300000000003"/>
    <n v="0.42352278290427769"/>
    <n v="2026"/>
    <s v="Q1"/>
    <n v="1"/>
    <s v="Jan"/>
  </r>
  <r>
    <n v="4455"/>
    <d v="2026-01-20T00:00:00"/>
    <n v="2026"/>
    <x v="0"/>
    <n v="1"/>
    <x v="0"/>
    <x v="1"/>
    <x v="11"/>
    <x v="3"/>
    <s v="Returning"/>
    <x v="3"/>
    <s v="Portable Camp Stove"/>
    <n v="1"/>
    <n v="80.239999999999995"/>
    <n v="0.1"/>
    <n v="39.950000000000003"/>
    <n v="72.215999999999994"/>
    <n v="39.950000000000003"/>
    <n v="32.265999999999991"/>
    <n v="0.44679849340866279"/>
    <n v="2026"/>
    <s v="Q1"/>
    <n v="1"/>
    <s v="Jan"/>
  </r>
  <r>
    <n v="1769"/>
    <d v="2026-01-21T00:00:00"/>
    <n v="2026"/>
    <x v="0"/>
    <n v="1"/>
    <x v="0"/>
    <x v="0"/>
    <x v="15"/>
    <x v="2"/>
    <s v="New"/>
    <x v="4"/>
    <s v="Recovery Roller"/>
    <n v="2"/>
    <n v="35.97"/>
    <n v="0"/>
    <n v="13.55"/>
    <n v="71.94"/>
    <n v="27.1"/>
    <n v="44.839999999999996"/>
    <n v="0.62329719210453149"/>
    <n v="2026"/>
    <s v="Q1"/>
    <n v="1"/>
    <s v="Jan"/>
  </r>
  <r>
    <n v="3467"/>
    <d v="2026-01-21T00:00:00"/>
    <n v="2026"/>
    <x v="0"/>
    <n v="1"/>
    <x v="0"/>
    <x v="1"/>
    <x v="11"/>
    <x v="0"/>
    <s v="New"/>
    <x v="1"/>
    <s v="Trekking Poles"/>
    <n v="1"/>
    <n v="72.239999999999995"/>
    <n v="0"/>
    <n v="33.26"/>
    <n v="72.239999999999995"/>
    <n v="33.26"/>
    <n v="38.979999999999997"/>
    <n v="0.53959025470653377"/>
    <n v="2026"/>
    <s v="Q1"/>
    <n v="1"/>
    <s v="Jan"/>
  </r>
  <r>
    <n v="3911"/>
    <d v="2026-01-21T00:00:00"/>
    <n v="2026"/>
    <x v="0"/>
    <n v="1"/>
    <x v="0"/>
    <x v="0"/>
    <x v="15"/>
    <x v="0"/>
    <s v="Returning"/>
    <x v="1"/>
    <s v="Summit Backpack 45L"/>
    <n v="5"/>
    <n v="152.81"/>
    <n v="0"/>
    <n v="78.989999999999995"/>
    <n v="764.05"/>
    <n v="394.95"/>
    <n v="369.09999999999997"/>
    <n v="0.48308356782933054"/>
    <n v="2026"/>
    <s v="Q1"/>
    <n v="1"/>
    <s v="Jan"/>
  </r>
  <r>
    <n v="4401"/>
    <d v="2026-01-21T00:00:00"/>
    <n v="2026"/>
    <x v="0"/>
    <n v="1"/>
    <x v="0"/>
    <x v="0"/>
    <x v="15"/>
    <x v="0"/>
    <s v="New"/>
    <x v="0"/>
    <s v="Commuter Helmet"/>
    <n v="3"/>
    <n v="83.34"/>
    <n v="0"/>
    <n v="41.44"/>
    <n v="250.02"/>
    <n v="124.32"/>
    <n v="125.70000000000002"/>
    <n v="0.50275977921766268"/>
    <n v="2026"/>
    <s v="Q1"/>
    <n v="1"/>
    <s v="Jan"/>
  </r>
  <r>
    <n v="4864"/>
    <d v="2026-01-21T00:00:00"/>
    <n v="2026"/>
    <x v="0"/>
    <n v="1"/>
    <x v="0"/>
    <x v="3"/>
    <x v="13"/>
    <x v="0"/>
    <s v="Returning"/>
    <x v="4"/>
    <s v="Recovery Roller"/>
    <n v="1"/>
    <n v="35.869999999999997"/>
    <n v="0"/>
    <n v="13.64"/>
    <n v="35.869999999999997"/>
    <n v="13.64"/>
    <n v="22.229999999999997"/>
    <n v="0.61973794257039305"/>
    <n v="2026"/>
    <s v="Q1"/>
    <n v="1"/>
    <s v="Jan"/>
  </r>
  <r>
    <n v="347"/>
    <d v="2026-01-22T00:00:00"/>
    <n v="2026"/>
    <x v="0"/>
    <n v="1"/>
    <x v="0"/>
    <x v="3"/>
    <x v="4"/>
    <x v="3"/>
    <s v="New"/>
    <x v="3"/>
    <s v="Trail Tent 2P"/>
    <n v="1"/>
    <n v="199.42"/>
    <n v="0.05"/>
    <n v="101.82"/>
    <n v="189.44899999999998"/>
    <n v="101.82"/>
    <n v="87.628999999999991"/>
    <n v="0.46254664843836601"/>
    <n v="2026"/>
    <s v="Q1"/>
    <n v="1"/>
    <s v="Jan"/>
  </r>
  <r>
    <n v="2051"/>
    <d v="2026-01-22T00:00:00"/>
    <n v="2026"/>
    <x v="0"/>
    <n v="1"/>
    <x v="0"/>
    <x v="2"/>
    <x v="5"/>
    <x v="0"/>
    <s v="New"/>
    <x v="3"/>
    <s v="Alpine Tent 4P"/>
    <n v="3"/>
    <n v="347.41"/>
    <n v="0.1"/>
    <n v="192.13"/>
    <n v="938.00700000000006"/>
    <n v="576.39"/>
    <n v="361.61700000000008"/>
    <n v="0.38551631277804971"/>
    <n v="2026"/>
    <s v="Q1"/>
    <n v="1"/>
    <s v="Jan"/>
  </r>
  <r>
    <n v="2314"/>
    <d v="2026-01-22T00:00:00"/>
    <n v="2026"/>
    <x v="0"/>
    <n v="1"/>
    <x v="0"/>
    <x v="0"/>
    <x v="9"/>
    <x v="0"/>
    <s v="New"/>
    <x v="0"/>
    <s v="Compact Repair Kit"/>
    <n v="1"/>
    <n v="40.28"/>
    <n v="0"/>
    <n v="16.79"/>
    <n v="40.28"/>
    <n v="16.79"/>
    <n v="23.490000000000002"/>
    <n v="0.58316782522343602"/>
    <n v="2026"/>
    <s v="Q1"/>
    <n v="1"/>
    <s v="Jan"/>
  </r>
  <r>
    <n v="3861"/>
    <d v="2026-01-22T00:00:00"/>
    <n v="2026"/>
    <x v="0"/>
    <n v="1"/>
    <x v="0"/>
    <x v="3"/>
    <x v="13"/>
    <x v="0"/>
    <s v="Returning"/>
    <x v="3"/>
    <s v="Trail Tent 2P"/>
    <n v="3"/>
    <n v="195.49"/>
    <n v="0.05"/>
    <n v="106.38"/>
    <n v="557.14649999999995"/>
    <n v="319.14"/>
    <n v="238.00649999999996"/>
    <n v="0.42718836069148775"/>
    <n v="2026"/>
    <s v="Q1"/>
    <n v="1"/>
    <s v="Jan"/>
  </r>
  <r>
    <n v="843"/>
    <d v="2026-01-23T00:00:00"/>
    <n v="2026"/>
    <x v="0"/>
    <n v="1"/>
    <x v="0"/>
    <x v="1"/>
    <x v="11"/>
    <x v="0"/>
    <s v="Returning"/>
    <x v="4"/>
    <s v="Recovery Roller"/>
    <n v="2"/>
    <n v="35.75"/>
    <n v="0"/>
    <n v="13.94"/>
    <n v="71.5"/>
    <n v="27.88"/>
    <n v="43.620000000000005"/>
    <n v="0.61006993006993016"/>
    <n v="2026"/>
    <s v="Q1"/>
    <n v="1"/>
    <s v="Jan"/>
  </r>
  <r>
    <n v="868"/>
    <d v="2026-01-23T00:00:00"/>
    <n v="2026"/>
    <x v="0"/>
    <n v="1"/>
    <x v="0"/>
    <x v="0"/>
    <x v="15"/>
    <x v="0"/>
    <s v="Returning"/>
    <x v="0"/>
    <s v="Cycling Pack 12L"/>
    <n v="1"/>
    <n v="103.39"/>
    <n v="0"/>
    <n v="51.32"/>
    <n v="103.39"/>
    <n v="51.32"/>
    <n v="52.07"/>
    <n v="0.50362704323435536"/>
    <n v="2026"/>
    <s v="Q1"/>
    <n v="1"/>
    <s v="Jan"/>
  </r>
  <r>
    <n v="890"/>
    <d v="2026-01-23T00:00:00"/>
    <n v="2026"/>
    <x v="0"/>
    <n v="1"/>
    <x v="0"/>
    <x v="0"/>
    <x v="15"/>
    <x v="0"/>
    <s v="New"/>
    <x v="3"/>
    <s v="Portable Camp Stove"/>
    <n v="3"/>
    <n v="81.98"/>
    <n v="0.1"/>
    <n v="40.229999999999997"/>
    <n v="221.346"/>
    <n v="120.69"/>
    <n v="100.65600000000001"/>
    <n v="0.45474505977067581"/>
    <n v="2026"/>
    <s v="Q1"/>
    <n v="1"/>
    <s v="Jan"/>
  </r>
  <r>
    <n v="2185"/>
    <d v="2026-01-23T00:00:00"/>
    <n v="2026"/>
    <x v="0"/>
    <n v="1"/>
    <x v="0"/>
    <x v="2"/>
    <x v="2"/>
    <x v="1"/>
    <s v="Business"/>
    <x v="3"/>
    <s v="Alpine Tent 4P"/>
    <n v="10"/>
    <n v="337.69"/>
    <n v="0.1"/>
    <n v="200.27"/>
    <n v="3039.21"/>
    <n v="2002.7"/>
    <n v="1036.51"/>
    <n v="0.34104586389226149"/>
    <n v="2026"/>
    <s v="Q1"/>
    <n v="1"/>
    <s v="Jan"/>
  </r>
  <r>
    <n v="2335"/>
    <d v="2026-01-23T00:00:00"/>
    <n v="2026"/>
    <x v="0"/>
    <n v="1"/>
    <x v="0"/>
    <x v="3"/>
    <x v="8"/>
    <x v="0"/>
    <s v="New"/>
    <x v="3"/>
    <s v="Alpine Tent 4P"/>
    <n v="2"/>
    <n v="333.29"/>
    <n v="0"/>
    <n v="197.18"/>
    <n v="666.58"/>
    <n v="394.36"/>
    <n v="272.22000000000003"/>
    <n v="0.40838308980167426"/>
    <n v="2026"/>
    <s v="Q1"/>
    <n v="1"/>
    <s v="Jan"/>
  </r>
  <r>
    <n v="2784"/>
    <d v="2026-01-23T00:00:00"/>
    <n v="2026"/>
    <x v="0"/>
    <n v="1"/>
    <x v="0"/>
    <x v="0"/>
    <x v="15"/>
    <x v="2"/>
    <s v="New"/>
    <x v="0"/>
    <s v="Commuter Helmet"/>
    <n v="1"/>
    <n v="80.11"/>
    <n v="0.05"/>
    <n v="43.54"/>
    <n v="76.104500000000002"/>
    <n v="43.54"/>
    <n v="32.564500000000002"/>
    <n v="0.42789191177919839"/>
    <n v="2026"/>
    <s v="Q1"/>
    <n v="1"/>
    <s v="Jan"/>
  </r>
  <r>
    <n v="3820"/>
    <d v="2026-01-23T00:00:00"/>
    <n v="2026"/>
    <x v="0"/>
    <n v="1"/>
    <x v="0"/>
    <x v="3"/>
    <x v="13"/>
    <x v="2"/>
    <s v="New"/>
    <x v="3"/>
    <s v="Portable Camp Stove"/>
    <n v="1"/>
    <n v="82.6"/>
    <n v="0.05"/>
    <n v="38.299999999999997"/>
    <n v="78.469999999999985"/>
    <n v="38.299999999999997"/>
    <n v="40.169999999999987"/>
    <n v="0.51191538167452522"/>
    <n v="2026"/>
    <s v="Q1"/>
    <n v="1"/>
    <s v="Jan"/>
  </r>
  <r>
    <n v="994"/>
    <d v="2026-01-24T00:00:00"/>
    <n v="2026"/>
    <x v="0"/>
    <n v="1"/>
    <x v="0"/>
    <x v="0"/>
    <x v="15"/>
    <x v="0"/>
    <s v="Returning"/>
    <x v="1"/>
    <s v="Hiking Daypack 20L"/>
    <n v="1"/>
    <n v="94.07"/>
    <n v="0"/>
    <n v="46.28"/>
    <n v="94.07"/>
    <n v="46.28"/>
    <n v="47.789999999999992"/>
    <n v="0.50802593813117891"/>
    <n v="2026"/>
    <s v="Q1"/>
    <n v="1"/>
    <s v="Jan"/>
  </r>
  <r>
    <n v="1643"/>
    <d v="2026-01-24T00:00:00"/>
    <n v="2026"/>
    <x v="0"/>
    <n v="1"/>
    <x v="0"/>
    <x v="0"/>
    <x v="15"/>
    <x v="0"/>
    <s v="Returning"/>
    <x v="2"/>
    <s v="Travel Backpack 35L"/>
    <n v="1"/>
    <n v="163.71"/>
    <n v="0"/>
    <n v="90.06"/>
    <n v="163.71"/>
    <n v="90.06"/>
    <n v="73.650000000000006"/>
    <n v="0.44988088693421296"/>
    <n v="2026"/>
    <s v="Q1"/>
    <n v="1"/>
    <s v="Jan"/>
  </r>
  <r>
    <n v="1971"/>
    <d v="2026-01-24T00:00:00"/>
    <n v="2026"/>
    <x v="0"/>
    <n v="1"/>
    <x v="0"/>
    <x v="3"/>
    <x v="8"/>
    <x v="2"/>
    <s v="Returning"/>
    <x v="3"/>
    <s v="Trail Tent 2P"/>
    <n v="4"/>
    <n v="191.43"/>
    <n v="0"/>
    <n v="106.82"/>
    <n v="765.72"/>
    <n v="427.28"/>
    <n v="338.44000000000005"/>
    <n v="0.441989238886277"/>
    <n v="2026"/>
    <s v="Q1"/>
    <n v="1"/>
    <s v="Jan"/>
  </r>
  <r>
    <n v="2828"/>
    <d v="2026-01-24T00:00:00"/>
    <n v="2026"/>
    <x v="0"/>
    <n v="1"/>
    <x v="0"/>
    <x v="1"/>
    <x v="11"/>
    <x v="1"/>
    <s v="Business"/>
    <x v="2"/>
    <s v="Packing Cube Set"/>
    <n v="3"/>
    <n v="46.94"/>
    <n v="0.05"/>
    <n v="18.18"/>
    <n v="133.779"/>
    <n v="54.54"/>
    <n v="79.239000000000004"/>
    <n v="0.59231269481757232"/>
    <n v="2026"/>
    <s v="Q1"/>
    <n v="1"/>
    <s v="Jan"/>
  </r>
  <r>
    <n v="5175"/>
    <d v="2026-01-24T00:00:00"/>
    <n v="2026"/>
    <x v="0"/>
    <n v="1"/>
    <x v="0"/>
    <x v="3"/>
    <x v="7"/>
    <x v="0"/>
    <s v="Returning"/>
    <x v="1"/>
    <s v="Trail Boots"/>
    <n v="1"/>
    <n v="147.21"/>
    <n v="0"/>
    <n v="79.510000000000005"/>
    <n v="147.21"/>
    <n v="79.510000000000005"/>
    <n v="67.7"/>
    <n v="0.45988723592147274"/>
    <n v="2026"/>
    <s v="Q1"/>
    <n v="1"/>
    <s v="Jan"/>
  </r>
  <r>
    <n v="1874"/>
    <d v="2026-01-25T00:00:00"/>
    <n v="2026"/>
    <x v="0"/>
    <n v="1"/>
    <x v="0"/>
    <x v="0"/>
    <x v="0"/>
    <x v="0"/>
    <s v="Business"/>
    <x v="2"/>
    <s v="Insulated Bottle"/>
    <n v="1"/>
    <n v="35.729999999999997"/>
    <n v="0"/>
    <n v="13.57"/>
    <n v="35.729999999999997"/>
    <n v="13.57"/>
    <n v="22.159999999999997"/>
    <n v="0.62020710887209629"/>
    <n v="2026"/>
    <s v="Q1"/>
    <n v="1"/>
    <s v="Jan"/>
  </r>
  <r>
    <n v="2490"/>
    <d v="2026-01-25T00:00:00"/>
    <n v="2026"/>
    <x v="0"/>
    <n v="1"/>
    <x v="0"/>
    <x v="1"/>
    <x v="14"/>
    <x v="0"/>
    <s v="New"/>
    <x v="0"/>
    <s v="Cycling Pack 12L"/>
    <n v="2"/>
    <n v="103.99"/>
    <n v="0.15"/>
    <n v="51.94"/>
    <n v="176.78299999999999"/>
    <n v="103.88"/>
    <n v="72.902999999999992"/>
    <n v="0.41238693765803269"/>
    <n v="2026"/>
    <s v="Q1"/>
    <n v="1"/>
    <s v="Jan"/>
  </r>
  <r>
    <n v="5078"/>
    <d v="2026-01-25T00:00:00"/>
    <n v="2026"/>
    <x v="0"/>
    <n v="1"/>
    <x v="0"/>
    <x v="1"/>
    <x v="12"/>
    <x v="0"/>
    <s v="Returning"/>
    <x v="1"/>
    <s v="Trekking Poles"/>
    <n v="2"/>
    <n v="72.739999999999995"/>
    <n v="0"/>
    <n v="31.96"/>
    <n v="145.47999999999999"/>
    <n v="63.92"/>
    <n v="81.559999999999988"/>
    <n v="0.56062689029419843"/>
    <n v="2026"/>
    <s v="Q1"/>
    <n v="1"/>
    <s v="Jan"/>
  </r>
  <r>
    <n v="230"/>
    <d v="2026-01-26T00:00:00"/>
    <n v="2026"/>
    <x v="0"/>
    <n v="1"/>
    <x v="0"/>
    <x v="2"/>
    <x v="10"/>
    <x v="2"/>
    <s v="Returning"/>
    <x v="0"/>
    <s v="Cycling Pack 12L"/>
    <n v="1"/>
    <n v="100.01"/>
    <n v="0.05"/>
    <n v="49.41"/>
    <n v="95.009500000000003"/>
    <n v="49.41"/>
    <n v="45.599500000000006"/>
    <n v="0.47994674216788852"/>
    <n v="2026"/>
    <s v="Q1"/>
    <n v="1"/>
    <s v="Jan"/>
  </r>
  <r>
    <n v="1757"/>
    <d v="2026-01-26T00:00:00"/>
    <n v="2026"/>
    <x v="0"/>
    <n v="1"/>
    <x v="0"/>
    <x v="3"/>
    <x v="7"/>
    <x v="0"/>
    <s v="Business"/>
    <x v="2"/>
    <s v="Packing Cube Set"/>
    <n v="2"/>
    <n v="45.73"/>
    <n v="0"/>
    <n v="18.11"/>
    <n v="91.46"/>
    <n v="36.22"/>
    <n v="55.239999999999995"/>
    <n v="0.60397988191559149"/>
    <n v="2026"/>
    <s v="Q1"/>
    <n v="1"/>
    <s v="Jan"/>
  </r>
  <r>
    <n v="1944"/>
    <d v="2026-01-26T00:00:00"/>
    <n v="2026"/>
    <x v="0"/>
    <n v="1"/>
    <x v="0"/>
    <x v="2"/>
    <x v="16"/>
    <x v="0"/>
    <s v="Returning"/>
    <x v="1"/>
    <s v="Trail Boots"/>
    <n v="2"/>
    <n v="143.66"/>
    <n v="0.15"/>
    <n v="78.14"/>
    <n v="244.22199999999998"/>
    <n v="156.28"/>
    <n v="87.941999999999979"/>
    <n v="0.36009040954541355"/>
    <n v="2026"/>
    <s v="Q1"/>
    <n v="1"/>
    <s v="Jan"/>
  </r>
  <r>
    <n v="3485"/>
    <d v="2026-01-26T00:00:00"/>
    <n v="2026"/>
    <x v="0"/>
    <n v="1"/>
    <x v="0"/>
    <x v="2"/>
    <x v="10"/>
    <x v="0"/>
    <s v="Business"/>
    <x v="3"/>
    <s v="Compact Sleeping Bag"/>
    <n v="2"/>
    <n v="121.88"/>
    <n v="0.05"/>
    <n v="62.17"/>
    <n v="231.57199999999997"/>
    <n v="124.34"/>
    <n v="107.23199999999997"/>
    <n v="0.46306116456220953"/>
    <n v="2026"/>
    <s v="Q1"/>
    <n v="1"/>
    <s v="Jan"/>
  </r>
  <r>
    <n v="4002"/>
    <d v="2026-01-26T00:00:00"/>
    <n v="2026"/>
    <x v="0"/>
    <n v="1"/>
    <x v="0"/>
    <x v="0"/>
    <x v="15"/>
    <x v="0"/>
    <s v="Returning"/>
    <x v="4"/>
    <s v="Training Mat"/>
    <n v="3"/>
    <n v="50.92"/>
    <n v="0.05"/>
    <n v="21.87"/>
    <n v="145.12199999999999"/>
    <n v="65.61"/>
    <n v="79.511999999999986"/>
    <n v="0.54789763095877941"/>
    <n v="2026"/>
    <s v="Q1"/>
    <n v="1"/>
    <s v="Jan"/>
  </r>
  <r>
    <n v="818"/>
    <d v="2026-01-27T00:00:00"/>
    <n v="2026"/>
    <x v="0"/>
    <n v="1"/>
    <x v="0"/>
    <x v="0"/>
    <x v="0"/>
    <x v="0"/>
    <s v="Returning"/>
    <x v="0"/>
    <s v="Cycling Pack 12L"/>
    <n v="1"/>
    <n v="103.78"/>
    <n v="0"/>
    <n v="49.36"/>
    <n v="103.78"/>
    <n v="49.36"/>
    <n v="54.42"/>
    <n v="0.52437849296588934"/>
    <n v="2026"/>
    <s v="Q1"/>
    <n v="1"/>
    <s v="Jan"/>
  </r>
  <r>
    <n v="1439"/>
    <d v="2026-01-27T00:00:00"/>
    <n v="2026"/>
    <x v="0"/>
    <n v="1"/>
    <x v="0"/>
    <x v="1"/>
    <x v="6"/>
    <x v="3"/>
    <s v="New"/>
    <x v="1"/>
    <s v="Summit Backpack 45L"/>
    <n v="2"/>
    <n v="157.16999999999999"/>
    <n v="0"/>
    <n v="81.260000000000005"/>
    <n v="314.33999999999997"/>
    <n v="162.52000000000001"/>
    <n v="151.81999999999996"/>
    <n v="0.4829802125087484"/>
    <n v="2026"/>
    <s v="Q1"/>
    <n v="1"/>
    <s v="Jan"/>
  </r>
  <r>
    <n v="1616"/>
    <d v="2026-01-27T00:00:00"/>
    <n v="2026"/>
    <x v="0"/>
    <n v="1"/>
    <x v="0"/>
    <x v="1"/>
    <x v="12"/>
    <x v="0"/>
    <s v="Business"/>
    <x v="2"/>
    <s v="Carry-On Duffel"/>
    <n v="2"/>
    <n v="132.91999999999999"/>
    <n v="0"/>
    <n v="69.02"/>
    <n v="265.83999999999997"/>
    <n v="138.04"/>
    <n v="127.79999999999998"/>
    <n v="0.48074029491423409"/>
    <n v="2026"/>
    <s v="Q1"/>
    <n v="1"/>
    <s v="Jan"/>
  </r>
  <r>
    <n v="1798"/>
    <d v="2026-01-27T00:00:00"/>
    <n v="2026"/>
    <x v="0"/>
    <n v="1"/>
    <x v="0"/>
    <x v="3"/>
    <x v="8"/>
    <x v="2"/>
    <s v="Returning"/>
    <x v="1"/>
    <s v="Trekking Poles"/>
    <n v="1"/>
    <n v="71.41"/>
    <n v="0.05"/>
    <n v="32.28"/>
    <n v="67.839499999999987"/>
    <n v="32.28"/>
    <n v="35.559499999999986"/>
    <n v="0.52417102130764515"/>
    <n v="2026"/>
    <s v="Q1"/>
    <n v="1"/>
    <s v="Jan"/>
  </r>
  <r>
    <n v="4449"/>
    <d v="2026-01-27T00:00:00"/>
    <n v="2026"/>
    <x v="0"/>
    <n v="1"/>
    <x v="0"/>
    <x v="3"/>
    <x v="8"/>
    <x v="0"/>
    <s v="New"/>
    <x v="3"/>
    <s v="Trail Tent 2P"/>
    <n v="1"/>
    <n v="199.67"/>
    <n v="0"/>
    <n v="103.81"/>
    <n v="199.67"/>
    <n v="103.81"/>
    <n v="95.859999999999985"/>
    <n v="0.4800921520508839"/>
    <n v="2026"/>
    <s v="Q1"/>
    <n v="1"/>
    <s v="Jan"/>
  </r>
  <r>
    <n v="4473"/>
    <d v="2026-01-27T00:00:00"/>
    <n v="2026"/>
    <x v="0"/>
    <n v="1"/>
    <x v="0"/>
    <x v="0"/>
    <x v="0"/>
    <x v="2"/>
    <s v="Returning"/>
    <x v="3"/>
    <s v="Trail Tent 2P"/>
    <n v="1"/>
    <n v="196.88"/>
    <n v="0"/>
    <n v="102.76"/>
    <n v="196.88"/>
    <n v="102.76"/>
    <n v="94.11999999999999"/>
    <n v="0.47805770012190163"/>
    <n v="2026"/>
    <s v="Q1"/>
    <n v="1"/>
    <s v="Jan"/>
  </r>
  <r>
    <n v="203"/>
    <d v="2026-01-28T00:00:00"/>
    <n v="2026"/>
    <x v="0"/>
    <n v="1"/>
    <x v="0"/>
    <x v="3"/>
    <x v="7"/>
    <x v="0"/>
    <s v="Returning"/>
    <x v="0"/>
    <s v="Trail Bike Light"/>
    <n v="3"/>
    <n v="49.95"/>
    <n v="0"/>
    <n v="22.55"/>
    <n v="149.85000000000002"/>
    <n v="67.650000000000006"/>
    <n v="82.200000000000017"/>
    <n v="0.54854854854854862"/>
    <n v="2026"/>
    <s v="Q1"/>
    <n v="1"/>
    <s v="Jan"/>
  </r>
  <r>
    <n v="1654"/>
    <d v="2026-01-28T00:00:00"/>
    <n v="2026"/>
    <x v="0"/>
    <n v="1"/>
    <x v="0"/>
    <x v="1"/>
    <x v="6"/>
    <x v="3"/>
    <s v="Business"/>
    <x v="1"/>
    <s v="Trekking Poles"/>
    <n v="1"/>
    <n v="70.41"/>
    <n v="0"/>
    <n v="32.74"/>
    <n v="70.41"/>
    <n v="32.74"/>
    <n v="37.669999999999995"/>
    <n v="0.53500923164323244"/>
    <n v="2026"/>
    <s v="Q1"/>
    <n v="1"/>
    <s v="Jan"/>
  </r>
  <r>
    <n v="2203"/>
    <d v="2026-01-28T00:00:00"/>
    <n v="2026"/>
    <x v="0"/>
    <n v="1"/>
    <x v="0"/>
    <x v="2"/>
    <x v="16"/>
    <x v="3"/>
    <s v="Returning"/>
    <x v="1"/>
    <s v="Trekking Poles"/>
    <n v="2"/>
    <n v="70.290000000000006"/>
    <n v="0.15"/>
    <n v="31.84"/>
    <n v="119.49300000000001"/>
    <n v="63.68"/>
    <n v="55.813000000000009"/>
    <n v="0.46708175374289712"/>
    <n v="2026"/>
    <s v="Q1"/>
    <n v="1"/>
    <s v="Jan"/>
  </r>
  <r>
    <n v="3352"/>
    <d v="2026-01-28T00:00:00"/>
    <n v="2026"/>
    <x v="0"/>
    <n v="1"/>
    <x v="0"/>
    <x v="2"/>
    <x v="16"/>
    <x v="0"/>
    <s v="Business"/>
    <x v="1"/>
    <s v="Hiking Daypack 20L"/>
    <n v="4"/>
    <n v="91.46"/>
    <n v="0"/>
    <n v="44.04"/>
    <n v="365.84"/>
    <n v="176.16"/>
    <n v="189.67999999999998"/>
    <n v="0.51847802317953207"/>
    <n v="2026"/>
    <s v="Q1"/>
    <n v="1"/>
    <s v="Jan"/>
  </r>
  <r>
    <n v="183"/>
    <d v="2026-01-29T00:00:00"/>
    <n v="2026"/>
    <x v="0"/>
    <n v="1"/>
    <x v="0"/>
    <x v="1"/>
    <x v="12"/>
    <x v="0"/>
    <s v="New"/>
    <x v="3"/>
    <s v="Compact Sleeping Bag"/>
    <n v="2"/>
    <n v="123.27"/>
    <n v="0"/>
    <n v="60.26"/>
    <n v="246.54"/>
    <n v="120.52"/>
    <n v="126.02"/>
    <n v="0.51115437657175311"/>
    <n v="2026"/>
    <s v="Q1"/>
    <n v="1"/>
    <s v="Jan"/>
  </r>
  <r>
    <n v="3525"/>
    <d v="2026-01-29T00:00:00"/>
    <n v="2026"/>
    <x v="0"/>
    <n v="1"/>
    <x v="0"/>
    <x v="2"/>
    <x v="5"/>
    <x v="1"/>
    <s v="Business"/>
    <x v="4"/>
    <s v="Training Mat"/>
    <n v="3"/>
    <n v="49.63"/>
    <n v="0.1"/>
    <n v="22.06"/>
    <n v="134.001"/>
    <n v="66.179999999999993"/>
    <n v="67.821000000000012"/>
    <n v="0.50612308863366695"/>
    <n v="2026"/>
    <s v="Q1"/>
    <n v="1"/>
    <s v="Jan"/>
  </r>
  <r>
    <n v="4299"/>
    <d v="2026-01-29T00:00:00"/>
    <n v="2026"/>
    <x v="0"/>
    <n v="1"/>
    <x v="0"/>
    <x v="0"/>
    <x v="9"/>
    <x v="1"/>
    <s v="Business"/>
    <x v="2"/>
    <s v="Carry-On Duffel"/>
    <n v="12"/>
    <n v="132.21"/>
    <n v="0.1"/>
    <n v="68.95"/>
    <n v="1427.8679999999999"/>
    <n v="827.40000000000009"/>
    <n v="600.46799999999985"/>
    <n v="0.42053467127213429"/>
    <n v="2026"/>
    <s v="Q1"/>
    <n v="1"/>
    <s v="Jan"/>
  </r>
  <r>
    <n v="748"/>
    <d v="2026-01-30T00:00:00"/>
    <n v="2026"/>
    <x v="0"/>
    <n v="1"/>
    <x v="0"/>
    <x v="1"/>
    <x v="1"/>
    <x v="2"/>
    <s v="Business"/>
    <x v="0"/>
    <s v="Compact Repair Kit"/>
    <n v="1"/>
    <n v="39.549999999999997"/>
    <n v="0"/>
    <n v="17.059999999999999"/>
    <n v="39.549999999999997"/>
    <n v="17.059999999999999"/>
    <n v="22.49"/>
    <n v="0.56864728192161818"/>
    <n v="2026"/>
    <s v="Q1"/>
    <n v="1"/>
    <s v="Jan"/>
  </r>
  <r>
    <n v="3117"/>
    <d v="2026-01-30T00:00:00"/>
    <n v="2026"/>
    <x v="0"/>
    <n v="1"/>
    <x v="0"/>
    <x v="1"/>
    <x v="12"/>
    <x v="0"/>
    <s v="New"/>
    <x v="3"/>
    <s v="Portable Camp Stove"/>
    <n v="3"/>
    <n v="80.08"/>
    <n v="0"/>
    <n v="39.450000000000003"/>
    <n v="240.24"/>
    <n v="118.35000000000001"/>
    <n v="121.89"/>
    <n v="0.50736763236763238"/>
    <n v="2026"/>
    <s v="Q1"/>
    <n v="1"/>
    <s v="Jan"/>
  </r>
  <r>
    <n v="3328"/>
    <d v="2026-01-30T00:00:00"/>
    <n v="2026"/>
    <x v="0"/>
    <n v="1"/>
    <x v="0"/>
    <x v="2"/>
    <x v="5"/>
    <x v="2"/>
    <s v="Returning"/>
    <x v="4"/>
    <s v="Weighted Vest"/>
    <n v="1"/>
    <n v="120.48"/>
    <n v="0"/>
    <n v="69.55"/>
    <n v="120.48"/>
    <n v="69.55"/>
    <n v="50.930000000000007"/>
    <n v="0.42272576361221786"/>
    <n v="2026"/>
    <s v="Q1"/>
    <n v="1"/>
    <s v="Jan"/>
  </r>
  <r>
    <n v="3822"/>
    <d v="2026-01-30T00:00:00"/>
    <n v="2026"/>
    <x v="0"/>
    <n v="1"/>
    <x v="0"/>
    <x v="3"/>
    <x v="7"/>
    <x v="0"/>
    <s v="Returning"/>
    <x v="4"/>
    <s v="Resistance Band Set"/>
    <n v="1"/>
    <n v="39.369999999999997"/>
    <n v="0.05"/>
    <n v="14.66"/>
    <n v="37.401499999999999"/>
    <n v="14.66"/>
    <n v="22.741499999999998"/>
    <n v="0.60803711081106371"/>
    <n v="2026"/>
    <s v="Q1"/>
    <n v="1"/>
    <s v="Jan"/>
  </r>
  <r>
    <n v="4125"/>
    <d v="2026-01-30T00:00:00"/>
    <n v="2026"/>
    <x v="0"/>
    <n v="1"/>
    <x v="0"/>
    <x v="1"/>
    <x v="12"/>
    <x v="1"/>
    <s v="Business"/>
    <x v="3"/>
    <s v="Portable Camp Stove"/>
    <n v="8"/>
    <n v="81.06"/>
    <n v="0.15"/>
    <n v="39.549999999999997"/>
    <n v="551.20799999999997"/>
    <n v="316.39999999999998"/>
    <n v="234.80799999999999"/>
    <n v="0.42598801178502488"/>
    <n v="2026"/>
    <s v="Q1"/>
    <n v="1"/>
    <s v="Jan"/>
  </r>
  <r>
    <n v="4592"/>
    <d v="2026-01-30T00:00:00"/>
    <n v="2026"/>
    <x v="0"/>
    <n v="1"/>
    <x v="0"/>
    <x v="1"/>
    <x v="12"/>
    <x v="3"/>
    <s v="Returning"/>
    <x v="4"/>
    <s v="Weighted Vest"/>
    <n v="5"/>
    <n v="120.4"/>
    <n v="0"/>
    <n v="69.510000000000005"/>
    <n v="602"/>
    <n v="347.55"/>
    <n v="254.45"/>
    <n v="0.42267441860465116"/>
    <n v="2026"/>
    <s v="Q1"/>
    <n v="1"/>
    <s v="Jan"/>
  </r>
  <r>
    <n v="373"/>
    <d v="2026-01-31T00:00:00"/>
    <n v="2026"/>
    <x v="0"/>
    <n v="1"/>
    <x v="0"/>
    <x v="2"/>
    <x v="10"/>
    <x v="1"/>
    <s v="Business"/>
    <x v="2"/>
    <s v="Packing Cube Set"/>
    <n v="10"/>
    <n v="47.71"/>
    <n v="0.1"/>
    <n v="18.649999999999999"/>
    <n v="429.39000000000004"/>
    <n v="186.5"/>
    <n v="242.89000000000004"/>
    <n v="0.56566291716155481"/>
    <n v="2026"/>
    <s v="Q1"/>
    <n v="1"/>
    <s v="Jan"/>
  </r>
  <r>
    <n v="672"/>
    <d v="2026-01-31T00:00:00"/>
    <n v="2026"/>
    <x v="0"/>
    <n v="1"/>
    <x v="0"/>
    <x v="0"/>
    <x v="9"/>
    <x v="0"/>
    <s v="Business"/>
    <x v="0"/>
    <s v="Cycling Pack 12L"/>
    <n v="1"/>
    <n v="102.92"/>
    <n v="0.05"/>
    <n v="50.92"/>
    <n v="97.774000000000001"/>
    <n v="50.92"/>
    <n v="46.853999999999999"/>
    <n v="0.4792071511853867"/>
    <n v="2026"/>
    <s v="Q1"/>
    <n v="1"/>
    <s v="Jan"/>
  </r>
  <r>
    <n v="1125"/>
    <d v="2026-01-31T00:00:00"/>
    <n v="2026"/>
    <x v="0"/>
    <n v="1"/>
    <x v="0"/>
    <x v="1"/>
    <x v="1"/>
    <x v="0"/>
    <s v="Returning"/>
    <x v="1"/>
    <s v="Trekking Poles"/>
    <n v="1"/>
    <n v="72.69"/>
    <n v="0.1"/>
    <n v="32.67"/>
    <n v="65.421000000000006"/>
    <n v="32.67"/>
    <n v="32.751000000000005"/>
    <n v="0.50061906727197691"/>
    <n v="2026"/>
    <s v="Q1"/>
    <n v="1"/>
    <s v="Jan"/>
  </r>
  <r>
    <n v="1164"/>
    <d v="2026-01-31T00:00:00"/>
    <n v="2026"/>
    <x v="0"/>
    <n v="1"/>
    <x v="0"/>
    <x v="0"/>
    <x v="0"/>
    <x v="0"/>
    <s v="New"/>
    <x v="0"/>
    <s v="Commuter Helmet"/>
    <n v="1"/>
    <n v="79.989999999999995"/>
    <n v="0.05"/>
    <n v="43.02"/>
    <n v="75.990499999999997"/>
    <n v="43.02"/>
    <n v="32.970499999999994"/>
    <n v="0.43387660299642711"/>
    <n v="2026"/>
    <s v="Q1"/>
    <n v="1"/>
    <s v="Jan"/>
  </r>
  <r>
    <n v="1613"/>
    <d v="2026-01-31T00:00:00"/>
    <n v="2026"/>
    <x v="0"/>
    <n v="1"/>
    <x v="0"/>
    <x v="1"/>
    <x v="6"/>
    <x v="1"/>
    <s v="Business"/>
    <x v="4"/>
    <s v="Training Mat"/>
    <n v="4"/>
    <n v="51.11"/>
    <n v="0.15"/>
    <n v="22.25"/>
    <n v="173.774"/>
    <n v="89"/>
    <n v="84.774000000000001"/>
    <n v="0.48784052850253778"/>
    <n v="2026"/>
    <s v="Q1"/>
    <n v="1"/>
    <s v="Jan"/>
  </r>
  <r>
    <n v="2149"/>
    <d v="2026-01-31T00:00:00"/>
    <n v="2026"/>
    <x v="0"/>
    <n v="1"/>
    <x v="0"/>
    <x v="0"/>
    <x v="15"/>
    <x v="0"/>
    <s v="Returning"/>
    <x v="4"/>
    <s v="Weighted Vest"/>
    <n v="2"/>
    <n v="124.83"/>
    <n v="0"/>
    <n v="70.91"/>
    <n v="249.66"/>
    <n v="141.82"/>
    <n v="107.84"/>
    <n v="0.43194744853000083"/>
    <n v="2026"/>
    <s v="Q1"/>
    <n v="1"/>
    <s v="Jan"/>
  </r>
  <r>
    <n v="2593"/>
    <d v="2026-01-31T00:00:00"/>
    <n v="2026"/>
    <x v="0"/>
    <n v="1"/>
    <x v="0"/>
    <x v="1"/>
    <x v="11"/>
    <x v="2"/>
    <s v="New"/>
    <x v="0"/>
    <s v="Compact Repair Kit"/>
    <n v="6"/>
    <n v="41.07"/>
    <n v="0.1"/>
    <n v="16.29"/>
    <n v="221.77800000000002"/>
    <n v="97.74"/>
    <n v="124.03800000000003"/>
    <n v="0.55928901874847825"/>
    <n v="2026"/>
    <s v="Q1"/>
    <n v="1"/>
    <s v="Jan"/>
  </r>
  <r>
    <n v="2659"/>
    <d v="2026-01-31T00:00:00"/>
    <n v="2026"/>
    <x v="0"/>
    <n v="1"/>
    <x v="0"/>
    <x v="0"/>
    <x v="15"/>
    <x v="0"/>
    <s v="New"/>
    <x v="2"/>
    <s v="Insulated Bottle"/>
    <n v="1"/>
    <n v="36.020000000000003"/>
    <n v="0"/>
    <n v="13.34"/>
    <n v="36.020000000000003"/>
    <n v="13.34"/>
    <n v="22.680000000000003"/>
    <n v="0.62965019433647973"/>
    <n v="2026"/>
    <s v="Q1"/>
    <n v="1"/>
    <s v="Jan"/>
  </r>
  <r>
    <n v="3496"/>
    <d v="2026-01-31T00:00:00"/>
    <n v="2026"/>
    <x v="0"/>
    <n v="1"/>
    <x v="0"/>
    <x v="0"/>
    <x v="0"/>
    <x v="2"/>
    <s v="Returning"/>
    <x v="4"/>
    <s v="Recovery Roller"/>
    <n v="1"/>
    <n v="35.82"/>
    <n v="0.05"/>
    <n v="14.32"/>
    <n v="34.028999999999996"/>
    <n v="14.32"/>
    <n v="19.708999999999996"/>
    <n v="0.57918246201769075"/>
    <n v="2026"/>
    <s v="Q1"/>
    <n v="1"/>
    <s v="Jan"/>
  </r>
  <r>
    <n v="3889"/>
    <d v="2026-01-31T00:00:00"/>
    <n v="2026"/>
    <x v="0"/>
    <n v="1"/>
    <x v="0"/>
    <x v="2"/>
    <x v="3"/>
    <x v="2"/>
    <s v="Returning"/>
    <x v="0"/>
    <s v="Cycling Pack 12L"/>
    <n v="3"/>
    <n v="103.94"/>
    <n v="0.1"/>
    <n v="50.67"/>
    <n v="280.63799999999998"/>
    <n v="152.01"/>
    <n v="128.62799999999999"/>
    <n v="0.45834135077929572"/>
    <n v="2026"/>
    <s v="Q1"/>
    <n v="1"/>
    <s v="Jan"/>
  </r>
  <r>
    <n v="1432"/>
    <d v="2026-02-01T00:00:00"/>
    <n v="2026"/>
    <x v="0"/>
    <n v="2"/>
    <x v="1"/>
    <x v="0"/>
    <x v="0"/>
    <x v="0"/>
    <s v="Returning"/>
    <x v="1"/>
    <s v="Trail Boots"/>
    <n v="1"/>
    <n v="140.53"/>
    <n v="0"/>
    <n v="77.36"/>
    <n v="140.53"/>
    <n v="77.36"/>
    <n v="63.17"/>
    <n v="0.44951255959581587"/>
    <n v="2026"/>
    <s v="Q1"/>
    <n v="2"/>
    <s v="Feb"/>
  </r>
  <r>
    <n v="1778"/>
    <d v="2026-02-01T00:00:00"/>
    <n v="2026"/>
    <x v="0"/>
    <n v="2"/>
    <x v="1"/>
    <x v="3"/>
    <x v="7"/>
    <x v="2"/>
    <s v="Returning"/>
    <x v="1"/>
    <s v="Trail Boots"/>
    <n v="1"/>
    <n v="142.03"/>
    <n v="0.05"/>
    <n v="77.069999999999993"/>
    <n v="134.92849999999999"/>
    <n v="77.069999999999993"/>
    <n v="57.858499999999992"/>
    <n v="0.42880859121682963"/>
    <n v="2026"/>
    <s v="Q1"/>
    <n v="2"/>
    <s v="Feb"/>
  </r>
  <r>
    <n v="2047"/>
    <d v="2026-02-01T00:00:00"/>
    <n v="2026"/>
    <x v="0"/>
    <n v="2"/>
    <x v="1"/>
    <x v="2"/>
    <x v="5"/>
    <x v="1"/>
    <s v="Business"/>
    <x v="3"/>
    <s v="Compact Sleeping Bag"/>
    <n v="12"/>
    <n v="124.84"/>
    <n v="0.1"/>
    <n v="59.47"/>
    <n v="1348.2719999999999"/>
    <n v="713.64"/>
    <n v="634.63199999999995"/>
    <n v="0.47070027412866244"/>
    <n v="2026"/>
    <s v="Q1"/>
    <n v="2"/>
    <s v="Feb"/>
  </r>
  <r>
    <n v="2668"/>
    <d v="2026-02-01T00:00:00"/>
    <n v="2026"/>
    <x v="0"/>
    <n v="2"/>
    <x v="1"/>
    <x v="1"/>
    <x v="12"/>
    <x v="0"/>
    <s v="Returning"/>
    <x v="4"/>
    <s v="Recovery Roller"/>
    <n v="3"/>
    <n v="35.36"/>
    <n v="0"/>
    <n v="13.7"/>
    <n v="106.08"/>
    <n v="41.099999999999994"/>
    <n v="64.98"/>
    <n v="0.61255656108597289"/>
    <n v="2026"/>
    <s v="Q1"/>
    <n v="2"/>
    <s v="Feb"/>
  </r>
  <r>
    <n v="2706"/>
    <d v="2026-02-01T00:00:00"/>
    <n v="2026"/>
    <x v="0"/>
    <n v="2"/>
    <x v="1"/>
    <x v="3"/>
    <x v="13"/>
    <x v="3"/>
    <s v="Returning"/>
    <x v="4"/>
    <s v="Weighted Vest"/>
    <n v="2"/>
    <n v="122.43"/>
    <n v="0"/>
    <n v="69.08"/>
    <n v="244.86"/>
    <n v="138.16"/>
    <n v="106.70000000000002"/>
    <n v="0.43575920934411505"/>
    <n v="2026"/>
    <s v="Q1"/>
    <n v="2"/>
    <s v="Feb"/>
  </r>
  <r>
    <n v="2940"/>
    <d v="2026-02-01T00:00:00"/>
    <n v="2026"/>
    <x v="0"/>
    <n v="2"/>
    <x v="1"/>
    <x v="0"/>
    <x v="15"/>
    <x v="3"/>
    <s v="New"/>
    <x v="1"/>
    <s v="Trail Boots"/>
    <n v="2"/>
    <n v="140.47"/>
    <n v="0.05"/>
    <n v="78.39"/>
    <n v="266.89299999999997"/>
    <n v="156.78"/>
    <n v="110.11299999999997"/>
    <n v="0.41257357817552348"/>
    <n v="2026"/>
    <s v="Q1"/>
    <n v="2"/>
    <s v="Feb"/>
  </r>
  <r>
    <n v="1263"/>
    <d v="2026-02-02T00:00:00"/>
    <n v="2026"/>
    <x v="0"/>
    <n v="2"/>
    <x v="1"/>
    <x v="1"/>
    <x v="14"/>
    <x v="0"/>
    <s v="Returning"/>
    <x v="2"/>
    <s v="Packing Cube Set"/>
    <n v="1"/>
    <n v="45.43"/>
    <n v="0.05"/>
    <n v="18.670000000000002"/>
    <n v="43.158499999999997"/>
    <n v="18.670000000000002"/>
    <n v="24.488499999999995"/>
    <n v="0.56740850585632019"/>
    <n v="2026"/>
    <s v="Q1"/>
    <n v="2"/>
    <s v="Feb"/>
  </r>
  <r>
    <n v="1641"/>
    <d v="2026-02-02T00:00:00"/>
    <n v="2026"/>
    <x v="0"/>
    <n v="2"/>
    <x v="1"/>
    <x v="3"/>
    <x v="13"/>
    <x v="1"/>
    <s v="Business"/>
    <x v="0"/>
    <s v="Cycling Pack 12L"/>
    <n v="8"/>
    <n v="102.78"/>
    <n v="0.15"/>
    <n v="50.39"/>
    <n v="698.904"/>
    <n v="403.12"/>
    <n v="295.78399999999999"/>
    <n v="0.42321119924911005"/>
    <n v="2026"/>
    <s v="Q1"/>
    <n v="2"/>
    <s v="Feb"/>
  </r>
  <r>
    <n v="2014"/>
    <d v="2026-02-02T00:00:00"/>
    <n v="2026"/>
    <x v="0"/>
    <n v="2"/>
    <x v="1"/>
    <x v="1"/>
    <x v="11"/>
    <x v="3"/>
    <s v="New"/>
    <x v="3"/>
    <s v="Compact Sleeping Bag"/>
    <n v="1"/>
    <n v="123.95"/>
    <n v="0"/>
    <n v="61.32"/>
    <n v="123.95"/>
    <n v="61.32"/>
    <n v="62.63"/>
    <n v="0.50528438886647842"/>
    <n v="2026"/>
    <s v="Q1"/>
    <n v="2"/>
    <s v="Feb"/>
  </r>
  <r>
    <n v="2642"/>
    <d v="2026-02-02T00:00:00"/>
    <n v="2026"/>
    <x v="0"/>
    <n v="2"/>
    <x v="1"/>
    <x v="1"/>
    <x v="11"/>
    <x v="3"/>
    <s v="Returning"/>
    <x v="3"/>
    <s v="Trail Tent 2P"/>
    <n v="3"/>
    <n v="199.9"/>
    <n v="0"/>
    <n v="104.18"/>
    <n v="599.70000000000005"/>
    <n v="312.54000000000002"/>
    <n v="287.16000000000003"/>
    <n v="0.47883941970985494"/>
    <n v="2026"/>
    <s v="Q1"/>
    <n v="2"/>
    <s v="Feb"/>
  </r>
  <r>
    <n v="2929"/>
    <d v="2026-02-02T00:00:00"/>
    <n v="2026"/>
    <x v="0"/>
    <n v="2"/>
    <x v="1"/>
    <x v="1"/>
    <x v="12"/>
    <x v="3"/>
    <s v="Returning"/>
    <x v="1"/>
    <s v="Hiking Daypack 20L"/>
    <n v="1"/>
    <n v="93.78"/>
    <n v="0"/>
    <n v="44.21"/>
    <n v="93.78"/>
    <n v="44.21"/>
    <n v="49.57"/>
    <n v="0.52857752185967155"/>
    <n v="2026"/>
    <s v="Q1"/>
    <n v="2"/>
    <s v="Feb"/>
  </r>
  <r>
    <n v="3855"/>
    <d v="2026-02-02T00:00:00"/>
    <n v="2026"/>
    <x v="0"/>
    <n v="2"/>
    <x v="1"/>
    <x v="0"/>
    <x v="0"/>
    <x v="0"/>
    <s v="Business"/>
    <x v="4"/>
    <s v="Resistance Band Set"/>
    <n v="1"/>
    <n v="39.39"/>
    <n v="0.1"/>
    <n v="15.09"/>
    <n v="35.451000000000001"/>
    <n v="15.09"/>
    <n v="20.361000000000001"/>
    <n v="0.57434204958957435"/>
    <n v="2026"/>
    <s v="Q1"/>
    <n v="2"/>
    <s v="Feb"/>
  </r>
  <r>
    <n v="4031"/>
    <d v="2026-02-02T00:00:00"/>
    <n v="2026"/>
    <x v="0"/>
    <n v="2"/>
    <x v="1"/>
    <x v="0"/>
    <x v="0"/>
    <x v="0"/>
    <s v="New"/>
    <x v="0"/>
    <s v="Cycling Pack 12L"/>
    <n v="6"/>
    <n v="101.64"/>
    <n v="0"/>
    <n v="51.06"/>
    <n v="609.84"/>
    <n v="306.36"/>
    <n v="303.48"/>
    <n v="0.49763872491145217"/>
    <n v="2026"/>
    <s v="Q1"/>
    <n v="2"/>
    <s v="Feb"/>
  </r>
  <r>
    <n v="2"/>
    <d v="2026-02-03T00:00:00"/>
    <n v="2026"/>
    <x v="0"/>
    <n v="2"/>
    <x v="1"/>
    <x v="0"/>
    <x v="0"/>
    <x v="1"/>
    <s v="Business"/>
    <x v="4"/>
    <s v="Recovery Roller"/>
    <n v="12"/>
    <n v="36.74"/>
    <n v="0.2"/>
    <n v="13.53"/>
    <n v="352.70400000000001"/>
    <n v="162.35999999999999"/>
    <n v="190.34400000000002"/>
    <n v="0.53967065868263475"/>
    <n v="2026"/>
    <s v="Q1"/>
    <n v="2"/>
    <s v="Feb"/>
  </r>
  <r>
    <n v="4228"/>
    <d v="2026-02-03T00:00:00"/>
    <n v="2026"/>
    <x v="0"/>
    <n v="2"/>
    <x v="1"/>
    <x v="3"/>
    <x v="8"/>
    <x v="2"/>
    <s v="New"/>
    <x v="1"/>
    <s v="Summit Backpack 45L"/>
    <n v="2"/>
    <n v="154.62"/>
    <n v="0"/>
    <n v="78.209999999999994"/>
    <n v="309.24"/>
    <n v="156.41999999999999"/>
    <n v="152.82000000000002"/>
    <n v="0.49417927823050062"/>
    <n v="2026"/>
    <s v="Q1"/>
    <n v="2"/>
    <s v="Feb"/>
  </r>
  <r>
    <n v="928"/>
    <d v="2026-02-04T00:00:00"/>
    <n v="2026"/>
    <x v="0"/>
    <n v="2"/>
    <x v="1"/>
    <x v="0"/>
    <x v="0"/>
    <x v="3"/>
    <s v="New"/>
    <x v="3"/>
    <s v="Compact Sleeping Bag"/>
    <n v="1"/>
    <n v="125.63"/>
    <n v="0.1"/>
    <n v="60.38"/>
    <n v="113.06699999999999"/>
    <n v="60.38"/>
    <n v="52.686999999999991"/>
    <n v="0.46598034793529497"/>
    <n v="2026"/>
    <s v="Q1"/>
    <n v="2"/>
    <s v="Feb"/>
  </r>
  <r>
    <n v="933"/>
    <d v="2026-02-04T00:00:00"/>
    <n v="2026"/>
    <x v="0"/>
    <n v="2"/>
    <x v="1"/>
    <x v="1"/>
    <x v="11"/>
    <x v="0"/>
    <s v="New"/>
    <x v="3"/>
    <s v="Portable Camp Stove"/>
    <n v="2"/>
    <n v="81.59"/>
    <n v="0.1"/>
    <n v="38.64"/>
    <n v="146.86200000000002"/>
    <n v="77.28"/>
    <n v="69.582000000000022"/>
    <n v="0.47379172284185161"/>
    <n v="2026"/>
    <s v="Q1"/>
    <n v="2"/>
    <s v="Feb"/>
  </r>
  <r>
    <n v="1646"/>
    <d v="2026-02-04T00:00:00"/>
    <n v="2026"/>
    <x v="0"/>
    <n v="2"/>
    <x v="1"/>
    <x v="2"/>
    <x v="5"/>
    <x v="0"/>
    <s v="New"/>
    <x v="2"/>
    <s v="Packing Cube Set"/>
    <n v="2"/>
    <n v="45.81"/>
    <n v="0.1"/>
    <n v="18.420000000000002"/>
    <n v="82.458000000000013"/>
    <n v="36.840000000000003"/>
    <n v="45.618000000000009"/>
    <n v="0.55322709743141962"/>
    <n v="2026"/>
    <s v="Q1"/>
    <n v="2"/>
    <s v="Feb"/>
  </r>
  <r>
    <n v="380"/>
    <d v="2026-02-05T00:00:00"/>
    <n v="2026"/>
    <x v="0"/>
    <n v="2"/>
    <x v="1"/>
    <x v="1"/>
    <x v="12"/>
    <x v="0"/>
    <s v="Returning"/>
    <x v="4"/>
    <s v="Weighted Vest"/>
    <n v="3"/>
    <n v="125.63"/>
    <n v="0"/>
    <n v="71.05"/>
    <n v="376.89"/>
    <n v="213.14999999999998"/>
    <n v="163.74"/>
    <n v="0.43445037013452203"/>
    <n v="2026"/>
    <s v="Q1"/>
    <n v="2"/>
    <s v="Feb"/>
  </r>
  <r>
    <n v="1723"/>
    <d v="2026-02-05T00:00:00"/>
    <n v="2026"/>
    <x v="0"/>
    <n v="2"/>
    <x v="1"/>
    <x v="3"/>
    <x v="8"/>
    <x v="0"/>
    <s v="Returning"/>
    <x v="0"/>
    <s v="Cycling Pack 12L"/>
    <n v="2"/>
    <n v="101.01"/>
    <n v="0"/>
    <n v="50.26"/>
    <n v="202.02"/>
    <n v="100.52"/>
    <n v="101.50000000000001"/>
    <n v="0.50242550242550243"/>
    <n v="2026"/>
    <s v="Q1"/>
    <n v="2"/>
    <s v="Feb"/>
  </r>
  <r>
    <n v="2529"/>
    <d v="2026-02-05T00:00:00"/>
    <n v="2026"/>
    <x v="0"/>
    <n v="2"/>
    <x v="1"/>
    <x v="3"/>
    <x v="13"/>
    <x v="0"/>
    <s v="Returning"/>
    <x v="1"/>
    <s v="Summit Backpack 45L"/>
    <n v="6"/>
    <n v="154.22"/>
    <n v="0"/>
    <n v="79.599999999999994"/>
    <n v="925.31999999999994"/>
    <n v="477.59999999999997"/>
    <n v="447.71999999999997"/>
    <n v="0.4838542342108676"/>
    <n v="2026"/>
    <s v="Q1"/>
    <n v="2"/>
    <s v="Feb"/>
  </r>
  <r>
    <n v="2685"/>
    <d v="2026-02-05T00:00:00"/>
    <n v="2026"/>
    <x v="0"/>
    <n v="2"/>
    <x v="1"/>
    <x v="1"/>
    <x v="14"/>
    <x v="0"/>
    <s v="New"/>
    <x v="1"/>
    <s v="Trekking Poles"/>
    <n v="1"/>
    <n v="72.78"/>
    <n v="0.05"/>
    <n v="33.26"/>
    <n v="69.140999999999991"/>
    <n v="33.26"/>
    <n v="35.880999999999993"/>
    <n v="0.51895402149231273"/>
    <n v="2026"/>
    <s v="Q1"/>
    <n v="2"/>
    <s v="Feb"/>
  </r>
  <r>
    <n v="2793"/>
    <d v="2026-02-05T00:00:00"/>
    <n v="2026"/>
    <x v="0"/>
    <n v="2"/>
    <x v="1"/>
    <x v="1"/>
    <x v="14"/>
    <x v="1"/>
    <s v="Business"/>
    <x v="3"/>
    <s v="Compact Sleeping Bag"/>
    <n v="3"/>
    <n v="122.69"/>
    <n v="0.05"/>
    <n v="62.08"/>
    <n v="349.66649999999998"/>
    <n v="186.24"/>
    <n v="163.42649999999998"/>
    <n v="0.46737820180085876"/>
    <n v="2026"/>
    <s v="Q1"/>
    <n v="2"/>
    <s v="Feb"/>
  </r>
  <r>
    <n v="346"/>
    <d v="2026-02-06T00:00:00"/>
    <n v="2026"/>
    <x v="0"/>
    <n v="2"/>
    <x v="1"/>
    <x v="1"/>
    <x v="1"/>
    <x v="0"/>
    <s v="Business"/>
    <x v="0"/>
    <s v="Cycling Pack 12L"/>
    <n v="3"/>
    <n v="103.22"/>
    <n v="0"/>
    <n v="50.74"/>
    <n v="309.65999999999997"/>
    <n v="152.22"/>
    <n v="157.43999999999997"/>
    <n v="0.50842859910869986"/>
    <n v="2026"/>
    <s v="Q1"/>
    <n v="2"/>
    <s v="Feb"/>
  </r>
  <r>
    <n v="539"/>
    <d v="2026-02-06T00:00:00"/>
    <n v="2026"/>
    <x v="0"/>
    <n v="2"/>
    <x v="1"/>
    <x v="0"/>
    <x v="15"/>
    <x v="3"/>
    <s v="New"/>
    <x v="1"/>
    <s v="Hiking Daypack 20L"/>
    <n v="3"/>
    <n v="92.96"/>
    <n v="0.15"/>
    <n v="44.56"/>
    <n v="237.048"/>
    <n v="133.68"/>
    <n v="103.36799999999999"/>
    <n v="0.43606358205932971"/>
    <n v="2026"/>
    <s v="Q1"/>
    <n v="2"/>
    <s v="Feb"/>
  </r>
  <r>
    <n v="1368"/>
    <d v="2026-02-06T00:00:00"/>
    <n v="2026"/>
    <x v="0"/>
    <n v="2"/>
    <x v="1"/>
    <x v="1"/>
    <x v="12"/>
    <x v="2"/>
    <s v="New"/>
    <x v="2"/>
    <s v="Insulated Bottle"/>
    <n v="1"/>
    <n v="36.520000000000003"/>
    <n v="0"/>
    <n v="13.94"/>
    <n v="36.520000000000003"/>
    <n v="13.94"/>
    <n v="22.580000000000005"/>
    <n v="0.61829134720700996"/>
    <n v="2026"/>
    <s v="Q1"/>
    <n v="2"/>
    <s v="Feb"/>
  </r>
  <r>
    <n v="3506"/>
    <d v="2026-02-06T00:00:00"/>
    <n v="2026"/>
    <x v="0"/>
    <n v="2"/>
    <x v="1"/>
    <x v="0"/>
    <x v="0"/>
    <x v="2"/>
    <s v="Returning"/>
    <x v="4"/>
    <s v="Training Mat"/>
    <n v="3"/>
    <n v="50.65"/>
    <n v="0"/>
    <n v="21.49"/>
    <n v="151.94999999999999"/>
    <n v="64.47"/>
    <n v="87.47999999999999"/>
    <n v="0.57571569595261596"/>
    <n v="2026"/>
    <s v="Q1"/>
    <n v="2"/>
    <s v="Feb"/>
  </r>
  <r>
    <n v="1314"/>
    <d v="2026-02-07T00:00:00"/>
    <n v="2026"/>
    <x v="0"/>
    <n v="2"/>
    <x v="1"/>
    <x v="3"/>
    <x v="4"/>
    <x v="0"/>
    <s v="Returning"/>
    <x v="2"/>
    <s v="Insulated Bottle"/>
    <n v="2"/>
    <n v="37.03"/>
    <n v="0.15"/>
    <n v="13.87"/>
    <n v="62.951000000000001"/>
    <n v="27.74"/>
    <n v="35.210999999999999"/>
    <n v="0.55933980397451988"/>
    <n v="2026"/>
    <s v="Q1"/>
    <n v="2"/>
    <s v="Feb"/>
  </r>
  <r>
    <n v="2092"/>
    <d v="2026-02-07T00:00:00"/>
    <n v="2026"/>
    <x v="0"/>
    <n v="2"/>
    <x v="1"/>
    <x v="2"/>
    <x v="2"/>
    <x v="0"/>
    <s v="New"/>
    <x v="4"/>
    <s v="Recovery Roller"/>
    <n v="1"/>
    <n v="36.619999999999997"/>
    <n v="0"/>
    <n v="13.55"/>
    <n v="36.619999999999997"/>
    <n v="13.55"/>
    <n v="23.069999999999997"/>
    <n v="0.62998361551064985"/>
    <n v="2026"/>
    <s v="Q1"/>
    <n v="2"/>
    <s v="Feb"/>
  </r>
  <r>
    <n v="5083"/>
    <d v="2026-02-07T00:00:00"/>
    <n v="2026"/>
    <x v="0"/>
    <n v="2"/>
    <x v="1"/>
    <x v="2"/>
    <x v="16"/>
    <x v="2"/>
    <s v="Returning"/>
    <x v="3"/>
    <s v="Portable Camp Stove"/>
    <n v="1"/>
    <n v="81.47"/>
    <n v="0"/>
    <n v="39.18"/>
    <n v="81.47"/>
    <n v="39.18"/>
    <n v="42.29"/>
    <n v="0.51908678040996681"/>
    <n v="2026"/>
    <s v="Q1"/>
    <n v="2"/>
    <s v="Feb"/>
  </r>
  <r>
    <n v="582"/>
    <d v="2026-02-08T00:00:00"/>
    <n v="2026"/>
    <x v="0"/>
    <n v="2"/>
    <x v="1"/>
    <x v="1"/>
    <x v="1"/>
    <x v="1"/>
    <s v="Returning"/>
    <x v="3"/>
    <s v="Compact Sleeping Bag"/>
    <n v="12"/>
    <n v="122.75"/>
    <n v="0.15"/>
    <n v="62.51"/>
    <n v="1252.05"/>
    <n v="750.12"/>
    <n v="501.92999999999995"/>
    <n v="0.40088654606445429"/>
    <n v="2026"/>
    <s v="Q1"/>
    <n v="2"/>
    <s v="Feb"/>
  </r>
  <r>
    <n v="902"/>
    <d v="2026-02-08T00:00:00"/>
    <n v="2026"/>
    <x v="0"/>
    <n v="2"/>
    <x v="1"/>
    <x v="0"/>
    <x v="9"/>
    <x v="0"/>
    <s v="Business"/>
    <x v="4"/>
    <s v="Training Mat"/>
    <n v="1"/>
    <n v="50.38"/>
    <n v="0.05"/>
    <n v="21.95"/>
    <n v="47.860999999999997"/>
    <n v="21.95"/>
    <n v="25.910999999999998"/>
    <n v="0.54138024696516995"/>
    <n v="2026"/>
    <s v="Q1"/>
    <n v="2"/>
    <s v="Feb"/>
  </r>
  <r>
    <n v="2396"/>
    <d v="2026-02-08T00:00:00"/>
    <n v="2026"/>
    <x v="0"/>
    <n v="2"/>
    <x v="1"/>
    <x v="3"/>
    <x v="7"/>
    <x v="0"/>
    <s v="Business"/>
    <x v="4"/>
    <s v="Training Mat"/>
    <n v="2"/>
    <n v="50.4"/>
    <n v="0"/>
    <n v="21.43"/>
    <n v="100.8"/>
    <n v="42.86"/>
    <n v="57.94"/>
    <n v="0.57480158730158726"/>
    <n v="2026"/>
    <s v="Q1"/>
    <n v="2"/>
    <s v="Feb"/>
  </r>
  <r>
    <n v="2494"/>
    <d v="2026-02-08T00:00:00"/>
    <n v="2026"/>
    <x v="0"/>
    <n v="2"/>
    <x v="1"/>
    <x v="2"/>
    <x v="5"/>
    <x v="0"/>
    <s v="New"/>
    <x v="1"/>
    <s v="Trekking Poles"/>
    <n v="1"/>
    <n v="69.98"/>
    <n v="0"/>
    <n v="33.21"/>
    <n v="69.98"/>
    <n v="33.21"/>
    <n v="36.770000000000003"/>
    <n v="0.52543583881108891"/>
    <n v="2026"/>
    <s v="Q1"/>
    <n v="2"/>
    <s v="Feb"/>
  </r>
  <r>
    <n v="2925"/>
    <d v="2026-02-08T00:00:00"/>
    <n v="2026"/>
    <x v="0"/>
    <n v="2"/>
    <x v="1"/>
    <x v="0"/>
    <x v="0"/>
    <x v="2"/>
    <s v="New"/>
    <x v="1"/>
    <s v="Hiking Daypack 20L"/>
    <n v="3"/>
    <n v="90.04"/>
    <n v="0.05"/>
    <n v="45.25"/>
    <n v="256.61399999999998"/>
    <n v="135.75"/>
    <n v="120.86399999999998"/>
    <n v="0.47099534709719654"/>
    <n v="2026"/>
    <s v="Q1"/>
    <n v="2"/>
    <s v="Feb"/>
  </r>
  <r>
    <n v="3614"/>
    <d v="2026-02-08T00:00:00"/>
    <n v="2026"/>
    <x v="0"/>
    <n v="2"/>
    <x v="1"/>
    <x v="1"/>
    <x v="14"/>
    <x v="0"/>
    <s v="New"/>
    <x v="4"/>
    <s v="Training Mat"/>
    <n v="3"/>
    <n v="51.18"/>
    <n v="0"/>
    <n v="21.95"/>
    <n v="153.54"/>
    <n v="65.849999999999994"/>
    <n v="87.69"/>
    <n v="0.57112153184837833"/>
    <n v="2026"/>
    <s v="Q1"/>
    <n v="2"/>
    <s v="Feb"/>
  </r>
  <r>
    <n v="4360"/>
    <d v="2026-02-08T00:00:00"/>
    <n v="2026"/>
    <x v="0"/>
    <n v="2"/>
    <x v="1"/>
    <x v="0"/>
    <x v="15"/>
    <x v="0"/>
    <s v="New"/>
    <x v="2"/>
    <s v="Insulated Bottle"/>
    <n v="1"/>
    <n v="35.69"/>
    <n v="0"/>
    <n v="13.38"/>
    <n v="35.69"/>
    <n v="13.38"/>
    <n v="22.309999999999995"/>
    <n v="0.62510507144858496"/>
    <n v="2026"/>
    <s v="Q1"/>
    <n v="2"/>
    <s v="Feb"/>
  </r>
  <r>
    <n v="4582"/>
    <d v="2026-02-08T00:00:00"/>
    <n v="2026"/>
    <x v="0"/>
    <n v="2"/>
    <x v="1"/>
    <x v="3"/>
    <x v="7"/>
    <x v="0"/>
    <s v="New"/>
    <x v="0"/>
    <s v="Trail Bike Light"/>
    <n v="3"/>
    <n v="50.29"/>
    <n v="0.05"/>
    <n v="22.87"/>
    <n v="143.32650000000001"/>
    <n v="68.61"/>
    <n v="74.716500000000011"/>
    <n v="0.52130275978273388"/>
    <n v="2026"/>
    <s v="Q1"/>
    <n v="2"/>
    <s v="Feb"/>
  </r>
  <r>
    <n v="4381"/>
    <d v="2026-02-09T00:00:00"/>
    <n v="2026"/>
    <x v="0"/>
    <n v="2"/>
    <x v="1"/>
    <x v="1"/>
    <x v="12"/>
    <x v="3"/>
    <s v="Returning"/>
    <x v="3"/>
    <s v="Trail Tent 2P"/>
    <n v="1"/>
    <n v="194.32"/>
    <n v="0.05"/>
    <n v="102.52"/>
    <n v="184.60399999999998"/>
    <n v="102.52"/>
    <n v="82.083999999999989"/>
    <n v="0.44464908669367942"/>
    <n v="2026"/>
    <s v="Q1"/>
    <n v="2"/>
    <s v="Feb"/>
  </r>
  <r>
    <n v="4964"/>
    <d v="2026-02-09T00:00:00"/>
    <n v="2026"/>
    <x v="0"/>
    <n v="2"/>
    <x v="1"/>
    <x v="3"/>
    <x v="13"/>
    <x v="2"/>
    <s v="New"/>
    <x v="4"/>
    <s v="Resistance Band Set"/>
    <n v="4"/>
    <n v="40.44"/>
    <n v="0"/>
    <n v="14.75"/>
    <n v="161.76"/>
    <n v="59"/>
    <n v="102.75999999999999"/>
    <n v="0.63526211671612265"/>
    <n v="2026"/>
    <s v="Q1"/>
    <n v="2"/>
    <s v="Feb"/>
  </r>
  <r>
    <n v="255"/>
    <d v="2026-02-10T00:00:00"/>
    <n v="2026"/>
    <x v="0"/>
    <n v="2"/>
    <x v="1"/>
    <x v="3"/>
    <x v="7"/>
    <x v="0"/>
    <s v="New"/>
    <x v="2"/>
    <s v="Carry-On Duffel"/>
    <n v="3"/>
    <n v="134.53"/>
    <n v="0.1"/>
    <n v="69.12"/>
    <n v="363.23100000000005"/>
    <n v="207.36"/>
    <n v="155.87100000000004"/>
    <n v="0.42912361555043488"/>
    <n v="2026"/>
    <s v="Q1"/>
    <n v="2"/>
    <s v="Feb"/>
  </r>
  <r>
    <n v="2178"/>
    <d v="2026-02-10T00:00:00"/>
    <n v="2026"/>
    <x v="0"/>
    <n v="2"/>
    <x v="1"/>
    <x v="2"/>
    <x v="2"/>
    <x v="3"/>
    <s v="New"/>
    <x v="1"/>
    <s v="Summit Backpack 45L"/>
    <n v="6"/>
    <n v="154.05000000000001"/>
    <n v="0"/>
    <n v="79.25"/>
    <n v="924.30000000000007"/>
    <n v="475.5"/>
    <n v="448.80000000000007"/>
    <n v="0.4855566374553717"/>
    <n v="2026"/>
    <s v="Q1"/>
    <n v="2"/>
    <s v="Feb"/>
  </r>
  <r>
    <n v="3416"/>
    <d v="2026-02-10T00:00:00"/>
    <n v="2026"/>
    <x v="0"/>
    <n v="2"/>
    <x v="1"/>
    <x v="2"/>
    <x v="2"/>
    <x v="0"/>
    <s v="New"/>
    <x v="2"/>
    <s v="Carry-On Duffel"/>
    <n v="1"/>
    <n v="135.4"/>
    <n v="0"/>
    <n v="67.56"/>
    <n v="135.4"/>
    <n v="67.56"/>
    <n v="67.84"/>
    <n v="0.50103397341211231"/>
    <n v="2026"/>
    <s v="Q1"/>
    <n v="2"/>
    <s v="Feb"/>
  </r>
  <r>
    <n v="3854"/>
    <d v="2026-02-10T00:00:00"/>
    <n v="2026"/>
    <x v="0"/>
    <n v="2"/>
    <x v="1"/>
    <x v="0"/>
    <x v="0"/>
    <x v="0"/>
    <s v="New"/>
    <x v="0"/>
    <s v="Compact Repair Kit"/>
    <n v="2"/>
    <n v="41.03"/>
    <n v="0"/>
    <n v="16.260000000000002"/>
    <n v="82.06"/>
    <n v="32.520000000000003"/>
    <n v="49.54"/>
    <n v="0.60370460638557155"/>
    <n v="2026"/>
    <s v="Q1"/>
    <n v="2"/>
    <s v="Feb"/>
  </r>
  <r>
    <n v="3952"/>
    <d v="2026-02-10T00:00:00"/>
    <n v="2026"/>
    <x v="0"/>
    <n v="2"/>
    <x v="1"/>
    <x v="3"/>
    <x v="8"/>
    <x v="3"/>
    <s v="New"/>
    <x v="0"/>
    <s v="Commuter Helmet"/>
    <n v="1"/>
    <n v="81.44"/>
    <n v="0.05"/>
    <n v="43.9"/>
    <n v="77.367999999999995"/>
    <n v="43.9"/>
    <n v="33.467999999999996"/>
    <n v="0.43258194602419603"/>
    <n v="2026"/>
    <s v="Q1"/>
    <n v="2"/>
    <s v="Feb"/>
  </r>
  <r>
    <n v="4076"/>
    <d v="2026-02-10T00:00:00"/>
    <n v="2026"/>
    <x v="0"/>
    <n v="2"/>
    <x v="1"/>
    <x v="0"/>
    <x v="0"/>
    <x v="1"/>
    <s v="Business"/>
    <x v="3"/>
    <s v="Compact Sleeping Bag"/>
    <n v="8"/>
    <n v="122.19"/>
    <n v="0.1"/>
    <n v="60"/>
    <n v="879.76800000000003"/>
    <n v="480"/>
    <n v="399.76800000000003"/>
    <n v="0.45440161497121973"/>
    <n v="2026"/>
    <s v="Q1"/>
    <n v="2"/>
    <s v="Feb"/>
  </r>
  <r>
    <n v="4156"/>
    <d v="2026-02-10T00:00:00"/>
    <n v="2026"/>
    <x v="0"/>
    <n v="2"/>
    <x v="1"/>
    <x v="2"/>
    <x v="16"/>
    <x v="2"/>
    <s v="Returning"/>
    <x v="1"/>
    <s v="Trail Boots"/>
    <n v="2"/>
    <n v="146.33000000000001"/>
    <n v="0.1"/>
    <n v="81.34"/>
    <n v="263.39400000000001"/>
    <n v="162.68"/>
    <n v="100.714"/>
    <n v="0.38237013751262366"/>
    <n v="2026"/>
    <s v="Q1"/>
    <n v="2"/>
    <s v="Feb"/>
  </r>
  <r>
    <n v="4260"/>
    <d v="2026-02-10T00:00:00"/>
    <n v="2026"/>
    <x v="0"/>
    <n v="2"/>
    <x v="1"/>
    <x v="2"/>
    <x v="16"/>
    <x v="3"/>
    <s v="Returning"/>
    <x v="2"/>
    <s v="Carry-On Duffel"/>
    <n v="1"/>
    <n v="131.24"/>
    <n v="0.05"/>
    <n v="66.14"/>
    <n v="124.678"/>
    <n v="66.14"/>
    <n v="58.537999999999997"/>
    <n v="0.46951346669019395"/>
    <n v="2026"/>
    <s v="Q1"/>
    <n v="2"/>
    <s v="Feb"/>
  </r>
  <r>
    <n v="4294"/>
    <d v="2026-02-10T00:00:00"/>
    <n v="2026"/>
    <x v="0"/>
    <n v="2"/>
    <x v="1"/>
    <x v="1"/>
    <x v="1"/>
    <x v="1"/>
    <s v="New"/>
    <x v="4"/>
    <s v="Training Mat"/>
    <n v="5"/>
    <n v="51.37"/>
    <n v="0.05"/>
    <n v="21.81"/>
    <n v="244.00749999999996"/>
    <n v="109.05"/>
    <n v="134.95749999999998"/>
    <n v="0.55308750755612024"/>
    <n v="2026"/>
    <s v="Q1"/>
    <n v="2"/>
    <s v="Feb"/>
  </r>
  <r>
    <n v="1019"/>
    <d v="2026-02-11T00:00:00"/>
    <n v="2026"/>
    <x v="0"/>
    <n v="2"/>
    <x v="1"/>
    <x v="1"/>
    <x v="12"/>
    <x v="2"/>
    <s v="New"/>
    <x v="3"/>
    <s v="Compact Sleeping Bag"/>
    <n v="5"/>
    <n v="121.94"/>
    <n v="0"/>
    <n v="62.3"/>
    <n v="609.70000000000005"/>
    <n v="311.5"/>
    <n v="298.20000000000005"/>
    <n v="0.48909299655568317"/>
    <n v="2026"/>
    <s v="Q1"/>
    <n v="2"/>
    <s v="Feb"/>
  </r>
  <r>
    <n v="1471"/>
    <d v="2026-02-11T00:00:00"/>
    <n v="2026"/>
    <x v="0"/>
    <n v="2"/>
    <x v="1"/>
    <x v="0"/>
    <x v="0"/>
    <x v="0"/>
    <s v="Returning"/>
    <x v="3"/>
    <s v="Compact Sleeping Bag"/>
    <n v="4"/>
    <n v="124.55"/>
    <n v="0"/>
    <n v="60.41"/>
    <n v="498.2"/>
    <n v="241.64"/>
    <n v="256.56"/>
    <n v="0.51497390606182258"/>
    <n v="2026"/>
    <s v="Q1"/>
    <n v="2"/>
    <s v="Feb"/>
  </r>
  <r>
    <n v="2520"/>
    <d v="2026-02-11T00:00:00"/>
    <n v="2026"/>
    <x v="0"/>
    <n v="2"/>
    <x v="1"/>
    <x v="1"/>
    <x v="14"/>
    <x v="1"/>
    <s v="Business"/>
    <x v="3"/>
    <s v="Alpine Tent 4P"/>
    <n v="10"/>
    <n v="343.77"/>
    <n v="0.15"/>
    <n v="195.29"/>
    <n v="2922.0449999999996"/>
    <n v="1952.8999999999999"/>
    <n v="969.14499999999975"/>
    <n v="0.33166669233362245"/>
    <n v="2026"/>
    <s v="Q1"/>
    <n v="2"/>
    <s v="Feb"/>
  </r>
  <r>
    <n v="4649"/>
    <d v="2026-02-11T00:00:00"/>
    <n v="2026"/>
    <x v="0"/>
    <n v="2"/>
    <x v="1"/>
    <x v="1"/>
    <x v="1"/>
    <x v="3"/>
    <s v="Returning"/>
    <x v="0"/>
    <s v="Commuter Helmet"/>
    <n v="1"/>
    <n v="81.819999999999993"/>
    <n v="0.05"/>
    <n v="43.83"/>
    <n v="77.728999999999985"/>
    <n v="43.83"/>
    <n v="33.898999999999987"/>
    <n v="0.43611779387358635"/>
    <n v="2026"/>
    <s v="Q1"/>
    <n v="2"/>
    <s v="Feb"/>
  </r>
  <r>
    <n v="4545"/>
    <d v="2026-02-12T00:00:00"/>
    <n v="2026"/>
    <x v="0"/>
    <n v="2"/>
    <x v="1"/>
    <x v="0"/>
    <x v="9"/>
    <x v="2"/>
    <s v="New"/>
    <x v="2"/>
    <s v="Insulated Bottle"/>
    <n v="1"/>
    <n v="36.58"/>
    <n v="0.1"/>
    <n v="13.76"/>
    <n v="32.921999999999997"/>
    <n v="13.76"/>
    <n v="19.161999999999999"/>
    <n v="0.58204240325618128"/>
    <n v="2026"/>
    <s v="Q1"/>
    <n v="2"/>
    <s v="Feb"/>
  </r>
  <r>
    <n v="285"/>
    <d v="2026-02-13T00:00:00"/>
    <n v="2026"/>
    <x v="0"/>
    <n v="2"/>
    <x v="1"/>
    <x v="3"/>
    <x v="8"/>
    <x v="2"/>
    <s v="New"/>
    <x v="1"/>
    <s v="Hiking Daypack 20L"/>
    <n v="4"/>
    <n v="92.87"/>
    <n v="0"/>
    <n v="44.95"/>
    <n v="371.48"/>
    <n v="179.8"/>
    <n v="191.68"/>
    <n v="0.51599009367933668"/>
    <n v="2026"/>
    <s v="Q1"/>
    <n v="2"/>
    <s v="Feb"/>
  </r>
  <r>
    <n v="1499"/>
    <d v="2026-02-13T00:00:00"/>
    <n v="2026"/>
    <x v="0"/>
    <n v="2"/>
    <x v="1"/>
    <x v="3"/>
    <x v="8"/>
    <x v="0"/>
    <s v="New"/>
    <x v="0"/>
    <s v="Compact Repair Kit"/>
    <n v="2"/>
    <n v="41.21"/>
    <n v="0"/>
    <n v="16.64"/>
    <n v="82.42"/>
    <n v="33.28"/>
    <n v="49.14"/>
    <n v="0.59621451104100942"/>
    <n v="2026"/>
    <s v="Q1"/>
    <n v="2"/>
    <s v="Feb"/>
  </r>
  <r>
    <n v="2615"/>
    <d v="2026-02-13T00:00:00"/>
    <n v="2026"/>
    <x v="0"/>
    <n v="2"/>
    <x v="1"/>
    <x v="0"/>
    <x v="15"/>
    <x v="0"/>
    <s v="Returning"/>
    <x v="1"/>
    <s v="Summit Backpack 45L"/>
    <n v="6"/>
    <n v="155.79"/>
    <n v="0"/>
    <n v="77.48"/>
    <n v="934.74"/>
    <n v="464.88"/>
    <n v="469.86"/>
    <n v="0.50266384235188399"/>
    <n v="2026"/>
    <s v="Q1"/>
    <n v="2"/>
    <s v="Feb"/>
  </r>
  <r>
    <n v="479"/>
    <d v="2026-02-14T00:00:00"/>
    <n v="2026"/>
    <x v="0"/>
    <n v="2"/>
    <x v="1"/>
    <x v="0"/>
    <x v="0"/>
    <x v="0"/>
    <s v="Returning"/>
    <x v="4"/>
    <s v="Training Mat"/>
    <n v="2"/>
    <n v="50.16"/>
    <n v="0.1"/>
    <n v="21.48"/>
    <n v="90.287999999999997"/>
    <n v="42.96"/>
    <n v="47.327999999999996"/>
    <n v="0.52418926103136632"/>
    <n v="2026"/>
    <s v="Q1"/>
    <n v="2"/>
    <s v="Feb"/>
  </r>
  <r>
    <n v="4069"/>
    <d v="2026-02-14T00:00:00"/>
    <n v="2026"/>
    <x v="0"/>
    <n v="2"/>
    <x v="1"/>
    <x v="3"/>
    <x v="8"/>
    <x v="0"/>
    <s v="New"/>
    <x v="1"/>
    <s v="Trail Boots"/>
    <n v="4"/>
    <n v="140.63999999999999"/>
    <n v="0"/>
    <n v="77.510000000000005"/>
    <n v="562.55999999999995"/>
    <n v="310.04000000000002"/>
    <n v="252.51999999999992"/>
    <n v="0.4488765642775881"/>
    <n v="2026"/>
    <s v="Q1"/>
    <n v="2"/>
    <s v="Feb"/>
  </r>
  <r>
    <n v="4588"/>
    <d v="2026-02-14T00:00:00"/>
    <n v="2026"/>
    <x v="0"/>
    <n v="2"/>
    <x v="1"/>
    <x v="0"/>
    <x v="0"/>
    <x v="3"/>
    <s v="New"/>
    <x v="3"/>
    <s v="Portable Camp Stove"/>
    <n v="1"/>
    <n v="80.680000000000007"/>
    <n v="0"/>
    <n v="39.630000000000003"/>
    <n v="80.680000000000007"/>
    <n v="39.630000000000003"/>
    <n v="41.050000000000004"/>
    <n v="0.50880019831432821"/>
    <n v="2026"/>
    <s v="Q1"/>
    <n v="2"/>
    <s v="Feb"/>
  </r>
  <r>
    <n v="14"/>
    <d v="2026-02-15T00:00:00"/>
    <n v="2026"/>
    <x v="0"/>
    <n v="2"/>
    <x v="1"/>
    <x v="0"/>
    <x v="0"/>
    <x v="1"/>
    <s v="Business"/>
    <x v="2"/>
    <s v="Travel Backpack 35L"/>
    <n v="3"/>
    <n v="162.44999999999999"/>
    <n v="0.05"/>
    <n v="86.43"/>
    <n v="462.98249999999996"/>
    <n v="259.29000000000002"/>
    <n v="203.69249999999994"/>
    <n v="0.43995723380473334"/>
    <n v="2026"/>
    <s v="Q1"/>
    <n v="2"/>
    <s v="Feb"/>
  </r>
  <r>
    <n v="303"/>
    <d v="2026-02-15T00:00:00"/>
    <n v="2026"/>
    <x v="0"/>
    <n v="2"/>
    <x v="1"/>
    <x v="1"/>
    <x v="6"/>
    <x v="3"/>
    <s v="Returning"/>
    <x v="0"/>
    <s v="Cycling Pack 12L"/>
    <n v="2"/>
    <n v="102.12"/>
    <n v="0.15"/>
    <n v="51.03"/>
    <n v="173.60400000000001"/>
    <n v="102.06"/>
    <n v="71.544000000000011"/>
    <n v="0.41211032003870884"/>
    <n v="2026"/>
    <s v="Q1"/>
    <n v="2"/>
    <s v="Feb"/>
  </r>
  <r>
    <n v="1197"/>
    <d v="2026-02-16T00:00:00"/>
    <n v="2026"/>
    <x v="0"/>
    <n v="2"/>
    <x v="1"/>
    <x v="2"/>
    <x v="3"/>
    <x v="0"/>
    <s v="New"/>
    <x v="0"/>
    <s v="Cycling Pack 12L"/>
    <n v="2"/>
    <n v="101.77"/>
    <n v="0"/>
    <n v="51.34"/>
    <n v="203.54"/>
    <n v="102.68"/>
    <n v="100.85999999999999"/>
    <n v="0.49552913432249185"/>
    <n v="2026"/>
    <s v="Q1"/>
    <n v="2"/>
    <s v="Feb"/>
  </r>
  <r>
    <n v="2714"/>
    <d v="2026-02-16T00:00:00"/>
    <n v="2026"/>
    <x v="0"/>
    <n v="2"/>
    <x v="1"/>
    <x v="0"/>
    <x v="15"/>
    <x v="0"/>
    <s v="Business"/>
    <x v="1"/>
    <s v="Summit Backpack 45L"/>
    <n v="3"/>
    <n v="153.24"/>
    <n v="0.15"/>
    <n v="77.61"/>
    <n v="390.762"/>
    <n v="232.82999999999998"/>
    <n v="157.93200000000002"/>
    <n v="0.40416417154175693"/>
    <n v="2026"/>
    <s v="Q1"/>
    <n v="2"/>
    <s v="Feb"/>
  </r>
  <r>
    <n v="2753"/>
    <d v="2026-02-16T00:00:00"/>
    <n v="2026"/>
    <x v="0"/>
    <n v="2"/>
    <x v="1"/>
    <x v="3"/>
    <x v="4"/>
    <x v="3"/>
    <s v="Returning"/>
    <x v="1"/>
    <s v="Trail Boots"/>
    <n v="1"/>
    <n v="140.47"/>
    <n v="0"/>
    <n v="79.66"/>
    <n v="140.47"/>
    <n v="79.66"/>
    <n v="60.81"/>
    <n v="0.43290382288033036"/>
    <n v="2026"/>
    <s v="Q1"/>
    <n v="2"/>
    <s v="Feb"/>
  </r>
  <r>
    <n v="3901"/>
    <d v="2026-02-16T00:00:00"/>
    <n v="2026"/>
    <x v="0"/>
    <n v="2"/>
    <x v="1"/>
    <x v="3"/>
    <x v="7"/>
    <x v="2"/>
    <s v="New"/>
    <x v="1"/>
    <s v="Trekking Poles"/>
    <n v="4"/>
    <n v="70.67"/>
    <n v="0.05"/>
    <n v="32.96"/>
    <n v="268.54599999999999"/>
    <n v="131.84"/>
    <n v="136.70599999999999"/>
    <n v="0.50905990035226734"/>
    <n v="2026"/>
    <s v="Q1"/>
    <n v="2"/>
    <s v="Feb"/>
  </r>
  <r>
    <n v="594"/>
    <d v="2026-02-17T00:00:00"/>
    <n v="2026"/>
    <x v="0"/>
    <n v="2"/>
    <x v="1"/>
    <x v="0"/>
    <x v="15"/>
    <x v="2"/>
    <s v="Business"/>
    <x v="2"/>
    <s v="Carry-On Duffel"/>
    <n v="3"/>
    <n v="134.91"/>
    <n v="0"/>
    <n v="67.69"/>
    <n v="404.73"/>
    <n v="203.07"/>
    <n v="201.66000000000003"/>
    <n v="0.49825809799125348"/>
    <n v="2026"/>
    <s v="Q1"/>
    <n v="2"/>
    <s v="Feb"/>
  </r>
  <r>
    <n v="624"/>
    <d v="2026-02-17T00:00:00"/>
    <n v="2026"/>
    <x v="0"/>
    <n v="2"/>
    <x v="1"/>
    <x v="2"/>
    <x v="2"/>
    <x v="0"/>
    <s v="Business"/>
    <x v="1"/>
    <s v="Trekking Poles"/>
    <n v="1"/>
    <n v="70.86"/>
    <n v="0.1"/>
    <n v="33.299999999999997"/>
    <n v="63.774000000000001"/>
    <n v="33.299999999999997"/>
    <n v="30.474000000000004"/>
    <n v="0.47784363533728486"/>
    <n v="2026"/>
    <s v="Q1"/>
    <n v="2"/>
    <s v="Feb"/>
  </r>
  <r>
    <n v="1013"/>
    <d v="2026-02-17T00:00:00"/>
    <n v="2026"/>
    <x v="0"/>
    <n v="2"/>
    <x v="1"/>
    <x v="1"/>
    <x v="12"/>
    <x v="2"/>
    <s v="New"/>
    <x v="0"/>
    <s v="Cycling Pack 12L"/>
    <n v="1"/>
    <n v="104.35"/>
    <n v="0"/>
    <n v="51.49"/>
    <n v="104.35"/>
    <n v="51.49"/>
    <n v="52.859999999999992"/>
    <n v="0.50656444657402966"/>
    <n v="2026"/>
    <s v="Q1"/>
    <n v="2"/>
    <s v="Feb"/>
  </r>
  <r>
    <n v="1100"/>
    <d v="2026-02-17T00:00:00"/>
    <n v="2026"/>
    <x v="0"/>
    <n v="2"/>
    <x v="1"/>
    <x v="3"/>
    <x v="8"/>
    <x v="0"/>
    <s v="Returning"/>
    <x v="4"/>
    <s v="Weighted Vest"/>
    <n v="2"/>
    <n v="120.48"/>
    <n v="0"/>
    <n v="70.680000000000007"/>
    <n v="240.96"/>
    <n v="141.36000000000001"/>
    <n v="99.6"/>
    <n v="0.4133466135458167"/>
    <n v="2026"/>
    <s v="Q1"/>
    <n v="2"/>
    <s v="Feb"/>
  </r>
  <r>
    <n v="2353"/>
    <d v="2026-02-17T00:00:00"/>
    <n v="2026"/>
    <x v="0"/>
    <n v="2"/>
    <x v="1"/>
    <x v="1"/>
    <x v="12"/>
    <x v="0"/>
    <s v="Returning"/>
    <x v="3"/>
    <s v="Alpine Tent 4P"/>
    <n v="1"/>
    <n v="339.52"/>
    <n v="0.1"/>
    <n v="191.19"/>
    <n v="305.56799999999998"/>
    <n v="191.19"/>
    <n v="114.37799999999999"/>
    <n v="0.3743127552623311"/>
    <n v="2026"/>
    <s v="Q1"/>
    <n v="2"/>
    <s v="Feb"/>
  </r>
  <r>
    <n v="3020"/>
    <d v="2026-02-17T00:00:00"/>
    <n v="2026"/>
    <x v="0"/>
    <n v="2"/>
    <x v="1"/>
    <x v="1"/>
    <x v="14"/>
    <x v="1"/>
    <s v="Business"/>
    <x v="1"/>
    <s v="Summit Backpack 45L"/>
    <n v="5"/>
    <n v="154.72999999999999"/>
    <n v="0.1"/>
    <n v="77.42"/>
    <n v="696.28499999999997"/>
    <n v="387.1"/>
    <n v="309.18499999999995"/>
    <n v="0.44404949122844806"/>
    <n v="2026"/>
    <s v="Q1"/>
    <n v="2"/>
    <s v="Feb"/>
  </r>
  <r>
    <n v="3227"/>
    <d v="2026-02-17T00:00:00"/>
    <n v="2026"/>
    <x v="0"/>
    <n v="2"/>
    <x v="1"/>
    <x v="2"/>
    <x v="5"/>
    <x v="2"/>
    <s v="Business"/>
    <x v="1"/>
    <s v="Hiking Daypack 20L"/>
    <n v="4"/>
    <n v="93.98"/>
    <n v="0.05"/>
    <n v="44.6"/>
    <n v="357.12400000000002"/>
    <n v="178.4"/>
    <n v="178.72400000000002"/>
    <n v="0.50045362395134463"/>
    <n v="2026"/>
    <s v="Q1"/>
    <n v="2"/>
    <s v="Feb"/>
  </r>
  <r>
    <n v="3530"/>
    <d v="2026-02-17T00:00:00"/>
    <n v="2026"/>
    <x v="0"/>
    <n v="2"/>
    <x v="1"/>
    <x v="0"/>
    <x v="0"/>
    <x v="0"/>
    <s v="New"/>
    <x v="3"/>
    <s v="Alpine Tent 4P"/>
    <n v="2"/>
    <n v="336.83"/>
    <n v="0"/>
    <n v="194.42"/>
    <n v="673.66"/>
    <n v="388.84"/>
    <n v="284.82"/>
    <n v="0.42279488169106078"/>
    <n v="2026"/>
    <s v="Q1"/>
    <n v="2"/>
    <s v="Feb"/>
  </r>
  <r>
    <n v="6"/>
    <d v="2026-02-18T00:00:00"/>
    <n v="2026"/>
    <x v="0"/>
    <n v="2"/>
    <x v="1"/>
    <x v="3"/>
    <x v="8"/>
    <x v="2"/>
    <s v="Returning"/>
    <x v="3"/>
    <s v="Alpine Tent 4P"/>
    <n v="1"/>
    <n v="338.93"/>
    <n v="0"/>
    <n v="197.92"/>
    <n v="338.93"/>
    <n v="197.92"/>
    <n v="141.01000000000002"/>
    <n v="0.41604461098161866"/>
    <n v="2026"/>
    <s v="Q1"/>
    <n v="2"/>
    <s v="Feb"/>
  </r>
  <r>
    <n v="2038"/>
    <d v="2026-02-18T00:00:00"/>
    <n v="2026"/>
    <x v="0"/>
    <n v="2"/>
    <x v="1"/>
    <x v="0"/>
    <x v="9"/>
    <x v="0"/>
    <s v="New"/>
    <x v="3"/>
    <s v="Compact Sleeping Bag"/>
    <n v="5"/>
    <n v="122.72"/>
    <n v="0"/>
    <n v="62.41"/>
    <n v="613.6"/>
    <n v="312.04999999999995"/>
    <n v="301.55000000000007"/>
    <n v="0.49144393741851378"/>
    <n v="2026"/>
    <s v="Q1"/>
    <n v="2"/>
    <s v="Feb"/>
  </r>
  <r>
    <n v="4104"/>
    <d v="2026-02-18T00:00:00"/>
    <n v="2026"/>
    <x v="0"/>
    <n v="2"/>
    <x v="1"/>
    <x v="3"/>
    <x v="4"/>
    <x v="0"/>
    <s v="New"/>
    <x v="2"/>
    <s v="Carry-On Duffel"/>
    <n v="4"/>
    <n v="135.63"/>
    <n v="0.05"/>
    <n v="65.900000000000006"/>
    <n v="515.39400000000001"/>
    <n v="263.60000000000002"/>
    <n v="251.79399999999998"/>
    <n v="0.4885466264644136"/>
    <n v="2026"/>
    <s v="Q1"/>
    <n v="2"/>
    <s v="Feb"/>
  </r>
  <r>
    <n v="1072"/>
    <d v="2026-02-19T00:00:00"/>
    <n v="2026"/>
    <x v="0"/>
    <n v="2"/>
    <x v="1"/>
    <x v="2"/>
    <x v="16"/>
    <x v="0"/>
    <s v="Returning"/>
    <x v="3"/>
    <s v="Portable Camp Stove"/>
    <n v="2"/>
    <n v="81.34"/>
    <n v="0.05"/>
    <n v="40.64"/>
    <n v="154.54599999999999"/>
    <n v="81.28"/>
    <n v="73.265999999999991"/>
    <n v="0.47407244445019603"/>
    <n v="2026"/>
    <s v="Q1"/>
    <n v="2"/>
    <s v="Feb"/>
  </r>
  <r>
    <n v="2435"/>
    <d v="2026-02-19T00:00:00"/>
    <n v="2026"/>
    <x v="0"/>
    <n v="2"/>
    <x v="1"/>
    <x v="2"/>
    <x v="3"/>
    <x v="0"/>
    <s v="New"/>
    <x v="0"/>
    <s v="Compact Repair Kit"/>
    <n v="1"/>
    <n v="41.01"/>
    <n v="0.05"/>
    <n v="16.489999999999998"/>
    <n v="38.959499999999998"/>
    <n v="16.489999999999998"/>
    <n v="22.4695"/>
    <n v="0.57673994789460847"/>
    <n v="2026"/>
    <s v="Q1"/>
    <n v="2"/>
    <s v="Feb"/>
  </r>
  <r>
    <n v="4476"/>
    <d v="2026-02-19T00:00:00"/>
    <n v="2026"/>
    <x v="0"/>
    <n v="2"/>
    <x v="1"/>
    <x v="1"/>
    <x v="11"/>
    <x v="3"/>
    <s v="Business"/>
    <x v="1"/>
    <s v="Summit Backpack 45L"/>
    <n v="2"/>
    <n v="153.03"/>
    <n v="0"/>
    <n v="81.02"/>
    <n v="306.06"/>
    <n v="162.04"/>
    <n v="144.02000000000001"/>
    <n v="0.47056132784421356"/>
    <n v="2026"/>
    <s v="Q1"/>
    <n v="2"/>
    <s v="Feb"/>
  </r>
  <r>
    <n v="174"/>
    <d v="2026-02-20T00:00:00"/>
    <n v="2026"/>
    <x v="0"/>
    <n v="2"/>
    <x v="1"/>
    <x v="1"/>
    <x v="11"/>
    <x v="0"/>
    <s v="New"/>
    <x v="4"/>
    <s v="Weighted Vest"/>
    <n v="2"/>
    <n v="124.92"/>
    <n v="0"/>
    <n v="69.98"/>
    <n v="249.84"/>
    <n v="139.96"/>
    <n v="109.88"/>
    <n v="0.43980147294268329"/>
    <n v="2026"/>
    <s v="Q1"/>
    <n v="2"/>
    <s v="Feb"/>
  </r>
  <r>
    <n v="304"/>
    <d v="2026-02-20T00:00:00"/>
    <n v="2026"/>
    <x v="0"/>
    <n v="2"/>
    <x v="1"/>
    <x v="1"/>
    <x v="12"/>
    <x v="0"/>
    <s v="Business"/>
    <x v="2"/>
    <s v="Carry-On Duffel"/>
    <n v="2"/>
    <n v="136.55000000000001"/>
    <n v="0"/>
    <n v="68.84"/>
    <n v="273.10000000000002"/>
    <n v="137.68"/>
    <n v="135.42000000000002"/>
    <n v="0.49586232149395826"/>
    <n v="2026"/>
    <s v="Q1"/>
    <n v="2"/>
    <s v="Feb"/>
  </r>
  <r>
    <n v="404"/>
    <d v="2026-02-20T00:00:00"/>
    <n v="2026"/>
    <x v="0"/>
    <n v="2"/>
    <x v="1"/>
    <x v="2"/>
    <x v="5"/>
    <x v="1"/>
    <s v="Business"/>
    <x v="3"/>
    <s v="Compact Sleeping Bag"/>
    <n v="15"/>
    <n v="121.98"/>
    <n v="0.1"/>
    <n v="59.86"/>
    <n v="1646.73"/>
    <n v="897.9"/>
    <n v="748.83"/>
    <n v="0.45473757082217486"/>
    <n v="2026"/>
    <s v="Q1"/>
    <n v="2"/>
    <s v="Feb"/>
  </r>
  <r>
    <n v="675"/>
    <d v="2026-02-20T00:00:00"/>
    <n v="2026"/>
    <x v="0"/>
    <n v="2"/>
    <x v="1"/>
    <x v="1"/>
    <x v="12"/>
    <x v="0"/>
    <s v="New"/>
    <x v="2"/>
    <s v="Packing Cube Set"/>
    <n v="1"/>
    <n v="45.54"/>
    <n v="0"/>
    <n v="18.29"/>
    <n v="45.54"/>
    <n v="18.29"/>
    <n v="27.25"/>
    <n v="0.59837505489679399"/>
    <n v="2026"/>
    <s v="Q1"/>
    <n v="2"/>
    <s v="Feb"/>
  </r>
  <r>
    <n v="940"/>
    <d v="2026-02-20T00:00:00"/>
    <n v="2026"/>
    <x v="0"/>
    <n v="2"/>
    <x v="1"/>
    <x v="2"/>
    <x v="3"/>
    <x v="3"/>
    <s v="Returning"/>
    <x v="4"/>
    <s v="Training Mat"/>
    <n v="1"/>
    <n v="51.73"/>
    <n v="0"/>
    <n v="21.83"/>
    <n v="51.73"/>
    <n v="21.83"/>
    <n v="29.9"/>
    <n v="0.57800115986854828"/>
    <n v="2026"/>
    <s v="Q1"/>
    <n v="2"/>
    <s v="Feb"/>
  </r>
  <r>
    <n v="2375"/>
    <d v="2026-02-20T00:00:00"/>
    <n v="2026"/>
    <x v="0"/>
    <n v="2"/>
    <x v="1"/>
    <x v="1"/>
    <x v="12"/>
    <x v="3"/>
    <s v="Returning"/>
    <x v="3"/>
    <s v="Portable Camp Stove"/>
    <n v="2"/>
    <n v="80.510000000000005"/>
    <n v="0.05"/>
    <n v="38.630000000000003"/>
    <n v="152.96899999999999"/>
    <n v="77.260000000000005"/>
    <n v="75.708999999999989"/>
    <n v="0.4949303453640933"/>
    <n v="2026"/>
    <s v="Q1"/>
    <n v="2"/>
    <s v="Feb"/>
  </r>
  <r>
    <n v="4184"/>
    <d v="2026-02-20T00:00:00"/>
    <n v="2026"/>
    <x v="0"/>
    <n v="2"/>
    <x v="1"/>
    <x v="3"/>
    <x v="7"/>
    <x v="0"/>
    <s v="New"/>
    <x v="4"/>
    <s v="Recovery Roller"/>
    <n v="1"/>
    <n v="36.31"/>
    <n v="0"/>
    <n v="14"/>
    <n v="36.31"/>
    <n v="14"/>
    <n v="22.310000000000002"/>
    <n v="0.61443128614706699"/>
    <n v="2026"/>
    <s v="Q1"/>
    <n v="2"/>
    <s v="Feb"/>
  </r>
  <r>
    <n v="4390"/>
    <d v="2026-02-20T00:00:00"/>
    <n v="2026"/>
    <x v="0"/>
    <n v="2"/>
    <x v="1"/>
    <x v="2"/>
    <x v="16"/>
    <x v="0"/>
    <s v="Returning"/>
    <x v="0"/>
    <s v="Commuter Helmet"/>
    <n v="1"/>
    <n v="82.86"/>
    <n v="0.05"/>
    <n v="42.3"/>
    <n v="78.716999999999999"/>
    <n v="42.3"/>
    <n v="36.417000000000002"/>
    <n v="0.46263196005945351"/>
    <n v="2026"/>
    <s v="Q1"/>
    <n v="2"/>
    <s v="Feb"/>
  </r>
  <r>
    <n v="1475"/>
    <d v="2026-02-21T00:00:00"/>
    <n v="2026"/>
    <x v="0"/>
    <n v="2"/>
    <x v="1"/>
    <x v="0"/>
    <x v="0"/>
    <x v="2"/>
    <s v="New"/>
    <x v="0"/>
    <s v="Cycling Pack 12L"/>
    <n v="2"/>
    <n v="103.03"/>
    <n v="0.05"/>
    <n v="50.73"/>
    <n v="195.75700000000001"/>
    <n v="101.46"/>
    <n v="94.297000000000011"/>
    <n v="0.48170435795399402"/>
    <n v="2026"/>
    <s v="Q1"/>
    <n v="2"/>
    <s v="Feb"/>
  </r>
  <r>
    <n v="3504"/>
    <d v="2026-02-21T00:00:00"/>
    <n v="2026"/>
    <x v="0"/>
    <n v="2"/>
    <x v="1"/>
    <x v="1"/>
    <x v="14"/>
    <x v="0"/>
    <s v="Business"/>
    <x v="2"/>
    <s v="Insulated Bottle"/>
    <n v="1"/>
    <n v="36.39"/>
    <n v="0"/>
    <n v="13.49"/>
    <n v="36.39"/>
    <n v="13.49"/>
    <n v="22.9"/>
    <n v="0.62929376202253362"/>
    <n v="2026"/>
    <s v="Q1"/>
    <n v="2"/>
    <s v="Feb"/>
  </r>
  <r>
    <n v="1649"/>
    <d v="2026-02-22T00:00:00"/>
    <n v="2026"/>
    <x v="0"/>
    <n v="2"/>
    <x v="1"/>
    <x v="2"/>
    <x v="5"/>
    <x v="0"/>
    <s v="Returning"/>
    <x v="3"/>
    <s v="Compact Sleeping Bag"/>
    <n v="1"/>
    <n v="124.93"/>
    <n v="0.1"/>
    <n v="59.74"/>
    <n v="112.43700000000001"/>
    <n v="59.74"/>
    <n v="52.69700000000001"/>
    <n v="0.46868023871145625"/>
    <n v="2026"/>
    <s v="Q1"/>
    <n v="2"/>
    <s v="Feb"/>
  </r>
  <r>
    <n v="2170"/>
    <d v="2026-02-22T00:00:00"/>
    <n v="2026"/>
    <x v="0"/>
    <n v="2"/>
    <x v="1"/>
    <x v="1"/>
    <x v="11"/>
    <x v="3"/>
    <s v="Returning"/>
    <x v="0"/>
    <s v="Cycling Pack 12L"/>
    <n v="1"/>
    <n v="101.19"/>
    <n v="0.05"/>
    <n v="49.14"/>
    <n v="96.130499999999998"/>
    <n v="49.14"/>
    <n v="46.990499999999997"/>
    <n v="0.48881988546819166"/>
    <n v="2026"/>
    <s v="Q1"/>
    <n v="2"/>
    <s v="Feb"/>
  </r>
  <r>
    <n v="3402"/>
    <d v="2026-02-22T00:00:00"/>
    <n v="2026"/>
    <x v="0"/>
    <n v="2"/>
    <x v="1"/>
    <x v="3"/>
    <x v="8"/>
    <x v="0"/>
    <s v="Returning"/>
    <x v="4"/>
    <s v="Training Mat"/>
    <n v="2"/>
    <n v="51.2"/>
    <n v="0"/>
    <n v="21.38"/>
    <n v="102.4"/>
    <n v="42.76"/>
    <n v="59.640000000000008"/>
    <n v="0.58242187500000009"/>
    <n v="2026"/>
    <s v="Q1"/>
    <n v="2"/>
    <s v="Feb"/>
  </r>
  <r>
    <n v="3773"/>
    <d v="2026-02-22T00:00:00"/>
    <n v="2026"/>
    <x v="0"/>
    <n v="2"/>
    <x v="1"/>
    <x v="3"/>
    <x v="4"/>
    <x v="0"/>
    <s v="Returning"/>
    <x v="3"/>
    <s v="Portable Camp Stove"/>
    <n v="1"/>
    <n v="81.81"/>
    <n v="0"/>
    <n v="40.32"/>
    <n v="81.81"/>
    <n v="40.32"/>
    <n v="41.49"/>
    <n v="0.50715071507150711"/>
    <n v="2026"/>
    <s v="Q1"/>
    <n v="2"/>
    <s v="Feb"/>
  </r>
  <r>
    <n v="4670"/>
    <d v="2026-02-22T00:00:00"/>
    <n v="2026"/>
    <x v="0"/>
    <n v="2"/>
    <x v="1"/>
    <x v="0"/>
    <x v="15"/>
    <x v="2"/>
    <s v="Business"/>
    <x v="1"/>
    <s v="Summit Backpack 45L"/>
    <n v="1"/>
    <n v="152.96"/>
    <n v="0"/>
    <n v="79.510000000000005"/>
    <n v="152.96"/>
    <n v="79.510000000000005"/>
    <n v="73.45"/>
    <n v="0.48019089958158995"/>
    <n v="2026"/>
    <s v="Q1"/>
    <n v="2"/>
    <s v="Feb"/>
  </r>
  <r>
    <n v="587"/>
    <d v="2026-02-23T00:00:00"/>
    <n v="2026"/>
    <x v="0"/>
    <n v="2"/>
    <x v="1"/>
    <x v="3"/>
    <x v="7"/>
    <x v="3"/>
    <s v="Business"/>
    <x v="2"/>
    <s v="Travel Backpack 35L"/>
    <n v="1"/>
    <n v="166.13"/>
    <n v="0.05"/>
    <n v="85.7"/>
    <n v="157.8235"/>
    <n v="85.7"/>
    <n v="72.123499999999993"/>
    <n v="0.45698834457479398"/>
    <n v="2026"/>
    <s v="Q1"/>
    <n v="2"/>
    <s v="Feb"/>
  </r>
  <r>
    <n v="1085"/>
    <d v="2026-02-23T00:00:00"/>
    <n v="2026"/>
    <x v="0"/>
    <n v="2"/>
    <x v="1"/>
    <x v="0"/>
    <x v="15"/>
    <x v="0"/>
    <s v="New"/>
    <x v="3"/>
    <s v="Trail Tent 2P"/>
    <n v="3"/>
    <n v="193.18"/>
    <n v="0.05"/>
    <n v="106.19"/>
    <n v="550.56299999999999"/>
    <n v="318.57"/>
    <n v="231.99299999999999"/>
    <n v="0.42137412067283853"/>
    <n v="2026"/>
    <s v="Q1"/>
    <n v="2"/>
    <s v="Feb"/>
  </r>
  <r>
    <n v="1635"/>
    <d v="2026-02-23T00:00:00"/>
    <n v="2026"/>
    <x v="0"/>
    <n v="2"/>
    <x v="1"/>
    <x v="2"/>
    <x v="10"/>
    <x v="0"/>
    <s v="Returning"/>
    <x v="0"/>
    <s v="Commuter Helmet"/>
    <n v="1"/>
    <n v="80.42"/>
    <n v="0"/>
    <n v="41.72"/>
    <n v="80.42"/>
    <n v="41.72"/>
    <n v="38.700000000000003"/>
    <n v="0.4812235762248197"/>
    <n v="2026"/>
    <s v="Q1"/>
    <n v="2"/>
    <s v="Feb"/>
  </r>
  <r>
    <n v="4067"/>
    <d v="2026-02-23T00:00:00"/>
    <n v="2026"/>
    <x v="0"/>
    <n v="2"/>
    <x v="1"/>
    <x v="3"/>
    <x v="13"/>
    <x v="0"/>
    <s v="Returning"/>
    <x v="3"/>
    <s v="Compact Sleeping Bag"/>
    <n v="2"/>
    <n v="122.17"/>
    <n v="0"/>
    <n v="60.62"/>
    <n v="244.34"/>
    <n v="121.24"/>
    <n v="123.10000000000001"/>
    <n v="0.50380617172792019"/>
    <n v="2026"/>
    <s v="Q1"/>
    <n v="2"/>
    <s v="Feb"/>
  </r>
  <r>
    <n v="287"/>
    <d v="2026-02-24T00:00:00"/>
    <n v="2026"/>
    <x v="0"/>
    <n v="2"/>
    <x v="1"/>
    <x v="1"/>
    <x v="6"/>
    <x v="3"/>
    <s v="New"/>
    <x v="2"/>
    <s v="Travel Backpack 35L"/>
    <n v="1"/>
    <n v="164.6"/>
    <n v="0"/>
    <n v="85.07"/>
    <n v="164.6"/>
    <n v="85.07"/>
    <n v="79.53"/>
    <n v="0.48317132442284327"/>
    <n v="2026"/>
    <s v="Q1"/>
    <n v="2"/>
    <s v="Feb"/>
  </r>
  <r>
    <n v="794"/>
    <d v="2026-02-24T00:00:00"/>
    <n v="2026"/>
    <x v="0"/>
    <n v="2"/>
    <x v="1"/>
    <x v="1"/>
    <x v="14"/>
    <x v="0"/>
    <s v="New"/>
    <x v="2"/>
    <s v="Carry-On Duffel"/>
    <n v="1"/>
    <n v="132.19999999999999"/>
    <n v="0"/>
    <n v="67.180000000000007"/>
    <n v="132.19999999999999"/>
    <n v="67.180000000000007"/>
    <n v="65.019999999999982"/>
    <n v="0.49183055975794243"/>
    <n v="2026"/>
    <s v="Q1"/>
    <n v="2"/>
    <s v="Feb"/>
  </r>
  <r>
    <n v="1609"/>
    <d v="2026-02-24T00:00:00"/>
    <n v="2026"/>
    <x v="0"/>
    <n v="2"/>
    <x v="1"/>
    <x v="3"/>
    <x v="4"/>
    <x v="0"/>
    <s v="Returning"/>
    <x v="0"/>
    <s v="Compact Repair Kit"/>
    <n v="2"/>
    <n v="40.700000000000003"/>
    <n v="0"/>
    <n v="16.63"/>
    <n v="81.400000000000006"/>
    <n v="33.26"/>
    <n v="48.140000000000008"/>
    <n v="0.59140049140049145"/>
    <n v="2026"/>
    <s v="Q1"/>
    <n v="2"/>
    <s v="Feb"/>
  </r>
  <r>
    <n v="4921"/>
    <d v="2026-02-24T00:00:00"/>
    <n v="2026"/>
    <x v="0"/>
    <n v="2"/>
    <x v="1"/>
    <x v="1"/>
    <x v="12"/>
    <x v="0"/>
    <s v="Returning"/>
    <x v="2"/>
    <s v="Insulated Bottle"/>
    <n v="1"/>
    <n v="35.39"/>
    <n v="0"/>
    <n v="13.93"/>
    <n v="35.39"/>
    <n v="13.93"/>
    <n v="21.46"/>
    <n v="0.60638598474145244"/>
    <n v="2026"/>
    <s v="Q1"/>
    <n v="2"/>
    <s v="Feb"/>
  </r>
  <r>
    <n v="2209"/>
    <d v="2026-02-25T00:00:00"/>
    <n v="2026"/>
    <x v="0"/>
    <n v="2"/>
    <x v="1"/>
    <x v="0"/>
    <x v="0"/>
    <x v="0"/>
    <s v="Business"/>
    <x v="0"/>
    <s v="Trail Bike Light"/>
    <n v="5"/>
    <n v="50.58"/>
    <n v="0.1"/>
    <n v="22.42"/>
    <n v="227.60999999999999"/>
    <n v="112.10000000000001"/>
    <n v="115.50999999999998"/>
    <n v="0.50749088352884308"/>
    <n v="2026"/>
    <s v="Q1"/>
    <n v="2"/>
    <s v="Feb"/>
  </r>
  <r>
    <n v="4757"/>
    <d v="2026-02-25T00:00:00"/>
    <n v="2026"/>
    <x v="0"/>
    <n v="2"/>
    <x v="1"/>
    <x v="1"/>
    <x v="11"/>
    <x v="3"/>
    <s v="Business"/>
    <x v="4"/>
    <s v="Training Mat"/>
    <n v="2"/>
    <n v="49.48"/>
    <n v="0"/>
    <n v="21.37"/>
    <n v="98.96"/>
    <n v="42.74"/>
    <n v="56.219999999999992"/>
    <n v="0.5681083265966046"/>
    <n v="2026"/>
    <s v="Q1"/>
    <n v="2"/>
    <s v="Feb"/>
  </r>
  <r>
    <n v="5155"/>
    <d v="2026-02-25T00:00:00"/>
    <n v="2026"/>
    <x v="0"/>
    <n v="2"/>
    <x v="1"/>
    <x v="3"/>
    <x v="13"/>
    <x v="2"/>
    <s v="New"/>
    <x v="4"/>
    <s v="Training Mat"/>
    <n v="1"/>
    <n v="50.51"/>
    <n v="0"/>
    <n v="21.4"/>
    <n v="50.51"/>
    <n v="21.4"/>
    <n v="29.11"/>
    <n v="0.57632152049099195"/>
    <n v="2026"/>
    <s v="Q1"/>
    <n v="2"/>
    <s v="Feb"/>
  </r>
  <r>
    <n v="1737"/>
    <d v="2026-02-26T00:00:00"/>
    <n v="2026"/>
    <x v="0"/>
    <n v="2"/>
    <x v="1"/>
    <x v="0"/>
    <x v="15"/>
    <x v="0"/>
    <s v="New"/>
    <x v="3"/>
    <s v="Compact Sleeping Bag"/>
    <n v="2"/>
    <n v="122.16"/>
    <n v="0"/>
    <n v="61.31"/>
    <n v="244.32"/>
    <n v="122.62"/>
    <n v="121.69999999999999"/>
    <n v="0.49811722331368691"/>
    <n v="2026"/>
    <s v="Q1"/>
    <n v="2"/>
    <s v="Feb"/>
  </r>
  <r>
    <n v="1905"/>
    <d v="2026-02-26T00:00:00"/>
    <n v="2026"/>
    <x v="0"/>
    <n v="2"/>
    <x v="1"/>
    <x v="3"/>
    <x v="7"/>
    <x v="2"/>
    <s v="Returning"/>
    <x v="0"/>
    <s v="Trail Bike Light"/>
    <n v="3"/>
    <n v="51.32"/>
    <n v="0.1"/>
    <n v="22.62"/>
    <n v="138.56400000000002"/>
    <n v="67.86"/>
    <n v="70.704000000000022"/>
    <n v="0.51026240581969351"/>
    <n v="2026"/>
    <s v="Q1"/>
    <n v="2"/>
    <s v="Feb"/>
  </r>
  <r>
    <n v="2359"/>
    <d v="2026-02-26T00:00:00"/>
    <n v="2026"/>
    <x v="0"/>
    <n v="2"/>
    <x v="1"/>
    <x v="2"/>
    <x v="10"/>
    <x v="0"/>
    <s v="Returning"/>
    <x v="3"/>
    <s v="Trail Tent 2P"/>
    <n v="2"/>
    <n v="195.92"/>
    <n v="0.05"/>
    <n v="104.13"/>
    <n v="372.24799999999993"/>
    <n v="208.26"/>
    <n v="163.98799999999994"/>
    <n v="0.4405342674775955"/>
    <n v="2026"/>
    <s v="Q1"/>
    <n v="2"/>
    <s v="Feb"/>
  </r>
  <r>
    <n v="3666"/>
    <d v="2026-02-26T00:00:00"/>
    <n v="2026"/>
    <x v="0"/>
    <n v="2"/>
    <x v="1"/>
    <x v="0"/>
    <x v="15"/>
    <x v="0"/>
    <s v="Returning"/>
    <x v="2"/>
    <s v="Insulated Bottle"/>
    <n v="1"/>
    <n v="36.19"/>
    <n v="0.1"/>
    <n v="13.62"/>
    <n v="32.570999999999998"/>
    <n v="13.62"/>
    <n v="18.951000000000001"/>
    <n v="0.58183660311319896"/>
    <n v="2026"/>
    <s v="Q1"/>
    <n v="2"/>
    <s v="Feb"/>
  </r>
  <r>
    <n v="518"/>
    <d v="2026-02-27T00:00:00"/>
    <n v="2026"/>
    <x v="0"/>
    <n v="2"/>
    <x v="1"/>
    <x v="2"/>
    <x v="2"/>
    <x v="0"/>
    <s v="New"/>
    <x v="1"/>
    <s v="Trekking Poles"/>
    <n v="1"/>
    <n v="72.97"/>
    <n v="0"/>
    <n v="32.43"/>
    <n v="72.97"/>
    <n v="32.43"/>
    <n v="40.54"/>
    <n v="0.55557078251336167"/>
    <n v="2026"/>
    <s v="Q1"/>
    <n v="2"/>
    <s v="Feb"/>
  </r>
  <r>
    <n v="892"/>
    <d v="2026-02-27T00:00:00"/>
    <n v="2026"/>
    <x v="0"/>
    <n v="2"/>
    <x v="1"/>
    <x v="3"/>
    <x v="7"/>
    <x v="1"/>
    <s v="Business"/>
    <x v="2"/>
    <s v="Packing Cube Set"/>
    <n v="12"/>
    <n v="47.15"/>
    <n v="0.1"/>
    <n v="17.829999999999998"/>
    <n v="509.21999999999997"/>
    <n v="213.95999999999998"/>
    <n v="295.26"/>
    <n v="0.57982797219276538"/>
    <n v="2026"/>
    <s v="Q1"/>
    <n v="2"/>
    <s v="Feb"/>
  </r>
  <r>
    <n v="1115"/>
    <d v="2026-02-27T00:00:00"/>
    <n v="2026"/>
    <x v="0"/>
    <n v="2"/>
    <x v="1"/>
    <x v="0"/>
    <x v="0"/>
    <x v="2"/>
    <s v="Business"/>
    <x v="2"/>
    <s v="Travel Backpack 35L"/>
    <n v="3"/>
    <n v="161.19999999999999"/>
    <n v="0.1"/>
    <n v="87.37"/>
    <n v="435.23999999999995"/>
    <n v="262.11"/>
    <n v="173.12999999999994"/>
    <n v="0.39778053487730897"/>
    <n v="2026"/>
    <s v="Q1"/>
    <n v="2"/>
    <s v="Feb"/>
  </r>
  <r>
    <n v="1186"/>
    <d v="2026-02-27T00:00:00"/>
    <n v="2026"/>
    <x v="0"/>
    <n v="2"/>
    <x v="1"/>
    <x v="0"/>
    <x v="9"/>
    <x v="2"/>
    <s v="Business"/>
    <x v="0"/>
    <s v="Trail Bike Light"/>
    <n v="1"/>
    <n v="49.73"/>
    <n v="0"/>
    <n v="22"/>
    <n v="49.73"/>
    <n v="22"/>
    <n v="27.729999999999997"/>
    <n v="0.55761109993967417"/>
    <n v="2026"/>
    <s v="Q1"/>
    <n v="2"/>
    <s v="Feb"/>
  </r>
  <r>
    <n v="2093"/>
    <d v="2026-02-27T00:00:00"/>
    <n v="2026"/>
    <x v="0"/>
    <n v="2"/>
    <x v="1"/>
    <x v="2"/>
    <x v="16"/>
    <x v="0"/>
    <s v="Returning"/>
    <x v="3"/>
    <s v="Compact Sleeping Bag"/>
    <n v="2"/>
    <n v="126.19"/>
    <n v="0"/>
    <n v="58.99"/>
    <n v="252.38"/>
    <n v="117.98"/>
    <n v="134.39999999999998"/>
    <n v="0.5325303114351374"/>
    <n v="2026"/>
    <s v="Q1"/>
    <n v="2"/>
    <s v="Feb"/>
  </r>
  <r>
    <n v="2136"/>
    <d v="2026-02-27T00:00:00"/>
    <n v="2026"/>
    <x v="0"/>
    <n v="2"/>
    <x v="1"/>
    <x v="1"/>
    <x v="12"/>
    <x v="0"/>
    <s v="Returning"/>
    <x v="2"/>
    <s v="Carry-On Duffel"/>
    <n v="2"/>
    <n v="135.38999999999999"/>
    <n v="0.05"/>
    <n v="65.69"/>
    <n v="257.24099999999999"/>
    <n v="131.38"/>
    <n v="125.86099999999999"/>
    <n v="0.48927270536189799"/>
    <n v="2026"/>
    <s v="Q1"/>
    <n v="2"/>
    <s v="Feb"/>
  </r>
  <r>
    <n v="3538"/>
    <d v="2026-02-27T00:00:00"/>
    <n v="2026"/>
    <x v="0"/>
    <n v="2"/>
    <x v="1"/>
    <x v="1"/>
    <x v="14"/>
    <x v="1"/>
    <s v="Business"/>
    <x v="4"/>
    <s v="Resistance Band Set"/>
    <n v="12"/>
    <n v="41.27"/>
    <n v="0.1"/>
    <n v="14.71"/>
    <n v="445.71600000000001"/>
    <n v="176.52"/>
    <n v="269.19600000000003"/>
    <n v="0.60396306168053204"/>
    <n v="2026"/>
    <s v="Q1"/>
    <n v="2"/>
    <s v="Feb"/>
  </r>
  <r>
    <n v="3891"/>
    <d v="2026-02-27T00:00:00"/>
    <n v="2026"/>
    <x v="0"/>
    <n v="2"/>
    <x v="1"/>
    <x v="0"/>
    <x v="0"/>
    <x v="2"/>
    <s v="Returning"/>
    <x v="0"/>
    <s v="Commuter Helmet"/>
    <n v="1"/>
    <n v="82.04"/>
    <n v="0.1"/>
    <n v="41.46"/>
    <n v="73.836000000000013"/>
    <n v="41.46"/>
    <n v="32.376000000000012"/>
    <n v="0.43848529172761264"/>
    <n v="2026"/>
    <s v="Q1"/>
    <n v="2"/>
    <s v="Feb"/>
  </r>
  <r>
    <n v="3917"/>
    <d v="2026-02-27T00:00:00"/>
    <n v="2026"/>
    <x v="0"/>
    <n v="2"/>
    <x v="1"/>
    <x v="3"/>
    <x v="4"/>
    <x v="0"/>
    <s v="Returning"/>
    <x v="2"/>
    <s v="Insulated Bottle"/>
    <n v="3"/>
    <n v="36.630000000000003"/>
    <n v="0"/>
    <n v="13.26"/>
    <n v="109.89000000000001"/>
    <n v="39.78"/>
    <n v="70.110000000000014"/>
    <n v="0.63800163800163801"/>
    <n v="2026"/>
    <s v="Q1"/>
    <n v="2"/>
    <s v="Feb"/>
  </r>
  <r>
    <n v="4594"/>
    <d v="2026-02-27T00:00:00"/>
    <n v="2026"/>
    <x v="0"/>
    <n v="2"/>
    <x v="1"/>
    <x v="3"/>
    <x v="7"/>
    <x v="2"/>
    <s v="Returning"/>
    <x v="1"/>
    <s v="Hiking Daypack 20L"/>
    <n v="5"/>
    <n v="92.94"/>
    <n v="0.05"/>
    <n v="46.47"/>
    <n v="441.46499999999997"/>
    <n v="232.35"/>
    <n v="209.11499999999998"/>
    <n v="0.47368421052631576"/>
    <n v="2026"/>
    <s v="Q1"/>
    <n v="2"/>
    <s v="Feb"/>
  </r>
  <r>
    <n v="4750"/>
    <d v="2026-02-27T00:00:00"/>
    <n v="2026"/>
    <x v="0"/>
    <n v="2"/>
    <x v="1"/>
    <x v="1"/>
    <x v="12"/>
    <x v="2"/>
    <s v="Returning"/>
    <x v="4"/>
    <s v="Weighted Vest"/>
    <n v="2"/>
    <n v="120.44"/>
    <n v="0.05"/>
    <n v="68.98"/>
    <n v="228.83599999999998"/>
    <n v="137.96"/>
    <n v="90.875999999999976"/>
    <n v="0.3971228303239"/>
    <n v="2026"/>
    <s v="Q1"/>
    <n v="2"/>
    <s v="Feb"/>
  </r>
  <r>
    <n v="4960"/>
    <d v="2026-02-27T00:00:00"/>
    <n v="2026"/>
    <x v="0"/>
    <n v="2"/>
    <x v="1"/>
    <x v="1"/>
    <x v="6"/>
    <x v="3"/>
    <s v="New"/>
    <x v="2"/>
    <s v="Insulated Bottle"/>
    <n v="2"/>
    <n v="36.130000000000003"/>
    <n v="0"/>
    <n v="13.72"/>
    <n v="72.260000000000005"/>
    <n v="27.44"/>
    <n v="44.820000000000007"/>
    <n v="0.62026017160254643"/>
    <n v="2026"/>
    <s v="Q1"/>
    <n v="2"/>
    <s v="Feb"/>
  </r>
  <r>
    <n v="4245"/>
    <d v="2026-02-28T00:00:00"/>
    <n v="2026"/>
    <x v="0"/>
    <n v="2"/>
    <x v="1"/>
    <x v="1"/>
    <x v="1"/>
    <x v="2"/>
    <s v="Returning"/>
    <x v="4"/>
    <s v="Weighted Vest"/>
    <n v="1"/>
    <n v="124.97"/>
    <n v="0.1"/>
    <n v="69.790000000000006"/>
    <n v="112.473"/>
    <n v="69.790000000000006"/>
    <n v="42.682999999999993"/>
    <n v="0.37949552337005321"/>
    <n v="2026"/>
    <s v="Q1"/>
    <n v="2"/>
    <s v="Feb"/>
  </r>
  <r>
    <n v="4664"/>
    <d v="2026-02-28T00:00:00"/>
    <n v="2026"/>
    <x v="0"/>
    <n v="2"/>
    <x v="1"/>
    <x v="3"/>
    <x v="13"/>
    <x v="0"/>
    <s v="Returning"/>
    <x v="2"/>
    <s v="Travel Backpack 35L"/>
    <n v="1"/>
    <n v="163.31"/>
    <n v="0.05"/>
    <n v="87.22"/>
    <n v="155.14449999999999"/>
    <n v="87.22"/>
    <n v="67.924499999999995"/>
    <n v="0.43781442461705056"/>
    <n v="2026"/>
    <s v="Q1"/>
    <n v="2"/>
    <s v="Feb"/>
  </r>
  <r>
    <n v="383"/>
    <d v="2026-03-01T00:00:00"/>
    <n v="2026"/>
    <x v="0"/>
    <n v="3"/>
    <x v="2"/>
    <x v="2"/>
    <x v="2"/>
    <x v="2"/>
    <s v="Returning"/>
    <x v="1"/>
    <s v="Hiking Daypack 20L"/>
    <n v="3"/>
    <n v="92.76"/>
    <n v="0"/>
    <n v="45.84"/>
    <n v="278.28000000000003"/>
    <n v="137.52000000000001"/>
    <n v="140.76000000000002"/>
    <n v="0.50582147477360928"/>
    <n v="2026"/>
    <s v="Q1"/>
    <n v="3"/>
    <s v="Mar"/>
  </r>
  <r>
    <n v="730"/>
    <d v="2026-03-01T00:00:00"/>
    <n v="2026"/>
    <x v="0"/>
    <n v="3"/>
    <x v="2"/>
    <x v="0"/>
    <x v="15"/>
    <x v="1"/>
    <s v="Business"/>
    <x v="4"/>
    <s v="Resistance Band Set"/>
    <n v="5"/>
    <n v="41.31"/>
    <n v="0.1"/>
    <n v="15.14"/>
    <n v="185.89500000000001"/>
    <n v="75.7"/>
    <n v="110.19500000000001"/>
    <n v="0.59278087092175691"/>
    <n v="2026"/>
    <s v="Q1"/>
    <n v="3"/>
    <s v="Mar"/>
  </r>
  <r>
    <n v="985"/>
    <d v="2026-03-01T00:00:00"/>
    <n v="2026"/>
    <x v="0"/>
    <n v="3"/>
    <x v="2"/>
    <x v="1"/>
    <x v="14"/>
    <x v="3"/>
    <s v="New"/>
    <x v="4"/>
    <s v="Resistance Band Set"/>
    <n v="2"/>
    <n v="41.23"/>
    <n v="0"/>
    <n v="14.28"/>
    <n v="82.46"/>
    <n v="28.56"/>
    <n v="53.899999999999991"/>
    <n v="0.65365025466893034"/>
    <n v="2026"/>
    <s v="Q1"/>
    <n v="3"/>
    <s v="Mar"/>
  </r>
  <r>
    <n v="1457"/>
    <d v="2026-03-01T00:00:00"/>
    <n v="2026"/>
    <x v="0"/>
    <n v="3"/>
    <x v="2"/>
    <x v="1"/>
    <x v="1"/>
    <x v="0"/>
    <s v="New"/>
    <x v="2"/>
    <s v="Insulated Bottle"/>
    <n v="1"/>
    <n v="36.47"/>
    <n v="0.05"/>
    <n v="13.21"/>
    <n v="34.646499999999996"/>
    <n v="13.21"/>
    <n v="21.436499999999995"/>
    <n v="0.61872050567878423"/>
    <n v="2026"/>
    <s v="Q1"/>
    <n v="3"/>
    <s v="Mar"/>
  </r>
  <r>
    <n v="2558"/>
    <d v="2026-03-01T00:00:00"/>
    <n v="2026"/>
    <x v="0"/>
    <n v="3"/>
    <x v="2"/>
    <x v="0"/>
    <x v="15"/>
    <x v="3"/>
    <s v="New"/>
    <x v="4"/>
    <s v="Recovery Roller"/>
    <n v="1"/>
    <n v="36.67"/>
    <n v="0"/>
    <n v="13.97"/>
    <n v="36.67"/>
    <n v="13.97"/>
    <n v="22.700000000000003"/>
    <n v="0.61903463321516228"/>
    <n v="2026"/>
    <s v="Q1"/>
    <n v="3"/>
    <s v="Mar"/>
  </r>
  <r>
    <n v="3024"/>
    <d v="2026-03-01T00:00:00"/>
    <n v="2026"/>
    <x v="0"/>
    <n v="3"/>
    <x v="2"/>
    <x v="1"/>
    <x v="11"/>
    <x v="0"/>
    <s v="Business"/>
    <x v="0"/>
    <s v="Trail Bike Light"/>
    <n v="2"/>
    <n v="51.87"/>
    <n v="0.1"/>
    <n v="22.95"/>
    <n v="93.366"/>
    <n v="45.9"/>
    <n v="47.466000000000001"/>
    <n v="0.50838635049161363"/>
    <n v="2026"/>
    <s v="Q1"/>
    <n v="3"/>
    <s v="Mar"/>
  </r>
  <r>
    <n v="3225"/>
    <d v="2026-03-01T00:00:00"/>
    <n v="2026"/>
    <x v="0"/>
    <n v="3"/>
    <x v="2"/>
    <x v="2"/>
    <x v="2"/>
    <x v="2"/>
    <s v="Business"/>
    <x v="3"/>
    <s v="Trail Tent 2P"/>
    <n v="1"/>
    <n v="195.06"/>
    <n v="0.1"/>
    <n v="106.68"/>
    <n v="175.554"/>
    <n v="106.68"/>
    <n v="68.873999999999995"/>
    <n v="0.39232372945076727"/>
    <n v="2026"/>
    <s v="Q1"/>
    <n v="3"/>
    <s v="Mar"/>
  </r>
  <r>
    <n v="3551"/>
    <d v="2026-03-01T00:00:00"/>
    <n v="2026"/>
    <x v="0"/>
    <n v="3"/>
    <x v="2"/>
    <x v="1"/>
    <x v="11"/>
    <x v="3"/>
    <s v="Returning"/>
    <x v="0"/>
    <s v="Cycling Pack 12L"/>
    <n v="2"/>
    <n v="100.79"/>
    <n v="0.05"/>
    <n v="49"/>
    <n v="191.501"/>
    <n v="98"/>
    <n v="93.501000000000005"/>
    <n v="0.48825332504791097"/>
    <n v="2026"/>
    <s v="Q1"/>
    <n v="3"/>
    <s v="Mar"/>
  </r>
  <r>
    <n v="4157"/>
    <d v="2026-03-01T00:00:00"/>
    <n v="2026"/>
    <x v="0"/>
    <n v="3"/>
    <x v="2"/>
    <x v="3"/>
    <x v="8"/>
    <x v="0"/>
    <s v="New"/>
    <x v="0"/>
    <s v="Trail Bike Light"/>
    <n v="5"/>
    <n v="51.92"/>
    <n v="0.15"/>
    <n v="22.24"/>
    <n v="220.66000000000003"/>
    <n v="111.19999999999999"/>
    <n v="109.46000000000004"/>
    <n v="0.49605728269736254"/>
    <n v="2026"/>
    <s v="Q1"/>
    <n v="3"/>
    <s v="Mar"/>
  </r>
  <r>
    <n v="4398"/>
    <d v="2026-03-01T00:00:00"/>
    <n v="2026"/>
    <x v="0"/>
    <n v="3"/>
    <x v="2"/>
    <x v="3"/>
    <x v="7"/>
    <x v="0"/>
    <s v="New"/>
    <x v="3"/>
    <s v="Compact Sleeping Bag"/>
    <n v="1"/>
    <n v="123.99"/>
    <n v="0.05"/>
    <n v="61.67"/>
    <n v="117.79049999999999"/>
    <n v="61.67"/>
    <n v="56.120499999999993"/>
    <n v="0.47644334644984099"/>
    <n v="2026"/>
    <s v="Q1"/>
    <n v="3"/>
    <s v="Mar"/>
  </r>
  <r>
    <n v="4951"/>
    <d v="2026-03-01T00:00:00"/>
    <n v="2026"/>
    <x v="0"/>
    <n v="3"/>
    <x v="2"/>
    <x v="1"/>
    <x v="14"/>
    <x v="0"/>
    <s v="New"/>
    <x v="3"/>
    <s v="Alpine Tent 4P"/>
    <n v="1"/>
    <n v="344.8"/>
    <n v="0.05"/>
    <n v="196.14"/>
    <n v="327.56"/>
    <n v="196.14"/>
    <n v="131.42000000000002"/>
    <n v="0.40120893882036884"/>
    <n v="2026"/>
    <s v="Q1"/>
    <n v="3"/>
    <s v="Mar"/>
  </r>
  <r>
    <n v="1354"/>
    <d v="2026-03-02T00:00:00"/>
    <n v="2026"/>
    <x v="0"/>
    <n v="3"/>
    <x v="2"/>
    <x v="3"/>
    <x v="8"/>
    <x v="3"/>
    <s v="Returning"/>
    <x v="2"/>
    <s v="Carry-On Duffel"/>
    <n v="3"/>
    <n v="131.91999999999999"/>
    <n v="0.05"/>
    <n v="67.47"/>
    <n v="375.97199999999998"/>
    <n v="202.41"/>
    <n v="173.56199999999998"/>
    <n v="0.46163544093709102"/>
    <n v="2026"/>
    <s v="Q1"/>
    <n v="3"/>
    <s v="Mar"/>
  </r>
  <r>
    <n v="2042"/>
    <d v="2026-03-02T00:00:00"/>
    <n v="2026"/>
    <x v="0"/>
    <n v="3"/>
    <x v="2"/>
    <x v="2"/>
    <x v="16"/>
    <x v="0"/>
    <s v="Business"/>
    <x v="1"/>
    <s v="Trail Boots"/>
    <n v="3"/>
    <n v="146.99"/>
    <n v="0"/>
    <n v="80.069999999999993"/>
    <n v="440.97"/>
    <n v="240.20999999999998"/>
    <n v="200.76000000000005"/>
    <n v="0.45526906592285199"/>
    <n v="2026"/>
    <s v="Q1"/>
    <n v="3"/>
    <s v="Mar"/>
  </r>
  <r>
    <n v="3895"/>
    <d v="2026-03-02T00:00:00"/>
    <n v="2026"/>
    <x v="0"/>
    <n v="3"/>
    <x v="2"/>
    <x v="3"/>
    <x v="7"/>
    <x v="0"/>
    <s v="Business"/>
    <x v="2"/>
    <s v="Travel Backpack 35L"/>
    <n v="2"/>
    <n v="164.74"/>
    <n v="0.05"/>
    <n v="89.9"/>
    <n v="313.00600000000003"/>
    <n v="179.8"/>
    <n v="133.20600000000002"/>
    <n v="0.42557011686676932"/>
    <n v="2026"/>
    <s v="Q1"/>
    <n v="3"/>
    <s v="Mar"/>
  </r>
  <r>
    <n v="5074"/>
    <d v="2026-03-02T00:00:00"/>
    <n v="2026"/>
    <x v="0"/>
    <n v="3"/>
    <x v="2"/>
    <x v="3"/>
    <x v="7"/>
    <x v="0"/>
    <s v="Returning"/>
    <x v="1"/>
    <s v="Hiking Daypack 20L"/>
    <n v="2"/>
    <n v="89.81"/>
    <n v="0"/>
    <n v="46.44"/>
    <n v="179.62"/>
    <n v="92.88"/>
    <n v="86.740000000000009"/>
    <n v="0.482908362097762"/>
    <n v="2026"/>
    <s v="Q1"/>
    <n v="3"/>
    <s v="Mar"/>
  </r>
  <r>
    <n v="179"/>
    <d v="2026-03-03T00:00:00"/>
    <n v="2026"/>
    <x v="0"/>
    <n v="3"/>
    <x v="2"/>
    <x v="2"/>
    <x v="16"/>
    <x v="2"/>
    <s v="Returning"/>
    <x v="4"/>
    <s v="Recovery Roller"/>
    <n v="1"/>
    <n v="35.369999999999997"/>
    <n v="0"/>
    <n v="13.88"/>
    <n v="35.369999999999997"/>
    <n v="13.88"/>
    <n v="21.489999999999995"/>
    <n v="0.60757704269154644"/>
    <n v="2026"/>
    <s v="Q1"/>
    <n v="3"/>
    <s v="Mar"/>
  </r>
  <r>
    <n v="459"/>
    <d v="2026-03-03T00:00:00"/>
    <n v="2026"/>
    <x v="0"/>
    <n v="3"/>
    <x v="2"/>
    <x v="1"/>
    <x v="12"/>
    <x v="3"/>
    <s v="New"/>
    <x v="0"/>
    <s v="Trail Bike Light"/>
    <n v="4"/>
    <n v="50.64"/>
    <n v="0"/>
    <n v="23.09"/>
    <n v="202.56"/>
    <n v="92.36"/>
    <n v="110.2"/>
    <n v="0.54403633491311221"/>
    <n v="2026"/>
    <s v="Q1"/>
    <n v="3"/>
    <s v="Mar"/>
  </r>
  <r>
    <n v="525"/>
    <d v="2026-03-03T00:00:00"/>
    <n v="2026"/>
    <x v="0"/>
    <n v="3"/>
    <x v="2"/>
    <x v="3"/>
    <x v="7"/>
    <x v="2"/>
    <s v="Returning"/>
    <x v="1"/>
    <s v="Trail Boots"/>
    <n v="1"/>
    <n v="146.37"/>
    <n v="0"/>
    <n v="78.3"/>
    <n v="146.37"/>
    <n v="78.3"/>
    <n v="68.070000000000007"/>
    <n v="0.46505431440869033"/>
    <n v="2026"/>
    <s v="Q1"/>
    <n v="3"/>
    <s v="Mar"/>
  </r>
  <r>
    <n v="3374"/>
    <d v="2026-03-03T00:00:00"/>
    <n v="2026"/>
    <x v="0"/>
    <n v="3"/>
    <x v="2"/>
    <x v="2"/>
    <x v="2"/>
    <x v="0"/>
    <s v="Returning"/>
    <x v="1"/>
    <s v="Trail Boots"/>
    <n v="3"/>
    <n v="143.74"/>
    <n v="0"/>
    <n v="81.58"/>
    <n v="431.22"/>
    <n v="244.74"/>
    <n v="186.48000000000002"/>
    <n v="0.43244747460692917"/>
    <n v="2026"/>
    <s v="Q1"/>
    <n v="3"/>
    <s v="Mar"/>
  </r>
  <r>
    <n v="3850"/>
    <d v="2026-03-03T00:00:00"/>
    <n v="2026"/>
    <x v="0"/>
    <n v="3"/>
    <x v="2"/>
    <x v="3"/>
    <x v="7"/>
    <x v="3"/>
    <s v="New"/>
    <x v="3"/>
    <s v="Portable Camp Stove"/>
    <n v="2"/>
    <n v="81.94"/>
    <n v="0.1"/>
    <n v="39.9"/>
    <n v="147.49199999999999"/>
    <n v="79.8"/>
    <n v="67.691999999999993"/>
    <n v="0.45895370596371327"/>
    <n v="2026"/>
    <s v="Q1"/>
    <n v="3"/>
    <s v="Mar"/>
  </r>
  <r>
    <n v="4004"/>
    <d v="2026-03-03T00:00:00"/>
    <n v="2026"/>
    <x v="0"/>
    <n v="3"/>
    <x v="2"/>
    <x v="2"/>
    <x v="5"/>
    <x v="0"/>
    <s v="New"/>
    <x v="2"/>
    <s v="Packing Cube Set"/>
    <n v="1"/>
    <n v="46.46"/>
    <n v="0.1"/>
    <n v="17.989999999999998"/>
    <n v="41.814"/>
    <n v="17.989999999999998"/>
    <n v="23.824000000000002"/>
    <n v="0.56976132395848289"/>
    <n v="2026"/>
    <s v="Q1"/>
    <n v="3"/>
    <s v="Mar"/>
  </r>
  <r>
    <n v="788"/>
    <d v="2026-03-04T00:00:00"/>
    <n v="2026"/>
    <x v="0"/>
    <n v="3"/>
    <x v="2"/>
    <x v="1"/>
    <x v="11"/>
    <x v="0"/>
    <s v="New"/>
    <x v="0"/>
    <s v="Compact Repair Kit"/>
    <n v="3"/>
    <n v="39.49"/>
    <n v="0"/>
    <n v="16.420000000000002"/>
    <n v="118.47"/>
    <n v="49.260000000000005"/>
    <n v="69.209999999999994"/>
    <n v="0.58419853127374011"/>
    <n v="2026"/>
    <s v="Q1"/>
    <n v="3"/>
    <s v="Mar"/>
  </r>
  <r>
    <n v="1717"/>
    <d v="2026-03-04T00:00:00"/>
    <n v="2026"/>
    <x v="0"/>
    <n v="3"/>
    <x v="2"/>
    <x v="3"/>
    <x v="13"/>
    <x v="0"/>
    <s v="Returning"/>
    <x v="4"/>
    <s v="Resistance Band Set"/>
    <n v="1"/>
    <n v="40.909999999999997"/>
    <n v="0"/>
    <n v="14.89"/>
    <n v="40.909999999999997"/>
    <n v="14.89"/>
    <n v="26.019999999999996"/>
    <n v="0.63603031043754577"/>
    <n v="2026"/>
    <s v="Q1"/>
    <n v="3"/>
    <s v="Mar"/>
  </r>
  <r>
    <n v="1819"/>
    <d v="2026-03-04T00:00:00"/>
    <n v="2026"/>
    <x v="0"/>
    <n v="3"/>
    <x v="2"/>
    <x v="3"/>
    <x v="8"/>
    <x v="3"/>
    <s v="New"/>
    <x v="0"/>
    <s v="Trail Bike Light"/>
    <n v="1"/>
    <n v="49.94"/>
    <n v="0.1"/>
    <n v="21.84"/>
    <n v="44.945999999999998"/>
    <n v="21.84"/>
    <n v="23.105999999999998"/>
    <n v="0.51408356694700308"/>
    <n v="2026"/>
    <s v="Q1"/>
    <n v="3"/>
    <s v="Mar"/>
  </r>
  <r>
    <n v="1992"/>
    <d v="2026-03-04T00:00:00"/>
    <n v="2026"/>
    <x v="0"/>
    <n v="3"/>
    <x v="2"/>
    <x v="2"/>
    <x v="5"/>
    <x v="0"/>
    <s v="Business"/>
    <x v="2"/>
    <s v="Insulated Bottle"/>
    <n v="1"/>
    <n v="35.520000000000003"/>
    <n v="0"/>
    <n v="13.21"/>
    <n v="35.520000000000003"/>
    <n v="13.21"/>
    <n v="22.310000000000002"/>
    <n v="0.62809684684684686"/>
    <n v="2026"/>
    <s v="Q1"/>
    <n v="3"/>
    <s v="Mar"/>
  </r>
  <r>
    <n v="2499"/>
    <d v="2026-03-04T00:00:00"/>
    <n v="2026"/>
    <x v="0"/>
    <n v="3"/>
    <x v="2"/>
    <x v="3"/>
    <x v="7"/>
    <x v="2"/>
    <s v="New"/>
    <x v="3"/>
    <s v="Alpine Tent 4P"/>
    <n v="2"/>
    <n v="341.1"/>
    <n v="0"/>
    <n v="200.19"/>
    <n v="682.2"/>
    <n v="400.38"/>
    <n v="281.82000000000005"/>
    <n v="0.41310466138962187"/>
    <n v="2026"/>
    <s v="Q1"/>
    <n v="3"/>
    <s v="Mar"/>
  </r>
  <r>
    <n v="2698"/>
    <d v="2026-03-04T00:00:00"/>
    <n v="2026"/>
    <x v="0"/>
    <n v="3"/>
    <x v="2"/>
    <x v="2"/>
    <x v="16"/>
    <x v="3"/>
    <s v="New"/>
    <x v="4"/>
    <s v="Recovery Roller"/>
    <n v="4"/>
    <n v="36.08"/>
    <n v="0"/>
    <n v="13.89"/>
    <n v="144.32"/>
    <n v="55.56"/>
    <n v="88.759999999999991"/>
    <n v="0.61502217294900219"/>
    <n v="2026"/>
    <s v="Q1"/>
    <n v="3"/>
    <s v="Mar"/>
  </r>
  <r>
    <n v="4416"/>
    <d v="2026-03-04T00:00:00"/>
    <n v="2026"/>
    <x v="0"/>
    <n v="3"/>
    <x v="2"/>
    <x v="3"/>
    <x v="4"/>
    <x v="0"/>
    <s v="Business"/>
    <x v="1"/>
    <s v="Summit Backpack 45L"/>
    <n v="2"/>
    <n v="151.69999999999999"/>
    <n v="0"/>
    <n v="80.44"/>
    <n v="303.39999999999998"/>
    <n v="160.88"/>
    <n v="142.51999999999998"/>
    <n v="0.46974291364535264"/>
    <n v="2026"/>
    <s v="Q1"/>
    <n v="3"/>
    <s v="Mar"/>
  </r>
  <r>
    <n v="4434"/>
    <d v="2026-03-04T00:00:00"/>
    <n v="2026"/>
    <x v="0"/>
    <n v="3"/>
    <x v="2"/>
    <x v="1"/>
    <x v="6"/>
    <x v="3"/>
    <s v="New"/>
    <x v="1"/>
    <s v="Summit Backpack 45L"/>
    <n v="2"/>
    <n v="151.55000000000001"/>
    <n v="0.1"/>
    <n v="80.680000000000007"/>
    <n v="272.79000000000002"/>
    <n v="161.36000000000001"/>
    <n v="111.43"/>
    <n v="0.40848271564206901"/>
    <n v="2026"/>
    <s v="Q1"/>
    <n v="3"/>
    <s v="Mar"/>
  </r>
  <r>
    <n v="4992"/>
    <d v="2026-03-04T00:00:00"/>
    <n v="2026"/>
    <x v="0"/>
    <n v="3"/>
    <x v="2"/>
    <x v="2"/>
    <x v="2"/>
    <x v="1"/>
    <s v="Business"/>
    <x v="0"/>
    <s v="Commuter Helmet"/>
    <n v="5"/>
    <n v="82.44"/>
    <n v="0.1"/>
    <n v="41.57"/>
    <n v="370.98"/>
    <n v="207.85"/>
    <n v="163.13000000000002"/>
    <n v="0.43972720901396306"/>
    <n v="2026"/>
    <s v="Q1"/>
    <n v="3"/>
    <s v="Mar"/>
  </r>
  <r>
    <n v="388"/>
    <d v="2026-03-05T00:00:00"/>
    <n v="2026"/>
    <x v="0"/>
    <n v="3"/>
    <x v="2"/>
    <x v="3"/>
    <x v="8"/>
    <x v="0"/>
    <s v="Returning"/>
    <x v="4"/>
    <s v="Recovery Roller"/>
    <n v="1"/>
    <n v="35.61"/>
    <n v="0.05"/>
    <n v="13.8"/>
    <n v="33.829499999999996"/>
    <n v="13.8"/>
    <n v="20.029499999999995"/>
    <n v="0.59207200815855976"/>
    <n v="2026"/>
    <s v="Q1"/>
    <n v="3"/>
    <s v="Mar"/>
  </r>
  <r>
    <n v="977"/>
    <d v="2026-03-05T00:00:00"/>
    <n v="2026"/>
    <x v="0"/>
    <n v="3"/>
    <x v="2"/>
    <x v="0"/>
    <x v="0"/>
    <x v="3"/>
    <s v="New"/>
    <x v="1"/>
    <s v="Summit Backpack 45L"/>
    <n v="5"/>
    <n v="156.13"/>
    <n v="0"/>
    <n v="77.03"/>
    <n v="780.65"/>
    <n v="385.15"/>
    <n v="395.5"/>
    <n v="0.50662909114199706"/>
    <n v="2026"/>
    <s v="Q1"/>
    <n v="3"/>
    <s v="Mar"/>
  </r>
  <r>
    <n v="996"/>
    <d v="2026-03-05T00:00:00"/>
    <n v="2026"/>
    <x v="0"/>
    <n v="3"/>
    <x v="2"/>
    <x v="0"/>
    <x v="15"/>
    <x v="0"/>
    <s v="Returning"/>
    <x v="3"/>
    <s v="Compact Sleeping Bag"/>
    <n v="1"/>
    <n v="124.31"/>
    <n v="0"/>
    <n v="61.16"/>
    <n v="124.31"/>
    <n v="61.16"/>
    <n v="63.150000000000006"/>
    <n v="0.50800418309066053"/>
    <n v="2026"/>
    <s v="Q1"/>
    <n v="3"/>
    <s v="Mar"/>
  </r>
  <r>
    <n v="1923"/>
    <d v="2026-03-05T00:00:00"/>
    <n v="2026"/>
    <x v="0"/>
    <n v="3"/>
    <x v="2"/>
    <x v="1"/>
    <x v="14"/>
    <x v="2"/>
    <s v="Business"/>
    <x v="3"/>
    <s v="Portable Camp Stove"/>
    <n v="3"/>
    <n v="82.9"/>
    <n v="0.1"/>
    <n v="38.31"/>
    <n v="223.83"/>
    <n v="114.93"/>
    <n v="108.9"/>
    <n v="0.48652995577000402"/>
    <n v="2026"/>
    <s v="Q1"/>
    <n v="3"/>
    <s v="Mar"/>
  </r>
  <r>
    <n v="4904"/>
    <d v="2026-03-05T00:00:00"/>
    <n v="2026"/>
    <x v="0"/>
    <n v="3"/>
    <x v="2"/>
    <x v="1"/>
    <x v="11"/>
    <x v="2"/>
    <s v="Business"/>
    <x v="0"/>
    <s v="Compact Repair Kit"/>
    <n v="1"/>
    <n v="41.1"/>
    <n v="0"/>
    <n v="16.34"/>
    <n v="41.1"/>
    <n v="16.34"/>
    <n v="24.76"/>
    <n v="0.60243309002433088"/>
    <n v="2026"/>
    <s v="Q1"/>
    <n v="3"/>
    <s v="Mar"/>
  </r>
  <r>
    <n v="1036"/>
    <d v="2026-03-06T00:00:00"/>
    <n v="2026"/>
    <x v="0"/>
    <n v="3"/>
    <x v="2"/>
    <x v="0"/>
    <x v="0"/>
    <x v="0"/>
    <s v="Business"/>
    <x v="0"/>
    <s v="Compact Repair Kit"/>
    <n v="1"/>
    <n v="40.380000000000003"/>
    <n v="0"/>
    <n v="16.41"/>
    <n v="40.380000000000003"/>
    <n v="16.41"/>
    <n v="23.970000000000002"/>
    <n v="0.59361069836552749"/>
    <n v="2026"/>
    <s v="Q1"/>
    <n v="3"/>
    <s v="Mar"/>
  </r>
  <r>
    <n v="1470"/>
    <d v="2026-03-06T00:00:00"/>
    <n v="2026"/>
    <x v="0"/>
    <n v="3"/>
    <x v="2"/>
    <x v="2"/>
    <x v="2"/>
    <x v="0"/>
    <s v="Returning"/>
    <x v="0"/>
    <s v="Commuter Helmet"/>
    <n v="1"/>
    <n v="80.349999999999994"/>
    <n v="0.1"/>
    <n v="42.43"/>
    <n v="72.314999999999998"/>
    <n v="42.43"/>
    <n v="29.884999999999998"/>
    <n v="0.41326142570697638"/>
    <n v="2026"/>
    <s v="Q1"/>
    <n v="3"/>
    <s v="Mar"/>
  </r>
  <r>
    <n v="2907"/>
    <d v="2026-03-06T00:00:00"/>
    <n v="2026"/>
    <x v="0"/>
    <n v="3"/>
    <x v="2"/>
    <x v="3"/>
    <x v="13"/>
    <x v="0"/>
    <s v="Returning"/>
    <x v="0"/>
    <s v="Compact Repair Kit"/>
    <n v="1"/>
    <n v="40.44"/>
    <n v="0.05"/>
    <n v="16.829999999999998"/>
    <n v="38.417999999999999"/>
    <n v="16.829999999999998"/>
    <n v="21.588000000000001"/>
    <n v="0.56192409807902555"/>
    <n v="2026"/>
    <s v="Q1"/>
    <n v="3"/>
    <s v="Mar"/>
  </r>
  <r>
    <n v="2997"/>
    <d v="2026-03-06T00:00:00"/>
    <n v="2026"/>
    <x v="0"/>
    <n v="3"/>
    <x v="2"/>
    <x v="2"/>
    <x v="16"/>
    <x v="0"/>
    <s v="Returning"/>
    <x v="2"/>
    <s v="Insulated Bottle"/>
    <n v="3"/>
    <n v="35.89"/>
    <n v="0"/>
    <n v="13.25"/>
    <n v="107.67"/>
    <n v="39.75"/>
    <n v="67.92"/>
    <n v="0.63081638339370294"/>
    <n v="2026"/>
    <s v="Q1"/>
    <n v="3"/>
    <s v="Mar"/>
  </r>
  <r>
    <n v="3056"/>
    <d v="2026-03-06T00:00:00"/>
    <n v="2026"/>
    <x v="0"/>
    <n v="3"/>
    <x v="2"/>
    <x v="1"/>
    <x v="12"/>
    <x v="3"/>
    <s v="Returning"/>
    <x v="2"/>
    <s v="Travel Backpack 35L"/>
    <n v="3"/>
    <n v="163.44999999999999"/>
    <n v="0"/>
    <n v="86.88"/>
    <n v="490.34999999999997"/>
    <n v="260.64"/>
    <n v="229.70999999999998"/>
    <n v="0.46846130315081064"/>
    <n v="2026"/>
    <s v="Q1"/>
    <n v="3"/>
    <s v="Mar"/>
  </r>
  <r>
    <n v="471"/>
    <d v="2026-03-07T00:00:00"/>
    <n v="2026"/>
    <x v="0"/>
    <n v="3"/>
    <x v="2"/>
    <x v="1"/>
    <x v="1"/>
    <x v="2"/>
    <s v="Returning"/>
    <x v="4"/>
    <s v="Resistance Band Set"/>
    <n v="2"/>
    <n v="40.020000000000003"/>
    <n v="0"/>
    <n v="14.38"/>
    <n v="80.040000000000006"/>
    <n v="28.76"/>
    <n v="51.28"/>
    <n v="0.64067966016991496"/>
    <n v="2026"/>
    <s v="Q1"/>
    <n v="3"/>
    <s v="Mar"/>
  </r>
  <r>
    <n v="842"/>
    <d v="2026-03-07T00:00:00"/>
    <n v="2026"/>
    <x v="0"/>
    <n v="3"/>
    <x v="2"/>
    <x v="0"/>
    <x v="15"/>
    <x v="0"/>
    <s v="New"/>
    <x v="4"/>
    <s v="Resistance Band Set"/>
    <n v="1"/>
    <n v="40.01"/>
    <n v="0.05"/>
    <n v="14.35"/>
    <n v="38.009499999999996"/>
    <n v="14.35"/>
    <n v="23.659499999999994"/>
    <n v="0.62246280535129372"/>
    <n v="2026"/>
    <s v="Q1"/>
    <n v="3"/>
    <s v="Mar"/>
  </r>
  <r>
    <n v="3386"/>
    <d v="2026-03-07T00:00:00"/>
    <n v="2026"/>
    <x v="0"/>
    <n v="3"/>
    <x v="2"/>
    <x v="1"/>
    <x v="12"/>
    <x v="0"/>
    <s v="Returning"/>
    <x v="1"/>
    <s v="Summit Backpack 45L"/>
    <n v="3"/>
    <n v="155.16"/>
    <n v="0"/>
    <n v="76.849999999999994"/>
    <n v="465.48"/>
    <n v="230.54999999999998"/>
    <n v="234.93000000000004"/>
    <n v="0.50470482083011092"/>
    <n v="2026"/>
    <s v="Q1"/>
    <n v="3"/>
    <s v="Mar"/>
  </r>
  <r>
    <n v="4505"/>
    <d v="2026-03-07T00:00:00"/>
    <n v="2026"/>
    <x v="0"/>
    <n v="3"/>
    <x v="2"/>
    <x v="1"/>
    <x v="14"/>
    <x v="3"/>
    <s v="New"/>
    <x v="4"/>
    <s v="Resistance Band Set"/>
    <n v="1"/>
    <n v="39.96"/>
    <n v="0"/>
    <n v="14.5"/>
    <n v="39.96"/>
    <n v="14.5"/>
    <n v="25.46"/>
    <n v="0.63713713713713716"/>
    <n v="2026"/>
    <s v="Q1"/>
    <n v="3"/>
    <s v="Mar"/>
  </r>
  <r>
    <n v="1286"/>
    <d v="2026-03-08T00:00:00"/>
    <n v="2026"/>
    <x v="0"/>
    <n v="3"/>
    <x v="2"/>
    <x v="1"/>
    <x v="1"/>
    <x v="0"/>
    <s v="New"/>
    <x v="1"/>
    <s v="Trail Boots"/>
    <n v="1"/>
    <n v="146.6"/>
    <n v="0"/>
    <n v="78.92"/>
    <n v="146.6"/>
    <n v="78.92"/>
    <n v="67.679999999999993"/>
    <n v="0.46166439290586625"/>
    <n v="2026"/>
    <s v="Q1"/>
    <n v="3"/>
    <s v="Mar"/>
  </r>
  <r>
    <n v="2653"/>
    <d v="2026-03-08T00:00:00"/>
    <n v="2026"/>
    <x v="0"/>
    <n v="3"/>
    <x v="2"/>
    <x v="1"/>
    <x v="14"/>
    <x v="2"/>
    <s v="Returning"/>
    <x v="1"/>
    <s v="Hiking Daypack 20L"/>
    <n v="1"/>
    <n v="94.38"/>
    <n v="0"/>
    <n v="44.78"/>
    <n v="94.38"/>
    <n v="44.78"/>
    <n v="49.599999999999994"/>
    <n v="0.52553507098961638"/>
    <n v="2026"/>
    <s v="Q1"/>
    <n v="3"/>
    <s v="Mar"/>
  </r>
  <r>
    <n v="4465"/>
    <d v="2026-03-08T00:00:00"/>
    <n v="2026"/>
    <x v="0"/>
    <n v="3"/>
    <x v="2"/>
    <x v="1"/>
    <x v="12"/>
    <x v="2"/>
    <s v="Returning"/>
    <x v="4"/>
    <s v="Weighted Vest"/>
    <n v="1"/>
    <n v="121.77"/>
    <n v="0"/>
    <n v="67.52"/>
    <n v="121.77"/>
    <n v="67.52"/>
    <n v="54.25"/>
    <n v="0.44551203087788455"/>
    <n v="2026"/>
    <s v="Q1"/>
    <n v="3"/>
    <s v="Mar"/>
  </r>
  <r>
    <n v="4576"/>
    <d v="2026-03-08T00:00:00"/>
    <n v="2026"/>
    <x v="0"/>
    <n v="3"/>
    <x v="2"/>
    <x v="3"/>
    <x v="8"/>
    <x v="3"/>
    <s v="Returning"/>
    <x v="3"/>
    <s v="Compact Sleeping Bag"/>
    <n v="5"/>
    <n v="123.29"/>
    <n v="0"/>
    <n v="61.34"/>
    <n v="616.45000000000005"/>
    <n v="306.70000000000005"/>
    <n v="309.75"/>
    <n v="0.50247384216075919"/>
    <n v="2026"/>
    <s v="Q1"/>
    <n v="3"/>
    <s v="Mar"/>
  </r>
  <r>
    <n v="718"/>
    <d v="2026-03-09T00:00:00"/>
    <n v="2026"/>
    <x v="0"/>
    <n v="3"/>
    <x v="2"/>
    <x v="1"/>
    <x v="12"/>
    <x v="0"/>
    <s v="New"/>
    <x v="4"/>
    <s v="Resistance Band Set"/>
    <n v="1"/>
    <n v="41.15"/>
    <n v="0.05"/>
    <n v="14.4"/>
    <n v="39.092499999999994"/>
    <n v="14.4"/>
    <n v="24.692499999999995"/>
    <n v="0.63164289825414077"/>
    <n v="2026"/>
    <s v="Q1"/>
    <n v="3"/>
    <s v="Mar"/>
  </r>
  <r>
    <n v="1527"/>
    <d v="2026-03-09T00:00:00"/>
    <n v="2026"/>
    <x v="0"/>
    <n v="3"/>
    <x v="2"/>
    <x v="3"/>
    <x v="4"/>
    <x v="3"/>
    <s v="New"/>
    <x v="2"/>
    <s v="Insulated Bottle"/>
    <n v="4"/>
    <n v="35.42"/>
    <n v="0"/>
    <n v="13.31"/>
    <n v="141.68"/>
    <n v="53.24"/>
    <n v="88.44"/>
    <n v="0.62422360248447195"/>
    <n v="2026"/>
    <s v="Q1"/>
    <n v="3"/>
    <s v="Mar"/>
  </r>
  <r>
    <n v="1797"/>
    <d v="2026-03-09T00:00:00"/>
    <n v="2026"/>
    <x v="0"/>
    <n v="3"/>
    <x v="2"/>
    <x v="1"/>
    <x v="12"/>
    <x v="0"/>
    <s v="Business"/>
    <x v="0"/>
    <s v="Cycling Pack 12L"/>
    <n v="1"/>
    <n v="103.74"/>
    <n v="0.1"/>
    <n v="51.32"/>
    <n v="93.366"/>
    <n v="51.32"/>
    <n v="42.045999999999999"/>
    <n v="0.45033523980892404"/>
    <n v="2026"/>
    <s v="Q1"/>
    <n v="3"/>
    <s v="Mar"/>
  </r>
  <r>
    <n v="2917"/>
    <d v="2026-03-09T00:00:00"/>
    <n v="2026"/>
    <x v="0"/>
    <n v="3"/>
    <x v="2"/>
    <x v="2"/>
    <x v="16"/>
    <x v="3"/>
    <s v="Business"/>
    <x v="2"/>
    <s v="Travel Backpack 35L"/>
    <n v="2"/>
    <n v="165.49"/>
    <n v="0.05"/>
    <n v="89.82"/>
    <n v="314.43099999999998"/>
    <n v="179.64"/>
    <n v="134.791"/>
    <n v="0.4286822864157796"/>
    <n v="2026"/>
    <s v="Q1"/>
    <n v="3"/>
    <s v="Mar"/>
  </r>
  <r>
    <n v="4095"/>
    <d v="2026-03-09T00:00:00"/>
    <n v="2026"/>
    <x v="0"/>
    <n v="3"/>
    <x v="2"/>
    <x v="1"/>
    <x v="6"/>
    <x v="3"/>
    <s v="New"/>
    <x v="1"/>
    <s v="Trekking Poles"/>
    <n v="1"/>
    <n v="72.87"/>
    <n v="0.05"/>
    <n v="32"/>
    <n v="69.226500000000001"/>
    <n v="32"/>
    <n v="37.226500000000001"/>
    <n v="0.53774927231623726"/>
    <n v="2026"/>
    <s v="Q1"/>
    <n v="3"/>
    <s v="Mar"/>
  </r>
  <r>
    <n v="5050"/>
    <d v="2026-03-09T00:00:00"/>
    <n v="2026"/>
    <x v="0"/>
    <n v="3"/>
    <x v="2"/>
    <x v="3"/>
    <x v="13"/>
    <x v="2"/>
    <s v="Returning"/>
    <x v="2"/>
    <s v="Travel Backpack 35L"/>
    <n v="1"/>
    <n v="161.04"/>
    <n v="0"/>
    <n v="85.83"/>
    <n v="161.04"/>
    <n v="85.83"/>
    <n v="75.209999999999994"/>
    <n v="0.46702682563338299"/>
    <n v="2026"/>
    <s v="Q1"/>
    <n v="3"/>
    <s v="Mar"/>
  </r>
  <r>
    <n v="709"/>
    <d v="2026-03-10T00:00:00"/>
    <n v="2026"/>
    <x v="0"/>
    <n v="3"/>
    <x v="2"/>
    <x v="0"/>
    <x v="0"/>
    <x v="0"/>
    <s v="New"/>
    <x v="2"/>
    <s v="Carry-On Duffel"/>
    <n v="3"/>
    <n v="130.6"/>
    <n v="0.05"/>
    <n v="65.62"/>
    <n v="372.20999999999992"/>
    <n v="196.86"/>
    <n v="175.34999999999991"/>
    <n v="0.47110502135891014"/>
    <n v="2026"/>
    <s v="Q1"/>
    <n v="3"/>
    <s v="Mar"/>
  </r>
  <r>
    <n v="1073"/>
    <d v="2026-03-10T00:00:00"/>
    <n v="2026"/>
    <x v="0"/>
    <n v="3"/>
    <x v="2"/>
    <x v="2"/>
    <x v="10"/>
    <x v="3"/>
    <s v="Returning"/>
    <x v="0"/>
    <s v="Commuter Helmet"/>
    <n v="2"/>
    <n v="81.290000000000006"/>
    <n v="0"/>
    <n v="43.9"/>
    <n v="162.58000000000001"/>
    <n v="87.8"/>
    <n v="74.780000000000015"/>
    <n v="0.45995817443720022"/>
    <n v="2026"/>
    <s v="Q1"/>
    <n v="3"/>
    <s v="Mar"/>
  </r>
  <r>
    <n v="2623"/>
    <d v="2026-03-10T00:00:00"/>
    <n v="2026"/>
    <x v="0"/>
    <n v="3"/>
    <x v="2"/>
    <x v="1"/>
    <x v="12"/>
    <x v="3"/>
    <s v="New"/>
    <x v="0"/>
    <s v="Cycling Pack 12L"/>
    <n v="2"/>
    <n v="103.33"/>
    <n v="0.05"/>
    <n v="51.58"/>
    <n v="196.327"/>
    <n v="103.16"/>
    <n v="93.167000000000002"/>
    <n v="0.47455011282197557"/>
    <n v="2026"/>
    <s v="Q1"/>
    <n v="3"/>
    <s v="Mar"/>
  </r>
  <r>
    <n v="2625"/>
    <d v="2026-03-10T00:00:00"/>
    <n v="2026"/>
    <x v="0"/>
    <n v="3"/>
    <x v="2"/>
    <x v="3"/>
    <x v="7"/>
    <x v="2"/>
    <s v="Business"/>
    <x v="4"/>
    <s v="Training Mat"/>
    <n v="2"/>
    <n v="51.14"/>
    <n v="0"/>
    <n v="21.58"/>
    <n v="102.28"/>
    <n v="43.16"/>
    <n v="59.120000000000005"/>
    <n v="0.57802111849824012"/>
    <n v="2026"/>
    <s v="Q1"/>
    <n v="3"/>
    <s v="Mar"/>
  </r>
  <r>
    <n v="3304"/>
    <d v="2026-03-10T00:00:00"/>
    <n v="2026"/>
    <x v="0"/>
    <n v="3"/>
    <x v="2"/>
    <x v="1"/>
    <x v="12"/>
    <x v="3"/>
    <s v="Returning"/>
    <x v="0"/>
    <s v="Trail Bike Light"/>
    <n v="2"/>
    <n v="49.7"/>
    <n v="0"/>
    <n v="23.14"/>
    <n v="99.4"/>
    <n v="46.28"/>
    <n v="53.120000000000005"/>
    <n v="0.53440643863179071"/>
    <n v="2026"/>
    <s v="Q1"/>
    <n v="3"/>
    <s v="Mar"/>
  </r>
  <r>
    <n v="4876"/>
    <d v="2026-03-10T00:00:00"/>
    <n v="2026"/>
    <x v="0"/>
    <n v="3"/>
    <x v="2"/>
    <x v="3"/>
    <x v="4"/>
    <x v="0"/>
    <s v="Returning"/>
    <x v="0"/>
    <s v="Compact Repair Kit"/>
    <n v="1"/>
    <n v="39.659999999999997"/>
    <n v="0.05"/>
    <n v="16.93"/>
    <n v="37.676999999999992"/>
    <n v="16.93"/>
    <n v="20.746999999999993"/>
    <n v="0.5506542452955383"/>
    <n v="2026"/>
    <s v="Q1"/>
    <n v="3"/>
    <s v="Mar"/>
  </r>
  <r>
    <n v="83"/>
    <d v="2026-03-11T00:00:00"/>
    <n v="2026"/>
    <x v="0"/>
    <n v="3"/>
    <x v="2"/>
    <x v="1"/>
    <x v="12"/>
    <x v="1"/>
    <s v="Business"/>
    <x v="4"/>
    <s v="Training Mat"/>
    <n v="4"/>
    <n v="50.65"/>
    <n v="0.15"/>
    <n v="22"/>
    <n v="172.20999999999998"/>
    <n v="88"/>
    <n v="84.20999999999998"/>
    <n v="0.48899599326403803"/>
    <n v="2026"/>
    <s v="Q1"/>
    <n v="3"/>
    <s v="Mar"/>
  </r>
  <r>
    <n v="863"/>
    <d v="2026-03-11T00:00:00"/>
    <n v="2026"/>
    <x v="0"/>
    <n v="3"/>
    <x v="2"/>
    <x v="2"/>
    <x v="2"/>
    <x v="3"/>
    <s v="Returning"/>
    <x v="4"/>
    <s v="Training Mat"/>
    <n v="2"/>
    <n v="50.72"/>
    <n v="0"/>
    <n v="21.88"/>
    <n v="101.44"/>
    <n v="43.76"/>
    <n v="57.68"/>
    <n v="0.56861198738170349"/>
    <n v="2026"/>
    <s v="Q1"/>
    <n v="3"/>
    <s v="Mar"/>
  </r>
  <r>
    <n v="2323"/>
    <d v="2026-03-11T00:00:00"/>
    <n v="2026"/>
    <x v="0"/>
    <n v="3"/>
    <x v="2"/>
    <x v="1"/>
    <x v="12"/>
    <x v="2"/>
    <s v="New"/>
    <x v="2"/>
    <s v="Insulated Bottle"/>
    <n v="2"/>
    <n v="36.08"/>
    <n v="0.05"/>
    <n v="13.19"/>
    <n v="68.551999999999992"/>
    <n v="26.38"/>
    <n v="42.171999999999997"/>
    <n v="0.61518263507993931"/>
    <n v="2026"/>
    <s v="Q1"/>
    <n v="3"/>
    <s v="Mar"/>
  </r>
  <r>
    <n v="3064"/>
    <d v="2026-03-11T00:00:00"/>
    <n v="2026"/>
    <x v="0"/>
    <n v="3"/>
    <x v="2"/>
    <x v="3"/>
    <x v="8"/>
    <x v="0"/>
    <s v="Returning"/>
    <x v="3"/>
    <s v="Compact Sleeping Bag"/>
    <n v="6"/>
    <n v="124.04"/>
    <n v="0.05"/>
    <n v="61.17"/>
    <n v="707.02800000000002"/>
    <n v="367.02"/>
    <n v="340.00800000000004"/>
    <n v="0.48089750335205966"/>
    <n v="2026"/>
    <s v="Q1"/>
    <n v="3"/>
    <s v="Mar"/>
  </r>
  <r>
    <n v="4995"/>
    <d v="2026-03-11T00:00:00"/>
    <n v="2026"/>
    <x v="0"/>
    <n v="3"/>
    <x v="2"/>
    <x v="1"/>
    <x v="12"/>
    <x v="3"/>
    <s v="New"/>
    <x v="1"/>
    <s v="Hiking Daypack 20L"/>
    <n v="3"/>
    <n v="90.31"/>
    <n v="0"/>
    <n v="44.58"/>
    <n v="270.93"/>
    <n v="133.74"/>
    <n v="137.19"/>
    <n v="0.50636695825489975"/>
    <n v="2026"/>
    <s v="Q1"/>
    <n v="3"/>
    <s v="Mar"/>
  </r>
  <r>
    <n v="46"/>
    <d v="2026-03-12T00:00:00"/>
    <n v="2026"/>
    <x v="0"/>
    <n v="3"/>
    <x v="2"/>
    <x v="3"/>
    <x v="7"/>
    <x v="0"/>
    <s v="Returning"/>
    <x v="1"/>
    <s v="Trekking Poles"/>
    <n v="4"/>
    <n v="72.63"/>
    <n v="0.1"/>
    <n v="31.45"/>
    <n v="261.46800000000002"/>
    <n v="125.8"/>
    <n v="135.66800000000001"/>
    <n v="0.51887037801948999"/>
    <n v="2026"/>
    <s v="Q1"/>
    <n v="3"/>
    <s v="Mar"/>
  </r>
  <r>
    <n v="443"/>
    <d v="2026-03-12T00:00:00"/>
    <n v="2026"/>
    <x v="0"/>
    <n v="3"/>
    <x v="2"/>
    <x v="1"/>
    <x v="14"/>
    <x v="0"/>
    <s v="Returning"/>
    <x v="4"/>
    <s v="Resistance Band Set"/>
    <n v="3"/>
    <n v="39.9"/>
    <n v="0"/>
    <n v="14.49"/>
    <n v="119.69999999999999"/>
    <n v="43.47"/>
    <n v="76.22999999999999"/>
    <n v="0.63684210526315788"/>
    <n v="2026"/>
    <s v="Q1"/>
    <n v="3"/>
    <s v="Mar"/>
  </r>
  <r>
    <n v="759"/>
    <d v="2026-03-12T00:00:00"/>
    <n v="2026"/>
    <x v="0"/>
    <n v="3"/>
    <x v="2"/>
    <x v="1"/>
    <x v="12"/>
    <x v="0"/>
    <s v="New"/>
    <x v="4"/>
    <s v="Training Mat"/>
    <n v="1"/>
    <n v="49.79"/>
    <n v="0.1"/>
    <n v="22.29"/>
    <n v="44.811"/>
    <n v="22.29"/>
    <n v="22.521000000000001"/>
    <n v="0.5025774921336279"/>
    <n v="2026"/>
    <s v="Q1"/>
    <n v="3"/>
    <s v="Mar"/>
  </r>
  <r>
    <n v="1097"/>
    <d v="2026-03-12T00:00:00"/>
    <n v="2026"/>
    <x v="0"/>
    <n v="3"/>
    <x v="2"/>
    <x v="2"/>
    <x v="2"/>
    <x v="3"/>
    <s v="New"/>
    <x v="0"/>
    <s v="Compact Repair Kit"/>
    <n v="1"/>
    <n v="41.24"/>
    <n v="0.05"/>
    <n v="16.64"/>
    <n v="39.177999999999997"/>
    <n v="16.64"/>
    <n v="22.537999999999997"/>
    <n v="0.57527183623462141"/>
    <n v="2026"/>
    <s v="Q1"/>
    <n v="3"/>
    <s v="Mar"/>
  </r>
  <r>
    <n v="2152"/>
    <d v="2026-03-12T00:00:00"/>
    <n v="2026"/>
    <x v="0"/>
    <n v="3"/>
    <x v="2"/>
    <x v="0"/>
    <x v="9"/>
    <x v="0"/>
    <s v="New"/>
    <x v="1"/>
    <s v="Trail Boots"/>
    <n v="1"/>
    <n v="142.88999999999999"/>
    <n v="0"/>
    <n v="81.099999999999994"/>
    <n v="142.88999999999999"/>
    <n v="81.099999999999994"/>
    <n v="61.789999999999992"/>
    <n v="0.43243054097557559"/>
    <n v="2026"/>
    <s v="Q1"/>
    <n v="3"/>
    <s v="Mar"/>
  </r>
  <r>
    <n v="2512"/>
    <d v="2026-03-12T00:00:00"/>
    <n v="2026"/>
    <x v="0"/>
    <n v="3"/>
    <x v="2"/>
    <x v="1"/>
    <x v="1"/>
    <x v="0"/>
    <s v="New"/>
    <x v="3"/>
    <s v="Trail Tent 2P"/>
    <n v="2"/>
    <n v="192.76"/>
    <n v="0"/>
    <n v="103.08"/>
    <n v="385.52"/>
    <n v="206.16"/>
    <n v="179.35999999999999"/>
    <n v="0.46524175140070551"/>
    <n v="2026"/>
    <s v="Q1"/>
    <n v="3"/>
    <s v="Mar"/>
  </r>
  <r>
    <n v="2578"/>
    <d v="2026-03-12T00:00:00"/>
    <n v="2026"/>
    <x v="0"/>
    <n v="3"/>
    <x v="2"/>
    <x v="2"/>
    <x v="5"/>
    <x v="0"/>
    <s v="New"/>
    <x v="2"/>
    <s v="Travel Backpack 35L"/>
    <n v="1"/>
    <n v="165.72"/>
    <n v="0"/>
    <n v="89.31"/>
    <n v="165.72"/>
    <n v="89.31"/>
    <n v="76.41"/>
    <n v="0.46107892831281677"/>
    <n v="2026"/>
    <s v="Q1"/>
    <n v="3"/>
    <s v="Mar"/>
  </r>
  <r>
    <n v="3302"/>
    <d v="2026-03-12T00:00:00"/>
    <n v="2026"/>
    <x v="0"/>
    <n v="3"/>
    <x v="2"/>
    <x v="3"/>
    <x v="7"/>
    <x v="2"/>
    <s v="Business"/>
    <x v="2"/>
    <s v="Travel Backpack 35L"/>
    <n v="2"/>
    <n v="164.33"/>
    <n v="0"/>
    <n v="86.07"/>
    <n v="328.66"/>
    <n v="172.14"/>
    <n v="156.52000000000004"/>
    <n v="0.47623684050386428"/>
    <n v="2026"/>
    <s v="Q1"/>
    <n v="3"/>
    <s v="Mar"/>
  </r>
  <r>
    <n v="3752"/>
    <d v="2026-03-12T00:00:00"/>
    <n v="2026"/>
    <x v="0"/>
    <n v="3"/>
    <x v="2"/>
    <x v="3"/>
    <x v="8"/>
    <x v="1"/>
    <s v="Business"/>
    <x v="2"/>
    <s v="Packing Cube Set"/>
    <n v="3"/>
    <n v="45.8"/>
    <n v="0.15"/>
    <n v="18.47"/>
    <n v="116.78999999999998"/>
    <n v="55.41"/>
    <n v="61.379999999999981"/>
    <n v="0.52555869509375797"/>
    <n v="2026"/>
    <s v="Q1"/>
    <n v="3"/>
    <s v="Mar"/>
  </r>
  <r>
    <n v="4839"/>
    <d v="2026-03-12T00:00:00"/>
    <n v="2026"/>
    <x v="0"/>
    <n v="3"/>
    <x v="2"/>
    <x v="1"/>
    <x v="1"/>
    <x v="0"/>
    <s v="New"/>
    <x v="0"/>
    <s v="Cycling Pack 12L"/>
    <n v="2"/>
    <n v="103.08"/>
    <n v="0.05"/>
    <n v="49.27"/>
    <n v="195.85199999999998"/>
    <n v="98.54"/>
    <n v="97.311999999999969"/>
    <n v="0.49686497967853266"/>
    <n v="2026"/>
    <s v="Q1"/>
    <n v="3"/>
    <s v="Mar"/>
  </r>
  <r>
    <n v="264"/>
    <d v="2026-03-13T00:00:00"/>
    <n v="2026"/>
    <x v="0"/>
    <n v="3"/>
    <x v="2"/>
    <x v="0"/>
    <x v="0"/>
    <x v="0"/>
    <s v="Business"/>
    <x v="2"/>
    <s v="Packing Cube Set"/>
    <n v="4"/>
    <n v="47.33"/>
    <n v="0"/>
    <n v="18.739999999999998"/>
    <n v="189.32"/>
    <n v="74.959999999999994"/>
    <n v="114.36"/>
    <n v="0.60405662370589475"/>
    <n v="2026"/>
    <s v="Q1"/>
    <n v="3"/>
    <s v="Mar"/>
  </r>
  <r>
    <n v="2498"/>
    <d v="2026-03-13T00:00:00"/>
    <n v="2026"/>
    <x v="0"/>
    <n v="3"/>
    <x v="2"/>
    <x v="2"/>
    <x v="3"/>
    <x v="2"/>
    <s v="New"/>
    <x v="0"/>
    <s v="Trail Bike Light"/>
    <n v="1"/>
    <n v="50.04"/>
    <n v="0"/>
    <n v="22.64"/>
    <n v="50.04"/>
    <n v="22.64"/>
    <n v="27.4"/>
    <n v="0.54756195043964828"/>
    <n v="2026"/>
    <s v="Q1"/>
    <n v="3"/>
    <s v="Mar"/>
  </r>
  <r>
    <n v="3929"/>
    <d v="2026-03-13T00:00:00"/>
    <n v="2026"/>
    <x v="0"/>
    <n v="3"/>
    <x v="2"/>
    <x v="3"/>
    <x v="13"/>
    <x v="0"/>
    <s v="New"/>
    <x v="4"/>
    <s v="Weighted Vest"/>
    <n v="1"/>
    <n v="125.69"/>
    <n v="0"/>
    <n v="67.150000000000006"/>
    <n v="125.69"/>
    <n v="67.150000000000006"/>
    <n v="58.539999999999992"/>
    <n v="0.465749065160315"/>
    <n v="2026"/>
    <s v="Q1"/>
    <n v="3"/>
    <s v="Mar"/>
  </r>
  <r>
    <n v="4195"/>
    <d v="2026-03-13T00:00:00"/>
    <n v="2026"/>
    <x v="0"/>
    <n v="3"/>
    <x v="2"/>
    <x v="3"/>
    <x v="13"/>
    <x v="3"/>
    <s v="New"/>
    <x v="1"/>
    <s v="Trail Boots"/>
    <n v="2"/>
    <n v="142.72999999999999"/>
    <n v="0.1"/>
    <n v="77.28"/>
    <n v="256.91399999999999"/>
    <n v="154.56"/>
    <n v="102.35399999999998"/>
    <n v="0.39839790747098247"/>
    <n v="2026"/>
    <s v="Q1"/>
    <n v="3"/>
    <s v="Mar"/>
  </r>
  <r>
    <n v="4684"/>
    <d v="2026-03-13T00:00:00"/>
    <n v="2026"/>
    <x v="0"/>
    <n v="3"/>
    <x v="2"/>
    <x v="1"/>
    <x v="12"/>
    <x v="0"/>
    <s v="Returning"/>
    <x v="4"/>
    <s v="Weighted Vest"/>
    <n v="4"/>
    <n v="124.36"/>
    <n v="0"/>
    <n v="68.790000000000006"/>
    <n v="497.44"/>
    <n v="275.16000000000003"/>
    <n v="222.27999999999997"/>
    <n v="0.44684786104856861"/>
    <n v="2026"/>
    <s v="Q1"/>
    <n v="3"/>
    <s v="Mar"/>
  </r>
  <r>
    <n v="313"/>
    <d v="2026-03-14T00:00:00"/>
    <n v="2026"/>
    <x v="0"/>
    <n v="3"/>
    <x v="2"/>
    <x v="3"/>
    <x v="8"/>
    <x v="0"/>
    <s v="New"/>
    <x v="0"/>
    <s v="Compact Repair Kit"/>
    <n v="4"/>
    <n v="40.42"/>
    <n v="0.1"/>
    <n v="16.25"/>
    <n v="145.512"/>
    <n v="65"/>
    <n v="80.512"/>
    <n v="0.5533014459288581"/>
    <n v="2026"/>
    <s v="Q1"/>
    <n v="3"/>
    <s v="Mar"/>
  </r>
  <r>
    <n v="1056"/>
    <d v="2026-03-14T00:00:00"/>
    <n v="2026"/>
    <x v="0"/>
    <n v="3"/>
    <x v="2"/>
    <x v="0"/>
    <x v="15"/>
    <x v="0"/>
    <s v="Returning"/>
    <x v="3"/>
    <s v="Trail Tent 2P"/>
    <n v="1"/>
    <n v="192.86"/>
    <n v="0"/>
    <n v="101.13"/>
    <n v="192.86"/>
    <n v="101.13"/>
    <n v="91.730000000000018"/>
    <n v="0.475629990666805"/>
    <n v="2026"/>
    <s v="Q1"/>
    <n v="3"/>
    <s v="Mar"/>
  </r>
  <r>
    <n v="2189"/>
    <d v="2026-03-14T00:00:00"/>
    <n v="2026"/>
    <x v="0"/>
    <n v="3"/>
    <x v="2"/>
    <x v="3"/>
    <x v="4"/>
    <x v="3"/>
    <s v="New"/>
    <x v="1"/>
    <s v="Trekking Poles"/>
    <n v="2"/>
    <n v="72.34"/>
    <n v="0"/>
    <n v="33.29"/>
    <n v="144.68"/>
    <n v="66.58"/>
    <n v="78.100000000000009"/>
    <n v="0.53981199889411113"/>
    <n v="2026"/>
    <s v="Q1"/>
    <n v="3"/>
    <s v="Mar"/>
  </r>
  <r>
    <n v="2617"/>
    <d v="2026-03-14T00:00:00"/>
    <n v="2026"/>
    <x v="0"/>
    <n v="3"/>
    <x v="2"/>
    <x v="3"/>
    <x v="13"/>
    <x v="0"/>
    <s v="New"/>
    <x v="2"/>
    <s v="Insulated Bottle"/>
    <n v="2"/>
    <n v="35.409999999999997"/>
    <n v="0"/>
    <n v="13.89"/>
    <n v="70.819999999999993"/>
    <n v="27.78"/>
    <n v="43.039999999999992"/>
    <n v="0.60773792713922614"/>
    <n v="2026"/>
    <s v="Q1"/>
    <n v="3"/>
    <s v="Mar"/>
  </r>
  <r>
    <n v="2901"/>
    <d v="2026-03-14T00:00:00"/>
    <n v="2026"/>
    <x v="0"/>
    <n v="3"/>
    <x v="2"/>
    <x v="3"/>
    <x v="8"/>
    <x v="1"/>
    <s v="Business"/>
    <x v="0"/>
    <s v="Cycling Pack 12L"/>
    <n v="12"/>
    <n v="102.25"/>
    <n v="0.1"/>
    <n v="51.07"/>
    <n v="1104.3"/>
    <n v="612.84"/>
    <n v="491.45999999999992"/>
    <n v="0.44504210812279266"/>
    <n v="2026"/>
    <s v="Q1"/>
    <n v="3"/>
    <s v="Mar"/>
  </r>
  <r>
    <n v="2952"/>
    <d v="2026-03-14T00:00:00"/>
    <n v="2026"/>
    <x v="0"/>
    <n v="3"/>
    <x v="2"/>
    <x v="1"/>
    <x v="1"/>
    <x v="0"/>
    <s v="New"/>
    <x v="0"/>
    <s v="Trail Bike Light"/>
    <n v="1"/>
    <n v="51.86"/>
    <n v="0.1"/>
    <n v="22.34"/>
    <n v="46.673999999999999"/>
    <n v="22.34"/>
    <n v="24.334"/>
    <n v="0.52136092899687192"/>
    <n v="2026"/>
    <s v="Q1"/>
    <n v="3"/>
    <s v="Mar"/>
  </r>
  <r>
    <n v="3421"/>
    <d v="2026-03-14T00:00:00"/>
    <n v="2026"/>
    <x v="0"/>
    <n v="3"/>
    <x v="2"/>
    <x v="3"/>
    <x v="8"/>
    <x v="0"/>
    <s v="Returning"/>
    <x v="2"/>
    <s v="Insulated Bottle"/>
    <n v="1"/>
    <n v="36.520000000000003"/>
    <n v="0.05"/>
    <n v="13.23"/>
    <n v="34.694000000000003"/>
    <n v="13.23"/>
    <n v="21.464000000000002"/>
    <n v="0.61866605176687617"/>
    <n v="2026"/>
    <s v="Q1"/>
    <n v="3"/>
    <s v="Mar"/>
  </r>
  <r>
    <n v="3536"/>
    <d v="2026-03-14T00:00:00"/>
    <n v="2026"/>
    <x v="0"/>
    <n v="3"/>
    <x v="2"/>
    <x v="2"/>
    <x v="10"/>
    <x v="0"/>
    <s v="New"/>
    <x v="1"/>
    <s v="Summit Backpack 45L"/>
    <n v="2"/>
    <n v="153.66"/>
    <n v="0.1"/>
    <n v="78.430000000000007"/>
    <n v="276.58800000000002"/>
    <n v="156.86000000000001"/>
    <n v="119.72800000000001"/>
    <n v="0.43287488972768162"/>
    <n v="2026"/>
    <s v="Q1"/>
    <n v="3"/>
    <s v="Mar"/>
  </r>
  <r>
    <n v="3878"/>
    <d v="2026-03-14T00:00:00"/>
    <n v="2026"/>
    <x v="0"/>
    <n v="3"/>
    <x v="2"/>
    <x v="1"/>
    <x v="14"/>
    <x v="3"/>
    <s v="Returning"/>
    <x v="4"/>
    <s v="Resistance Band Set"/>
    <n v="1"/>
    <n v="41.05"/>
    <n v="0.1"/>
    <n v="14.94"/>
    <n v="36.945"/>
    <n v="14.94"/>
    <n v="22.005000000000003"/>
    <n v="0.59561510353227776"/>
    <n v="2026"/>
    <s v="Q1"/>
    <n v="3"/>
    <s v="Mar"/>
  </r>
  <r>
    <n v="2027"/>
    <d v="2026-03-15T00:00:00"/>
    <n v="2026"/>
    <x v="0"/>
    <n v="3"/>
    <x v="2"/>
    <x v="2"/>
    <x v="2"/>
    <x v="0"/>
    <s v="Returning"/>
    <x v="2"/>
    <s v="Carry-On Duffel"/>
    <n v="4"/>
    <n v="136.21"/>
    <n v="0.05"/>
    <n v="68.55"/>
    <n v="517.59799999999996"/>
    <n v="274.2"/>
    <n v="243.39799999999997"/>
    <n v="0.4702452482428448"/>
    <n v="2026"/>
    <s v="Q1"/>
    <n v="3"/>
    <s v="Mar"/>
  </r>
  <r>
    <n v="3280"/>
    <d v="2026-03-15T00:00:00"/>
    <n v="2026"/>
    <x v="0"/>
    <n v="3"/>
    <x v="2"/>
    <x v="3"/>
    <x v="4"/>
    <x v="0"/>
    <s v="Returning"/>
    <x v="2"/>
    <s v="Packing Cube Set"/>
    <n v="3"/>
    <n v="46.68"/>
    <n v="0"/>
    <n v="18.760000000000002"/>
    <n v="140.04"/>
    <n v="56.28"/>
    <n v="83.759999999999991"/>
    <n v="0.59811482433590402"/>
    <n v="2026"/>
    <s v="Q1"/>
    <n v="3"/>
    <s v="Mar"/>
  </r>
  <r>
    <n v="5149"/>
    <d v="2026-03-15T00:00:00"/>
    <n v="2026"/>
    <x v="0"/>
    <n v="3"/>
    <x v="2"/>
    <x v="1"/>
    <x v="12"/>
    <x v="2"/>
    <s v="New"/>
    <x v="2"/>
    <s v="Insulated Bottle"/>
    <n v="1"/>
    <n v="35.340000000000003"/>
    <n v="0.05"/>
    <n v="13.37"/>
    <n v="33.573"/>
    <n v="13.37"/>
    <n v="20.203000000000003"/>
    <n v="0.60176332171685587"/>
    <n v="2026"/>
    <s v="Q1"/>
    <n v="3"/>
    <s v="Mar"/>
  </r>
  <r>
    <n v="412"/>
    <d v="2026-03-16T00:00:00"/>
    <n v="2026"/>
    <x v="0"/>
    <n v="3"/>
    <x v="2"/>
    <x v="3"/>
    <x v="7"/>
    <x v="2"/>
    <s v="Returning"/>
    <x v="4"/>
    <s v="Resistance Band Set"/>
    <n v="2"/>
    <n v="40.19"/>
    <n v="0"/>
    <n v="14.92"/>
    <n v="80.38"/>
    <n v="29.84"/>
    <n v="50.539999999999992"/>
    <n v="0.62876337397362525"/>
    <n v="2026"/>
    <s v="Q1"/>
    <n v="3"/>
    <s v="Mar"/>
  </r>
  <r>
    <n v="1161"/>
    <d v="2026-03-16T00:00:00"/>
    <n v="2026"/>
    <x v="0"/>
    <n v="3"/>
    <x v="2"/>
    <x v="1"/>
    <x v="12"/>
    <x v="0"/>
    <s v="New"/>
    <x v="0"/>
    <s v="Cycling Pack 12L"/>
    <n v="2"/>
    <n v="101.73"/>
    <n v="0.05"/>
    <n v="51.56"/>
    <n v="193.28700000000001"/>
    <n v="103.12"/>
    <n v="90.167000000000002"/>
    <n v="0.46649283190281809"/>
    <n v="2026"/>
    <s v="Q1"/>
    <n v="3"/>
    <s v="Mar"/>
  </r>
  <r>
    <n v="1320"/>
    <d v="2026-03-16T00:00:00"/>
    <n v="2026"/>
    <x v="0"/>
    <n v="3"/>
    <x v="2"/>
    <x v="2"/>
    <x v="3"/>
    <x v="2"/>
    <s v="Business"/>
    <x v="3"/>
    <s v="Trail Tent 2P"/>
    <n v="1"/>
    <n v="200.05"/>
    <n v="0"/>
    <n v="102.69"/>
    <n v="200.05"/>
    <n v="102.69"/>
    <n v="97.360000000000014"/>
    <n v="0.48667833041739567"/>
    <n v="2026"/>
    <s v="Q1"/>
    <n v="3"/>
    <s v="Mar"/>
  </r>
  <r>
    <n v="2528"/>
    <d v="2026-03-16T00:00:00"/>
    <n v="2026"/>
    <x v="0"/>
    <n v="3"/>
    <x v="2"/>
    <x v="3"/>
    <x v="7"/>
    <x v="0"/>
    <s v="New"/>
    <x v="1"/>
    <s v="Hiking Daypack 20L"/>
    <n v="1"/>
    <n v="90.06"/>
    <n v="0"/>
    <n v="44.49"/>
    <n v="90.06"/>
    <n v="44.49"/>
    <n v="45.57"/>
    <n v="0.50599600266489009"/>
    <n v="2026"/>
    <s v="Q1"/>
    <n v="3"/>
    <s v="Mar"/>
  </r>
  <r>
    <n v="2956"/>
    <d v="2026-03-16T00:00:00"/>
    <n v="2026"/>
    <x v="0"/>
    <n v="3"/>
    <x v="2"/>
    <x v="1"/>
    <x v="11"/>
    <x v="0"/>
    <s v="New"/>
    <x v="2"/>
    <s v="Insulated Bottle"/>
    <n v="1"/>
    <n v="37.119999999999997"/>
    <n v="0.1"/>
    <n v="13.39"/>
    <n v="33.408000000000001"/>
    <n v="13.39"/>
    <n v="20.018000000000001"/>
    <n v="0.59919779693486586"/>
    <n v="2026"/>
    <s v="Q1"/>
    <n v="3"/>
    <s v="Mar"/>
  </r>
  <r>
    <n v="2973"/>
    <d v="2026-03-16T00:00:00"/>
    <n v="2026"/>
    <x v="0"/>
    <n v="3"/>
    <x v="2"/>
    <x v="0"/>
    <x v="0"/>
    <x v="2"/>
    <s v="Returning"/>
    <x v="1"/>
    <s v="Summit Backpack 45L"/>
    <n v="2"/>
    <n v="156.09"/>
    <n v="0.1"/>
    <n v="79.72"/>
    <n v="280.96199999999999"/>
    <n v="159.44"/>
    <n v="121.52199999999999"/>
    <n v="0.43252112385304775"/>
    <n v="2026"/>
    <s v="Q1"/>
    <n v="3"/>
    <s v="Mar"/>
  </r>
  <r>
    <n v="3358"/>
    <d v="2026-03-16T00:00:00"/>
    <n v="2026"/>
    <x v="0"/>
    <n v="3"/>
    <x v="2"/>
    <x v="0"/>
    <x v="0"/>
    <x v="1"/>
    <s v="Business"/>
    <x v="4"/>
    <s v="Recovery Roller"/>
    <n v="12"/>
    <n v="36.44"/>
    <n v="0.05"/>
    <n v="13.65"/>
    <n v="415.41599999999994"/>
    <n v="163.80000000000001"/>
    <n v="251.61599999999993"/>
    <n v="0.60569645848980291"/>
    <n v="2026"/>
    <s v="Q1"/>
    <n v="3"/>
    <s v="Mar"/>
  </r>
  <r>
    <n v="164"/>
    <d v="2026-03-17T00:00:00"/>
    <n v="2026"/>
    <x v="0"/>
    <n v="3"/>
    <x v="2"/>
    <x v="0"/>
    <x v="15"/>
    <x v="3"/>
    <s v="Business"/>
    <x v="3"/>
    <s v="Compact Sleeping Bag"/>
    <n v="5"/>
    <n v="123.95"/>
    <n v="0.05"/>
    <n v="59.23"/>
    <n v="588.76249999999993"/>
    <n v="296.14999999999998"/>
    <n v="292.61249999999995"/>
    <n v="0.49699581749856692"/>
    <n v="2026"/>
    <s v="Q1"/>
    <n v="3"/>
    <s v="Mar"/>
  </r>
  <r>
    <n v="995"/>
    <d v="2026-03-17T00:00:00"/>
    <n v="2026"/>
    <x v="0"/>
    <n v="3"/>
    <x v="2"/>
    <x v="2"/>
    <x v="16"/>
    <x v="3"/>
    <s v="Business"/>
    <x v="3"/>
    <s v="Trail Tent 2P"/>
    <n v="1"/>
    <n v="192.84"/>
    <n v="0.15"/>
    <n v="101.42"/>
    <n v="163.91399999999999"/>
    <n v="101.42"/>
    <n v="62.493999999999986"/>
    <n v="0.38126090510877647"/>
    <n v="2026"/>
    <s v="Q1"/>
    <n v="3"/>
    <s v="Mar"/>
  </r>
  <r>
    <n v="4912"/>
    <d v="2026-03-17T00:00:00"/>
    <n v="2026"/>
    <x v="0"/>
    <n v="3"/>
    <x v="2"/>
    <x v="1"/>
    <x v="11"/>
    <x v="0"/>
    <s v="New"/>
    <x v="1"/>
    <s v="Summit Backpack 45L"/>
    <n v="1"/>
    <n v="152.57"/>
    <n v="0.1"/>
    <n v="80.319999999999993"/>
    <n v="137.31299999999999"/>
    <n v="80.319999999999993"/>
    <n v="56.992999999999995"/>
    <n v="0.41505902572953762"/>
    <n v="2026"/>
    <s v="Q1"/>
    <n v="3"/>
    <s v="Mar"/>
  </r>
  <r>
    <n v="29"/>
    <d v="2026-03-18T00:00:00"/>
    <n v="2026"/>
    <x v="0"/>
    <n v="3"/>
    <x v="2"/>
    <x v="3"/>
    <x v="4"/>
    <x v="0"/>
    <s v="Business"/>
    <x v="2"/>
    <s v="Carry-On Duffel"/>
    <n v="2"/>
    <n v="130.4"/>
    <n v="0"/>
    <n v="67.599999999999994"/>
    <n v="260.8"/>
    <n v="135.19999999999999"/>
    <n v="125.60000000000002"/>
    <n v="0.48159509202453993"/>
    <n v="2026"/>
    <s v="Q1"/>
    <n v="3"/>
    <s v="Mar"/>
  </r>
  <r>
    <n v="891"/>
    <d v="2026-03-18T00:00:00"/>
    <n v="2026"/>
    <x v="0"/>
    <n v="3"/>
    <x v="2"/>
    <x v="2"/>
    <x v="3"/>
    <x v="0"/>
    <s v="New"/>
    <x v="1"/>
    <s v="Hiking Daypack 20L"/>
    <n v="2"/>
    <n v="94.25"/>
    <n v="0.1"/>
    <n v="44.99"/>
    <n v="169.65"/>
    <n v="89.98"/>
    <n v="79.67"/>
    <n v="0.46961391099322131"/>
    <n v="2026"/>
    <s v="Q1"/>
    <n v="3"/>
    <s v="Mar"/>
  </r>
  <r>
    <n v="1143"/>
    <d v="2026-03-18T00:00:00"/>
    <n v="2026"/>
    <x v="0"/>
    <n v="3"/>
    <x v="2"/>
    <x v="1"/>
    <x v="12"/>
    <x v="0"/>
    <s v="Business"/>
    <x v="3"/>
    <s v="Compact Sleeping Bag"/>
    <n v="5"/>
    <n v="125.91"/>
    <n v="0"/>
    <n v="59.36"/>
    <n v="629.54999999999995"/>
    <n v="296.8"/>
    <n v="332.74999999999994"/>
    <n v="0.52855214041775866"/>
    <n v="2026"/>
    <s v="Q1"/>
    <n v="3"/>
    <s v="Mar"/>
  </r>
  <r>
    <n v="2478"/>
    <d v="2026-03-18T00:00:00"/>
    <n v="2026"/>
    <x v="0"/>
    <n v="3"/>
    <x v="2"/>
    <x v="3"/>
    <x v="7"/>
    <x v="2"/>
    <s v="Returning"/>
    <x v="4"/>
    <s v="Resistance Band Set"/>
    <n v="2"/>
    <n v="39.619999999999997"/>
    <n v="0"/>
    <n v="14.78"/>
    <n v="79.239999999999995"/>
    <n v="29.56"/>
    <n v="49.679999999999993"/>
    <n v="0.62695608278647141"/>
    <n v="2026"/>
    <s v="Q1"/>
    <n v="3"/>
    <s v="Mar"/>
  </r>
  <r>
    <n v="3961"/>
    <d v="2026-03-18T00:00:00"/>
    <n v="2026"/>
    <x v="0"/>
    <n v="3"/>
    <x v="2"/>
    <x v="0"/>
    <x v="9"/>
    <x v="0"/>
    <s v="Business"/>
    <x v="4"/>
    <s v="Recovery Roller"/>
    <n v="3"/>
    <n v="36.32"/>
    <n v="0"/>
    <n v="14.18"/>
    <n v="108.96000000000001"/>
    <n v="42.54"/>
    <n v="66.420000000000016"/>
    <n v="0.60958149779735693"/>
    <n v="2026"/>
    <s v="Q1"/>
    <n v="3"/>
    <s v="Mar"/>
  </r>
  <r>
    <n v="4724"/>
    <d v="2026-03-18T00:00:00"/>
    <n v="2026"/>
    <x v="0"/>
    <n v="3"/>
    <x v="2"/>
    <x v="0"/>
    <x v="15"/>
    <x v="2"/>
    <s v="New"/>
    <x v="4"/>
    <s v="Training Mat"/>
    <n v="1"/>
    <n v="51.16"/>
    <n v="0"/>
    <n v="22.39"/>
    <n v="51.16"/>
    <n v="22.39"/>
    <n v="28.769999999999996"/>
    <n v="0.56235340109460508"/>
    <n v="2026"/>
    <s v="Q1"/>
    <n v="3"/>
    <s v="Mar"/>
  </r>
  <r>
    <n v="2171"/>
    <d v="2026-03-19T00:00:00"/>
    <n v="2026"/>
    <x v="0"/>
    <n v="3"/>
    <x v="2"/>
    <x v="3"/>
    <x v="13"/>
    <x v="1"/>
    <s v="Business"/>
    <x v="4"/>
    <s v="Recovery Roller"/>
    <n v="5"/>
    <n v="35.65"/>
    <n v="0.1"/>
    <n v="13.64"/>
    <n v="160.42500000000001"/>
    <n v="68.2"/>
    <n v="92.225000000000009"/>
    <n v="0.5748792270531401"/>
    <n v="2026"/>
    <s v="Q1"/>
    <n v="3"/>
    <s v="Mar"/>
  </r>
  <r>
    <n v="2311"/>
    <d v="2026-03-19T00:00:00"/>
    <n v="2026"/>
    <x v="0"/>
    <n v="3"/>
    <x v="2"/>
    <x v="3"/>
    <x v="8"/>
    <x v="0"/>
    <s v="New"/>
    <x v="1"/>
    <s v="Trail Boots"/>
    <n v="1"/>
    <n v="145.19"/>
    <n v="0"/>
    <n v="80.67"/>
    <n v="145.19"/>
    <n v="80.67"/>
    <n v="64.52"/>
    <n v="0.44438322198498514"/>
    <n v="2026"/>
    <s v="Q1"/>
    <n v="3"/>
    <s v="Mar"/>
  </r>
  <r>
    <n v="3563"/>
    <d v="2026-03-19T00:00:00"/>
    <n v="2026"/>
    <x v="0"/>
    <n v="3"/>
    <x v="2"/>
    <x v="3"/>
    <x v="8"/>
    <x v="0"/>
    <s v="Returning"/>
    <x v="0"/>
    <s v="Compact Repair Kit"/>
    <n v="2"/>
    <n v="40.090000000000003"/>
    <n v="0"/>
    <n v="17.2"/>
    <n v="80.180000000000007"/>
    <n v="34.4"/>
    <n v="45.780000000000008"/>
    <n v="0.57096532801197308"/>
    <n v="2026"/>
    <s v="Q1"/>
    <n v="3"/>
    <s v="Mar"/>
  </r>
  <r>
    <n v="3587"/>
    <d v="2026-03-19T00:00:00"/>
    <n v="2026"/>
    <x v="0"/>
    <n v="3"/>
    <x v="2"/>
    <x v="3"/>
    <x v="7"/>
    <x v="0"/>
    <s v="Returning"/>
    <x v="4"/>
    <s v="Resistance Band Set"/>
    <n v="1"/>
    <n v="39.47"/>
    <n v="0"/>
    <n v="15.02"/>
    <n v="39.47"/>
    <n v="15.02"/>
    <n v="24.45"/>
    <n v="0.61945781606283257"/>
    <n v="2026"/>
    <s v="Q1"/>
    <n v="3"/>
    <s v="Mar"/>
  </r>
  <r>
    <n v="3706"/>
    <d v="2026-03-19T00:00:00"/>
    <n v="2026"/>
    <x v="0"/>
    <n v="3"/>
    <x v="2"/>
    <x v="0"/>
    <x v="0"/>
    <x v="0"/>
    <s v="Returning"/>
    <x v="0"/>
    <s v="Cycling Pack 12L"/>
    <n v="2"/>
    <n v="103.42"/>
    <n v="0"/>
    <n v="49.51"/>
    <n v="206.84"/>
    <n v="99.02"/>
    <n v="107.82000000000001"/>
    <n v="0.52127248114484626"/>
    <n v="2026"/>
    <s v="Q1"/>
    <n v="3"/>
    <s v="Mar"/>
  </r>
  <r>
    <n v="4121"/>
    <d v="2026-03-19T00:00:00"/>
    <n v="2026"/>
    <x v="0"/>
    <n v="3"/>
    <x v="2"/>
    <x v="0"/>
    <x v="0"/>
    <x v="0"/>
    <s v="Returning"/>
    <x v="2"/>
    <s v="Travel Backpack 35L"/>
    <n v="4"/>
    <n v="161.93"/>
    <n v="0.15"/>
    <n v="88"/>
    <n v="550.56200000000001"/>
    <n v="352"/>
    <n v="198.56200000000001"/>
    <n v="0.36065329608654428"/>
    <n v="2026"/>
    <s v="Q1"/>
    <n v="3"/>
    <s v="Mar"/>
  </r>
  <r>
    <n v="1047"/>
    <d v="2026-03-20T00:00:00"/>
    <n v="2026"/>
    <x v="0"/>
    <n v="3"/>
    <x v="2"/>
    <x v="0"/>
    <x v="0"/>
    <x v="0"/>
    <s v="Returning"/>
    <x v="2"/>
    <s v="Packing Cube Set"/>
    <n v="2"/>
    <n v="46.21"/>
    <n v="0.05"/>
    <n v="18.37"/>
    <n v="87.798999999999992"/>
    <n v="36.74"/>
    <n v="51.05899999999999"/>
    <n v="0.58154420893176451"/>
    <n v="2026"/>
    <s v="Q1"/>
    <n v="3"/>
    <s v="Mar"/>
  </r>
  <r>
    <n v="1142"/>
    <d v="2026-03-20T00:00:00"/>
    <n v="2026"/>
    <x v="0"/>
    <n v="3"/>
    <x v="2"/>
    <x v="1"/>
    <x v="11"/>
    <x v="0"/>
    <s v="New"/>
    <x v="3"/>
    <s v="Compact Sleeping Bag"/>
    <n v="3"/>
    <n v="125.85"/>
    <n v="0"/>
    <n v="59.19"/>
    <n v="377.54999999999995"/>
    <n v="177.57"/>
    <n v="199.97999999999996"/>
    <n v="0.52967818831942781"/>
    <n v="2026"/>
    <s v="Q1"/>
    <n v="3"/>
    <s v="Mar"/>
  </r>
  <r>
    <n v="2232"/>
    <d v="2026-03-20T00:00:00"/>
    <n v="2026"/>
    <x v="0"/>
    <n v="3"/>
    <x v="2"/>
    <x v="3"/>
    <x v="13"/>
    <x v="2"/>
    <s v="New"/>
    <x v="2"/>
    <s v="Insulated Bottle"/>
    <n v="2"/>
    <n v="36.340000000000003"/>
    <n v="0"/>
    <n v="13.8"/>
    <n v="72.680000000000007"/>
    <n v="27.6"/>
    <n v="45.080000000000005"/>
    <n v="0.620253164556962"/>
    <n v="2026"/>
    <s v="Q1"/>
    <n v="3"/>
    <s v="Mar"/>
  </r>
  <r>
    <n v="2339"/>
    <d v="2026-03-20T00:00:00"/>
    <n v="2026"/>
    <x v="0"/>
    <n v="3"/>
    <x v="2"/>
    <x v="1"/>
    <x v="12"/>
    <x v="3"/>
    <s v="New"/>
    <x v="0"/>
    <s v="Trail Bike Light"/>
    <n v="2"/>
    <n v="51.29"/>
    <n v="0"/>
    <n v="23.15"/>
    <n v="102.58"/>
    <n v="46.3"/>
    <n v="56.28"/>
    <n v="0.54864496003119523"/>
    <n v="2026"/>
    <s v="Q1"/>
    <n v="3"/>
    <s v="Mar"/>
  </r>
  <r>
    <n v="3611"/>
    <d v="2026-03-20T00:00:00"/>
    <n v="2026"/>
    <x v="0"/>
    <n v="3"/>
    <x v="2"/>
    <x v="1"/>
    <x v="1"/>
    <x v="1"/>
    <s v="Business"/>
    <x v="0"/>
    <s v="Compact Repair Kit"/>
    <n v="6"/>
    <n v="40.89"/>
    <n v="0.1"/>
    <n v="16.84"/>
    <n v="220.80600000000001"/>
    <n v="101.03999999999999"/>
    <n v="119.76600000000002"/>
    <n v="0.54240373902883077"/>
    <n v="2026"/>
    <s v="Q1"/>
    <n v="3"/>
    <s v="Mar"/>
  </r>
  <r>
    <n v="3953"/>
    <d v="2026-03-20T00:00:00"/>
    <n v="2026"/>
    <x v="0"/>
    <n v="3"/>
    <x v="2"/>
    <x v="1"/>
    <x v="14"/>
    <x v="0"/>
    <s v="New"/>
    <x v="4"/>
    <s v="Weighted Vest"/>
    <n v="1"/>
    <n v="120.63"/>
    <n v="0"/>
    <n v="70.28"/>
    <n v="120.63"/>
    <n v="70.28"/>
    <n v="50.349999999999994"/>
    <n v="0.41739202520102792"/>
    <n v="2026"/>
    <s v="Q1"/>
    <n v="3"/>
    <s v="Mar"/>
  </r>
  <r>
    <n v="4253"/>
    <d v="2026-03-20T00:00:00"/>
    <n v="2026"/>
    <x v="0"/>
    <n v="3"/>
    <x v="2"/>
    <x v="3"/>
    <x v="13"/>
    <x v="1"/>
    <s v="New"/>
    <x v="0"/>
    <s v="Commuter Helmet"/>
    <n v="5"/>
    <n v="82.64"/>
    <n v="0.1"/>
    <n v="43.52"/>
    <n v="371.88"/>
    <n v="217.60000000000002"/>
    <n v="154.27999999999997"/>
    <n v="0.41486501021834993"/>
    <n v="2026"/>
    <s v="Q1"/>
    <n v="3"/>
    <s v="Mar"/>
  </r>
  <r>
    <n v="4952"/>
    <d v="2026-03-20T00:00:00"/>
    <n v="2026"/>
    <x v="0"/>
    <n v="3"/>
    <x v="2"/>
    <x v="1"/>
    <x v="6"/>
    <x v="0"/>
    <s v="Business"/>
    <x v="1"/>
    <s v="Trekking Poles"/>
    <n v="2"/>
    <n v="72.459999999999994"/>
    <n v="0"/>
    <n v="33.31"/>
    <n v="144.91999999999999"/>
    <n v="66.62"/>
    <n v="78.299999999999983"/>
    <n v="0.54029809550096597"/>
    <n v="2026"/>
    <s v="Q1"/>
    <n v="3"/>
    <s v="Mar"/>
  </r>
  <r>
    <n v="5016"/>
    <d v="2026-03-20T00:00:00"/>
    <n v="2026"/>
    <x v="0"/>
    <n v="3"/>
    <x v="2"/>
    <x v="1"/>
    <x v="12"/>
    <x v="3"/>
    <s v="New"/>
    <x v="4"/>
    <s v="Resistance Band Set"/>
    <n v="2"/>
    <n v="40.659999999999997"/>
    <n v="0.1"/>
    <n v="14.63"/>
    <n v="73.188000000000002"/>
    <n v="29.26"/>
    <n v="43.927999999999997"/>
    <n v="0.60020768431983385"/>
    <n v="2026"/>
    <s v="Q1"/>
    <n v="3"/>
    <s v="Mar"/>
  </r>
  <r>
    <n v="839"/>
    <d v="2026-03-21T00:00:00"/>
    <n v="2026"/>
    <x v="0"/>
    <n v="3"/>
    <x v="2"/>
    <x v="1"/>
    <x v="12"/>
    <x v="3"/>
    <s v="New"/>
    <x v="0"/>
    <s v="Compact Repair Kit"/>
    <n v="1"/>
    <n v="40.5"/>
    <n v="0.05"/>
    <n v="17.16"/>
    <n v="38.475000000000001"/>
    <n v="17.16"/>
    <n v="21.315000000000001"/>
    <n v="0.55399610136452238"/>
    <n v="2026"/>
    <s v="Q1"/>
    <n v="3"/>
    <s v="Mar"/>
  </r>
  <r>
    <n v="1382"/>
    <d v="2026-03-21T00:00:00"/>
    <n v="2026"/>
    <x v="0"/>
    <n v="3"/>
    <x v="2"/>
    <x v="2"/>
    <x v="2"/>
    <x v="0"/>
    <s v="Business"/>
    <x v="1"/>
    <s v="Trekking Poles"/>
    <n v="1"/>
    <n v="72.16"/>
    <n v="0"/>
    <n v="33.11"/>
    <n v="72.16"/>
    <n v="33.11"/>
    <n v="39.049999999999997"/>
    <n v="0.54115853658536583"/>
    <n v="2026"/>
    <s v="Q1"/>
    <n v="3"/>
    <s v="Mar"/>
  </r>
  <r>
    <n v="1452"/>
    <d v="2026-03-21T00:00:00"/>
    <n v="2026"/>
    <x v="0"/>
    <n v="3"/>
    <x v="2"/>
    <x v="2"/>
    <x v="5"/>
    <x v="3"/>
    <s v="Business"/>
    <x v="2"/>
    <s v="Travel Backpack 35L"/>
    <n v="1"/>
    <n v="161.93"/>
    <n v="0.15"/>
    <n v="87.5"/>
    <n v="137.6405"/>
    <n v="87.5"/>
    <n v="50.140500000000003"/>
    <n v="0.36428594781332529"/>
    <n v="2026"/>
    <s v="Q1"/>
    <n v="3"/>
    <s v="Mar"/>
  </r>
  <r>
    <n v="1845"/>
    <d v="2026-03-21T00:00:00"/>
    <n v="2026"/>
    <x v="0"/>
    <n v="3"/>
    <x v="2"/>
    <x v="0"/>
    <x v="9"/>
    <x v="0"/>
    <s v="Returning"/>
    <x v="3"/>
    <s v="Alpine Tent 4P"/>
    <n v="3"/>
    <n v="348.54"/>
    <n v="0.1"/>
    <n v="200.3"/>
    <n v="941.05800000000011"/>
    <n v="600.90000000000009"/>
    <n v="340.15800000000002"/>
    <n v="0.36146337420222768"/>
    <n v="2026"/>
    <s v="Q1"/>
    <n v="3"/>
    <s v="Mar"/>
  </r>
  <r>
    <n v="3560"/>
    <d v="2026-03-21T00:00:00"/>
    <n v="2026"/>
    <x v="0"/>
    <n v="3"/>
    <x v="2"/>
    <x v="2"/>
    <x v="16"/>
    <x v="0"/>
    <s v="Returning"/>
    <x v="4"/>
    <s v="Training Mat"/>
    <n v="3"/>
    <n v="50.46"/>
    <n v="0.1"/>
    <n v="21.9"/>
    <n v="136.24199999999999"/>
    <n v="65.699999999999989"/>
    <n v="70.542000000000002"/>
    <n v="0.51776985070683057"/>
    <n v="2026"/>
    <s v="Q1"/>
    <n v="3"/>
    <s v="Mar"/>
  </r>
  <r>
    <n v="4059"/>
    <d v="2026-03-21T00:00:00"/>
    <n v="2026"/>
    <x v="0"/>
    <n v="3"/>
    <x v="2"/>
    <x v="3"/>
    <x v="13"/>
    <x v="3"/>
    <s v="New"/>
    <x v="3"/>
    <s v="Portable Camp Stove"/>
    <n v="1"/>
    <n v="83.62"/>
    <n v="0"/>
    <n v="39.15"/>
    <n v="83.62"/>
    <n v="39.15"/>
    <n v="44.470000000000006"/>
    <n v="0.53181057163358048"/>
    <n v="2026"/>
    <s v="Q1"/>
    <n v="3"/>
    <s v="Mar"/>
  </r>
  <r>
    <n v="4731"/>
    <d v="2026-03-21T00:00:00"/>
    <n v="2026"/>
    <x v="0"/>
    <n v="3"/>
    <x v="2"/>
    <x v="1"/>
    <x v="12"/>
    <x v="1"/>
    <s v="Business"/>
    <x v="0"/>
    <s v="Trail Bike Light"/>
    <n v="6"/>
    <n v="51.07"/>
    <n v="0.1"/>
    <n v="22.68"/>
    <n v="275.77800000000002"/>
    <n v="136.07999999999998"/>
    <n v="139.69800000000004"/>
    <n v="0.50655962404542798"/>
    <n v="2026"/>
    <s v="Q1"/>
    <n v="3"/>
    <s v="Mar"/>
  </r>
  <r>
    <n v="693"/>
    <d v="2026-03-22T00:00:00"/>
    <n v="2026"/>
    <x v="0"/>
    <n v="3"/>
    <x v="2"/>
    <x v="1"/>
    <x v="11"/>
    <x v="0"/>
    <s v="New"/>
    <x v="2"/>
    <s v="Packing Cube Set"/>
    <n v="3"/>
    <n v="47.02"/>
    <n v="0.1"/>
    <n v="17.989999999999998"/>
    <n v="126.95400000000001"/>
    <n v="53.97"/>
    <n v="72.984000000000009"/>
    <n v="0.57488539155914742"/>
    <n v="2026"/>
    <s v="Q1"/>
    <n v="3"/>
    <s v="Mar"/>
  </r>
  <r>
    <n v="1672"/>
    <d v="2026-03-22T00:00:00"/>
    <n v="2026"/>
    <x v="0"/>
    <n v="3"/>
    <x v="2"/>
    <x v="2"/>
    <x v="5"/>
    <x v="3"/>
    <s v="Returning"/>
    <x v="2"/>
    <s v="Packing Cube Set"/>
    <n v="1"/>
    <n v="47.1"/>
    <n v="0.05"/>
    <n v="18.48"/>
    <n v="44.744999999999997"/>
    <n v="18.48"/>
    <n v="26.264999999999997"/>
    <n v="0.58699296010727453"/>
    <n v="2026"/>
    <s v="Q1"/>
    <n v="3"/>
    <s v="Mar"/>
  </r>
  <r>
    <n v="2347"/>
    <d v="2026-03-22T00:00:00"/>
    <n v="2026"/>
    <x v="0"/>
    <n v="3"/>
    <x v="2"/>
    <x v="3"/>
    <x v="13"/>
    <x v="0"/>
    <s v="Returning"/>
    <x v="2"/>
    <s v="Carry-On Duffel"/>
    <n v="2"/>
    <n v="131.38999999999999"/>
    <n v="0"/>
    <n v="66.91"/>
    <n v="262.77999999999997"/>
    <n v="133.82"/>
    <n v="128.95999999999998"/>
    <n v="0.49075272090722277"/>
    <n v="2026"/>
    <s v="Q1"/>
    <n v="3"/>
    <s v="Mar"/>
  </r>
  <r>
    <n v="2582"/>
    <d v="2026-03-22T00:00:00"/>
    <n v="2026"/>
    <x v="0"/>
    <n v="3"/>
    <x v="2"/>
    <x v="1"/>
    <x v="1"/>
    <x v="3"/>
    <s v="New"/>
    <x v="4"/>
    <s v="Weighted Vest"/>
    <n v="1"/>
    <n v="120.16"/>
    <n v="0.15"/>
    <n v="68.33"/>
    <n v="102.136"/>
    <n v="68.33"/>
    <n v="33.805999999999997"/>
    <n v="0.33099005247904756"/>
    <n v="2026"/>
    <s v="Q1"/>
    <n v="3"/>
    <s v="Mar"/>
  </r>
  <r>
    <n v="2762"/>
    <d v="2026-03-22T00:00:00"/>
    <n v="2026"/>
    <x v="0"/>
    <n v="3"/>
    <x v="2"/>
    <x v="3"/>
    <x v="8"/>
    <x v="2"/>
    <s v="Returning"/>
    <x v="3"/>
    <s v="Trail Tent 2P"/>
    <n v="1"/>
    <n v="196.48"/>
    <n v="0"/>
    <n v="101.29"/>
    <n v="196.48"/>
    <n v="101.29"/>
    <n v="95.189999999999984"/>
    <n v="0.48447679153094458"/>
    <n v="2026"/>
    <s v="Q1"/>
    <n v="3"/>
    <s v="Mar"/>
  </r>
  <r>
    <n v="4090"/>
    <d v="2026-03-22T00:00:00"/>
    <n v="2026"/>
    <x v="0"/>
    <n v="3"/>
    <x v="2"/>
    <x v="1"/>
    <x v="11"/>
    <x v="3"/>
    <s v="Business"/>
    <x v="2"/>
    <s v="Insulated Bottle"/>
    <n v="1"/>
    <n v="36.520000000000003"/>
    <n v="0"/>
    <n v="13.96"/>
    <n v="36.520000000000003"/>
    <n v="13.96"/>
    <n v="22.560000000000002"/>
    <n v="0.61774370208105145"/>
    <n v="2026"/>
    <s v="Q1"/>
    <n v="3"/>
    <s v="Mar"/>
  </r>
  <r>
    <n v="4491"/>
    <d v="2026-03-22T00:00:00"/>
    <n v="2026"/>
    <x v="0"/>
    <n v="3"/>
    <x v="2"/>
    <x v="1"/>
    <x v="12"/>
    <x v="2"/>
    <s v="Business"/>
    <x v="4"/>
    <s v="Training Mat"/>
    <n v="4"/>
    <n v="49.71"/>
    <n v="0.1"/>
    <n v="22.46"/>
    <n v="178.95600000000002"/>
    <n v="89.84"/>
    <n v="89.116000000000014"/>
    <n v="0.49797715639598561"/>
    <n v="2026"/>
    <s v="Q1"/>
    <n v="3"/>
    <s v="Mar"/>
  </r>
  <r>
    <n v="4678"/>
    <d v="2026-03-22T00:00:00"/>
    <n v="2026"/>
    <x v="0"/>
    <n v="3"/>
    <x v="2"/>
    <x v="0"/>
    <x v="0"/>
    <x v="0"/>
    <s v="Returning"/>
    <x v="3"/>
    <s v="Portable Camp Stove"/>
    <n v="1"/>
    <n v="81.209999999999994"/>
    <n v="0.05"/>
    <n v="40.44"/>
    <n v="77.149499999999989"/>
    <n v="40.44"/>
    <n v="36.709499999999991"/>
    <n v="0.47582291524896464"/>
    <n v="2026"/>
    <s v="Q1"/>
    <n v="3"/>
    <s v="Mar"/>
  </r>
  <r>
    <n v="1189"/>
    <d v="2026-03-23T00:00:00"/>
    <n v="2026"/>
    <x v="0"/>
    <n v="3"/>
    <x v="2"/>
    <x v="3"/>
    <x v="13"/>
    <x v="0"/>
    <s v="New"/>
    <x v="0"/>
    <s v="Cycling Pack 12L"/>
    <n v="2"/>
    <n v="103.22"/>
    <n v="0"/>
    <n v="51.33"/>
    <n v="206.44"/>
    <n v="102.66"/>
    <n v="103.78"/>
    <n v="0.50271265258670805"/>
    <n v="2026"/>
    <s v="Q1"/>
    <n v="3"/>
    <s v="Mar"/>
  </r>
  <r>
    <n v="1590"/>
    <d v="2026-03-23T00:00:00"/>
    <n v="2026"/>
    <x v="0"/>
    <n v="3"/>
    <x v="2"/>
    <x v="0"/>
    <x v="15"/>
    <x v="3"/>
    <s v="New"/>
    <x v="1"/>
    <s v="Summit Backpack 45L"/>
    <n v="1"/>
    <n v="153.47"/>
    <n v="0"/>
    <n v="78.19"/>
    <n v="153.47"/>
    <n v="78.19"/>
    <n v="75.28"/>
    <n v="0.49051931973675639"/>
    <n v="2026"/>
    <s v="Q1"/>
    <n v="3"/>
    <s v="Mar"/>
  </r>
  <r>
    <n v="2309"/>
    <d v="2026-03-23T00:00:00"/>
    <n v="2026"/>
    <x v="0"/>
    <n v="3"/>
    <x v="2"/>
    <x v="3"/>
    <x v="7"/>
    <x v="0"/>
    <s v="Returning"/>
    <x v="3"/>
    <s v="Trail Tent 2P"/>
    <n v="6"/>
    <n v="199.75"/>
    <n v="0"/>
    <n v="105.84"/>
    <n v="1198.5"/>
    <n v="635.04"/>
    <n v="563.46"/>
    <n v="0.47013767209011265"/>
    <n v="2026"/>
    <s v="Q1"/>
    <n v="3"/>
    <s v="Mar"/>
  </r>
  <r>
    <n v="3628"/>
    <d v="2026-03-23T00:00:00"/>
    <n v="2026"/>
    <x v="0"/>
    <n v="3"/>
    <x v="2"/>
    <x v="1"/>
    <x v="12"/>
    <x v="3"/>
    <s v="New"/>
    <x v="2"/>
    <s v="Packing Cube Set"/>
    <n v="1"/>
    <n v="45.84"/>
    <n v="0"/>
    <n v="18.079999999999998"/>
    <n v="45.84"/>
    <n v="18.079999999999998"/>
    <n v="27.760000000000005"/>
    <n v="0.605584642233857"/>
    <n v="2026"/>
    <s v="Q1"/>
    <n v="3"/>
    <s v="Mar"/>
  </r>
  <r>
    <n v="3718"/>
    <d v="2026-03-23T00:00:00"/>
    <n v="2026"/>
    <x v="0"/>
    <n v="3"/>
    <x v="2"/>
    <x v="1"/>
    <x v="12"/>
    <x v="3"/>
    <s v="New"/>
    <x v="3"/>
    <s v="Compact Sleeping Bag"/>
    <n v="2"/>
    <n v="122.07"/>
    <n v="0.05"/>
    <n v="59.16"/>
    <n v="231.93299999999996"/>
    <n v="118.32"/>
    <n v="113.61299999999997"/>
    <n v="0.48985267297021118"/>
    <n v="2026"/>
    <s v="Q1"/>
    <n v="3"/>
    <s v="Mar"/>
  </r>
  <r>
    <n v="4198"/>
    <d v="2026-03-23T00:00:00"/>
    <n v="2026"/>
    <x v="0"/>
    <n v="3"/>
    <x v="2"/>
    <x v="1"/>
    <x v="14"/>
    <x v="3"/>
    <s v="New"/>
    <x v="4"/>
    <s v="Weighted Vest"/>
    <n v="3"/>
    <n v="122.4"/>
    <n v="0.15"/>
    <n v="71.150000000000006"/>
    <n v="312.12"/>
    <n v="213.45000000000002"/>
    <n v="98.669999999999987"/>
    <n v="0.31612841214917337"/>
    <n v="2026"/>
    <s v="Q1"/>
    <n v="3"/>
    <s v="Mar"/>
  </r>
  <r>
    <n v="4784"/>
    <d v="2026-03-23T00:00:00"/>
    <n v="2026"/>
    <x v="0"/>
    <n v="3"/>
    <x v="2"/>
    <x v="0"/>
    <x v="15"/>
    <x v="0"/>
    <s v="New"/>
    <x v="0"/>
    <s v="Cycling Pack 12L"/>
    <n v="1"/>
    <n v="101.43"/>
    <n v="0"/>
    <n v="51.78"/>
    <n v="101.43"/>
    <n v="51.78"/>
    <n v="49.650000000000006"/>
    <n v="0.4895001478852411"/>
    <n v="2026"/>
    <s v="Q1"/>
    <n v="3"/>
    <s v="Mar"/>
  </r>
  <r>
    <n v="86"/>
    <d v="2026-03-24T00:00:00"/>
    <n v="2026"/>
    <x v="0"/>
    <n v="3"/>
    <x v="2"/>
    <x v="1"/>
    <x v="12"/>
    <x v="1"/>
    <s v="Business"/>
    <x v="0"/>
    <s v="Cycling Pack 12L"/>
    <n v="8"/>
    <n v="104.7"/>
    <n v="0.05"/>
    <n v="49.91"/>
    <n v="795.72"/>
    <n v="399.28"/>
    <n v="396.44000000000005"/>
    <n v="0.49821545267179412"/>
    <n v="2026"/>
    <s v="Q1"/>
    <n v="3"/>
    <s v="Mar"/>
  </r>
  <r>
    <n v="1813"/>
    <d v="2026-03-24T00:00:00"/>
    <n v="2026"/>
    <x v="0"/>
    <n v="3"/>
    <x v="2"/>
    <x v="0"/>
    <x v="0"/>
    <x v="2"/>
    <s v="Returning"/>
    <x v="1"/>
    <s v="Trail Boots"/>
    <n v="4"/>
    <n v="146.34"/>
    <n v="0"/>
    <n v="79.37"/>
    <n v="585.36"/>
    <n v="317.48"/>
    <n v="267.88"/>
    <n v="0.45763290966242992"/>
    <n v="2026"/>
    <s v="Q1"/>
    <n v="3"/>
    <s v="Mar"/>
  </r>
  <r>
    <n v="2212"/>
    <d v="2026-03-24T00:00:00"/>
    <n v="2026"/>
    <x v="0"/>
    <n v="3"/>
    <x v="2"/>
    <x v="1"/>
    <x v="6"/>
    <x v="0"/>
    <s v="Returning"/>
    <x v="4"/>
    <s v="Weighted Vest"/>
    <n v="2"/>
    <n v="122.92"/>
    <n v="0.05"/>
    <n v="70.31"/>
    <n v="233.548"/>
    <n v="140.62"/>
    <n v="92.927999999999997"/>
    <n v="0.39789679209413054"/>
    <n v="2026"/>
    <s v="Q1"/>
    <n v="3"/>
    <s v="Mar"/>
  </r>
  <r>
    <n v="4466"/>
    <d v="2026-03-24T00:00:00"/>
    <n v="2026"/>
    <x v="0"/>
    <n v="3"/>
    <x v="2"/>
    <x v="2"/>
    <x v="2"/>
    <x v="0"/>
    <s v="New"/>
    <x v="1"/>
    <s v="Hiking Daypack 20L"/>
    <n v="1"/>
    <n v="91.35"/>
    <n v="0.05"/>
    <n v="45.24"/>
    <n v="86.782499999999985"/>
    <n v="45.24"/>
    <n v="41.542499999999983"/>
    <n v="0.47869674185463645"/>
    <n v="2026"/>
    <s v="Q1"/>
    <n v="3"/>
    <s v="Mar"/>
  </r>
  <r>
    <n v="4483"/>
    <d v="2026-03-24T00:00:00"/>
    <n v="2026"/>
    <x v="0"/>
    <n v="3"/>
    <x v="2"/>
    <x v="1"/>
    <x v="12"/>
    <x v="0"/>
    <s v="New"/>
    <x v="0"/>
    <s v="Trail Bike Light"/>
    <n v="3"/>
    <n v="51.01"/>
    <n v="0.15"/>
    <n v="22.84"/>
    <n v="130.07550000000001"/>
    <n v="68.52"/>
    <n v="61.555500000000009"/>
    <n v="0.47322900930613382"/>
    <n v="2026"/>
    <s v="Q1"/>
    <n v="3"/>
    <s v="Mar"/>
  </r>
  <r>
    <n v="273"/>
    <d v="2026-03-25T00:00:00"/>
    <n v="2026"/>
    <x v="0"/>
    <n v="3"/>
    <x v="2"/>
    <x v="3"/>
    <x v="8"/>
    <x v="0"/>
    <s v="New"/>
    <x v="4"/>
    <s v="Weighted Vest"/>
    <n v="2"/>
    <n v="125.04"/>
    <n v="0.05"/>
    <n v="67.680000000000007"/>
    <n v="237.57599999999999"/>
    <n v="135.36000000000001"/>
    <n v="102.21599999999998"/>
    <n v="0.43024547934134755"/>
    <n v="2026"/>
    <s v="Q1"/>
    <n v="3"/>
    <s v="Mar"/>
  </r>
  <r>
    <n v="578"/>
    <d v="2026-03-25T00:00:00"/>
    <n v="2026"/>
    <x v="0"/>
    <n v="3"/>
    <x v="2"/>
    <x v="2"/>
    <x v="5"/>
    <x v="3"/>
    <s v="Returning"/>
    <x v="0"/>
    <s v="Trail Bike Light"/>
    <n v="2"/>
    <n v="50.22"/>
    <n v="0.05"/>
    <n v="23.16"/>
    <n v="95.417999999999992"/>
    <n v="46.32"/>
    <n v="49.097999999999992"/>
    <n v="0.51455700182355524"/>
    <n v="2026"/>
    <s v="Q1"/>
    <n v="3"/>
    <s v="Mar"/>
  </r>
  <r>
    <n v="1290"/>
    <d v="2026-03-25T00:00:00"/>
    <n v="2026"/>
    <x v="0"/>
    <n v="3"/>
    <x v="2"/>
    <x v="1"/>
    <x v="1"/>
    <x v="0"/>
    <s v="Business"/>
    <x v="4"/>
    <s v="Recovery Roller"/>
    <n v="5"/>
    <n v="36.369999999999997"/>
    <n v="0.05"/>
    <n v="13.81"/>
    <n v="172.75749999999999"/>
    <n v="69.05"/>
    <n v="103.7075"/>
    <n v="0.60030678841729013"/>
    <n v="2026"/>
    <s v="Q1"/>
    <n v="3"/>
    <s v="Mar"/>
  </r>
  <r>
    <n v="1501"/>
    <d v="2026-03-25T00:00:00"/>
    <n v="2026"/>
    <x v="0"/>
    <n v="3"/>
    <x v="2"/>
    <x v="3"/>
    <x v="7"/>
    <x v="1"/>
    <s v="New"/>
    <x v="2"/>
    <s v="Insulated Bottle"/>
    <n v="3"/>
    <n v="36.43"/>
    <n v="0.1"/>
    <n v="13.23"/>
    <n v="98.36099999999999"/>
    <n v="39.69"/>
    <n v="58.670999999999992"/>
    <n v="0.59648641229755694"/>
    <n v="2026"/>
    <s v="Q1"/>
    <n v="3"/>
    <s v="Mar"/>
  </r>
  <r>
    <n v="1540"/>
    <d v="2026-03-25T00:00:00"/>
    <n v="2026"/>
    <x v="0"/>
    <n v="3"/>
    <x v="2"/>
    <x v="1"/>
    <x v="12"/>
    <x v="1"/>
    <s v="Business"/>
    <x v="0"/>
    <s v="Trail Bike Light"/>
    <n v="10"/>
    <n v="49.7"/>
    <n v="0.1"/>
    <n v="21.96"/>
    <n v="447.3"/>
    <n v="219.60000000000002"/>
    <n v="227.7"/>
    <n v="0.50905432595573441"/>
    <n v="2026"/>
    <s v="Q1"/>
    <n v="3"/>
    <s v="Mar"/>
  </r>
  <r>
    <n v="2541"/>
    <d v="2026-03-25T00:00:00"/>
    <n v="2026"/>
    <x v="0"/>
    <n v="3"/>
    <x v="2"/>
    <x v="1"/>
    <x v="12"/>
    <x v="0"/>
    <s v="Returning"/>
    <x v="2"/>
    <s v="Packing Cube Set"/>
    <n v="2"/>
    <n v="46.61"/>
    <n v="0"/>
    <n v="17.97"/>
    <n v="93.22"/>
    <n v="35.94"/>
    <n v="57.28"/>
    <n v="0.61446041621969538"/>
    <n v="2026"/>
    <s v="Q1"/>
    <n v="3"/>
    <s v="Mar"/>
  </r>
  <r>
    <n v="4264"/>
    <d v="2026-03-25T00:00:00"/>
    <n v="2026"/>
    <x v="0"/>
    <n v="3"/>
    <x v="2"/>
    <x v="2"/>
    <x v="5"/>
    <x v="0"/>
    <s v="New"/>
    <x v="2"/>
    <s v="Packing Cube Set"/>
    <n v="1"/>
    <n v="47.61"/>
    <n v="0"/>
    <n v="18.89"/>
    <n v="47.61"/>
    <n v="18.89"/>
    <n v="28.72"/>
    <n v="0.60323461457676952"/>
    <n v="2026"/>
    <s v="Q1"/>
    <n v="3"/>
    <s v="Mar"/>
  </r>
  <r>
    <n v="4311"/>
    <d v="2026-03-25T00:00:00"/>
    <n v="2026"/>
    <x v="0"/>
    <n v="3"/>
    <x v="2"/>
    <x v="2"/>
    <x v="2"/>
    <x v="0"/>
    <s v="New"/>
    <x v="0"/>
    <s v="Compact Repair Kit"/>
    <n v="2"/>
    <n v="40.880000000000003"/>
    <n v="0.05"/>
    <n v="16.39"/>
    <n v="77.671999999999997"/>
    <n v="32.78"/>
    <n v="44.891999999999996"/>
    <n v="0.57796889483983926"/>
    <n v="2026"/>
    <s v="Q1"/>
    <n v="3"/>
    <s v="Mar"/>
  </r>
  <r>
    <n v="4796"/>
    <d v="2026-03-25T00:00:00"/>
    <n v="2026"/>
    <x v="0"/>
    <n v="3"/>
    <x v="2"/>
    <x v="1"/>
    <x v="12"/>
    <x v="0"/>
    <s v="New"/>
    <x v="4"/>
    <s v="Resistance Band Set"/>
    <n v="2"/>
    <n v="39.409999999999997"/>
    <n v="0.15"/>
    <n v="14.91"/>
    <n v="66.996999999999986"/>
    <n v="29.82"/>
    <n v="37.176999999999985"/>
    <n v="0.55490544352732207"/>
    <n v="2026"/>
    <s v="Q1"/>
    <n v="3"/>
    <s v="Mar"/>
  </r>
  <r>
    <n v="89"/>
    <d v="2026-03-26T00:00:00"/>
    <n v="2026"/>
    <x v="0"/>
    <n v="3"/>
    <x v="2"/>
    <x v="2"/>
    <x v="10"/>
    <x v="0"/>
    <s v="Returning"/>
    <x v="0"/>
    <s v="Compact Repair Kit"/>
    <n v="1"/>
    <n v="40.82"/>
    <n v="0.05"/>
    <n v="16.940000000000001"/>
    <n v="38.778999999999996"/>
    <n v="16.940000000000001"/>
    <n v="21.838999999999995"/>
    <n v="0.56316563088269411"/>
    <n v="2026"/>
    <s v="Q1"/>
    <n v="3"/>
    <s v="Mar"/>
  </r>
  <r>
    <n v="487"/>
    <d v="2026-03-26T00:00:00"/>
    <n v="2026"/>
    <x v="0"/>
    <n v="3"/>
    <x v="2"/>
    <x v="3"/>
    <x v="8"/>
    <x v="2"/>
    <s v="Business"/>
    <x v="2"/>
    <s v="Insulated Bottle"/>
    <n v="3"/>
    <n v="36.979999999999997"/>
    <n v="0.1"/>
    <n v="13.65"/>
    <n v="99.846000000000004"/>
    <n v="40.950000000000003"/>
    <n v="58.896000000000001"/>
    <n v="0.58986839733189111"/>
    <n v="2026"/>
    <s v="Q1"/>
    <n v="3"/>
    <s v="Mar"/>
  </r>
  <r>
    <n v="1476"/>
    <d v="2026-03-26T00:00:00"/>
    <n v="2026"/>
    <x v="0"/>
    <n v="3"/>
    <x v="2"/>
    <x v="1"/>
    <x v="12"/>
    <x v="3"/>
    <s v="New"/>
    <x v="2"/>
    <s v="Insulated Bottle"/>
    <n v="1"/>
    <n v="35.700000000000003"/>
    <n v="0.05"/>
    <n v="13.91"/>
    <n v="33.914999999999999"/>
    <n v="13.91"/>
    <n v="20.004999999999999"/>
    <n v="0.58985699542975079"/>
    <n v="2026"/>
    <s v="Q1"/>
    <n v="3"/>
    <s v="Mar"/>
  </r>
  <r>
    <n v="2145"/>
    <d v="2026-03-26T00:00:00"/>
    <n v="2026"/>
    <x v="0"/>
    <n v="3"/>
    <x v="2"/>
    <x v="3"/>
    <x v="8"/>
    <x v="2"/>
    <s v="Returning"/>
    <x v="0"/>
    <s v="Compact Repair Kit"/>
    <n v="1"/>
    <n v="39.53"/>
    <n v="0.05"/>
    <n v="17.170000000000002"/>
    <n v="37.5535"/>
    <n v="17.170000000000002"/>
    <n v="20.383499999999998"/>
    <n v="0.54278562584046752"/>
    <n v="2026"/>
    <s v="Q1"/>
    <n v="3"/>
    <s v="Mar"/>
  </r>
  <r>
    <n v="2999"/>
    <d v="2026-03-26T00:00:00"/>
    <n v="2026"/>
    <x v="0"/>
    <n v="3"/>
    <x v="2"/>
    <x v="2"/>
    <x v="3"/>
    <x v="2"/>
    <s v="Returning"/>
    <x v="2"/>
    <s v="Insulated Bottle"/>
    <n v="2"/>
    <n v="35.75"/>
    <n v="0"/>
    <n v="13.28"/>
    <n v="71.5"/>
    <n v="26.56"/>
    <n v="44.94"/>
    <n v="0.62853146853146846"/>
    <n v="2026"/>
    <s v="Q1"/>
    <n v="3"/>
    <s v="Mar"/>
  </r>
  <r>
    <n v="4464"/>
    <d v="2026-03-26T00:00:00"/>
    <n v="2026"/>
    <x v="0"/>
    <n v="3"/>
    <x v="2"/>
    <x v="2"/>
    <x v="2"/>
    <x v="0"/>
    <s v="Business"/>
    <x v="4"/>
    <s v="Training Mat"/>
    <n v="2"/>
    <n v="50.17"/>
    <n v="0"/>
    <n v="22.37"/>
    <n v="100.34"/>
    <n v="44.74"/>
    <n v="55.6"/>
    <n v="0.55411600558102447"/>
    <n v="2026"/>
    <s v="Q1"/>
    <n v="3"/>
    <s v="Mar"/>
  </r>
  <r>
    <n v="4978"/>
    <d v="2026-03-26T00:00:00"/>
    <n v="2026"/>
    <x v="0"/>
    <n v="3"/>
    <x v="2"/>
    <x v="0"/>
    <x v="9"/>
    <x v="0"/>
    <s v="New"/>
    <x v="4"/>
    <s v="Resistance Band Set"/>
    <n v="5"/>
    <n v="41.32"/>
    <n v="0"/>
    <n v="15.09"/>
    <n v="206.6"/>
    <n v="75.45"/>
    <n v="131.14999999999998"/>
    <n v="0.63480154888673757"/>
    <n v="2026"/>
    <s v="Q1"/>
    <n v="3"/>
    <s v="Mar"/>
  </r>
  <r>
    <n v="130"/>
    <d v="2026-03-27T00:00:00"/>
    <n v="2026"/>
    <x v="0"/>
    <n v="3"/>
    <x v="2"/>
    <x v="3"/>
    <x v="7"/>
    <x v="3"/>
    <s v="New"/>
    <x v="1"/>
    <s v="Summit Backpack 45L"/>
    <n v="3"/>
    <n v="152.4"/>
    <n v="0.05"/>
    <n v="79.97"/>
    <n v="434.34000000000003"/>
    <n v="239.91"/>
    <n v="194.43000000000004"/>
    <n v="0.44764470230694853"/>
    <n v="2026"/>
    <s v="Q1"/>
    <n v="3"/>
    <s v="Mar"/>
  </r>
  <r>
    <n v="848"/>
    <d v="2026-03-27T00:00:00"/>
    <n v="2026"/>
    <x v="0"/>
    <n v="3"/>
    <x v="2"/>
    <x v="0"/>
    <x v="0"/>
    <x v="0"/>
    <s v="New"/>
    <x v="4"/>
    <s v="Recovery Roller"/>
    <n v="1"/>
    <n v="36.299999999999997"/>
    <n v="0"/>
    <n v="14.1"/>
    <n v="36.299999999999997"/>
    <n v="14.1"/>
    <n v="22.199999999999996"/>
    <n v="0.61157024793388426"/>
    <n v="2026"/>
    <s v="Q1"/>
    <n v="3"/>
    <s v="Mar"/>
  </r>
  <r>
    <n v="1359"/>
    <d v="2026-03-27T00:00:00"/>
    <n v="2026"/>
    <x v="0"/>
    <n v="3"/>
    <x v="2"/>
    <x v="2"/>
    <x v="5"/>
    <x v="0"/>
    <s v="Returning"/>
    <x v="2"/>
    <s v="Packing Cube Set"/>
    <n v="3"/>
    <n v="46.24"/>
    <n v="0.1"/>
    <n v="18.2"/>
    <n v="124.848"/>
    <n v="54.599999999999994"/>
    <n v="70.248000000000005"/>
    <n v="0.56266820453671673"/>
    <n v="2026"/>
    <s v="Q1"/>
    <n v="3"/>
    <s v="Mar"/>
  </r>
  <r>
    <n v="2379"/>
    <d v="2026-03-27T00:00:00"/>
    <n v="2026"/>
    <x v="0"/>
    <n v="3"/>
    <x v="2"/>
    <x v="0"/>
    <x v="0"/>
    <x v="2"/>
    <s v="Returning"/>
    <x v="2"/>
    <s v="Travel Backpack 35L"/>
    <n v="2"/>
    <n v="165.58"/>
    <n v="0"/>
    <n v="86.16"/>
    <n v="331.16"/>
    <n v="172.32"/>
    <n v="158.84000000000003"/>
    <n v="0.47964730039859893"/>
    <n v="2026"/>
    <s v="Q1"/>
    <n v="3"/>
    <s v="Mar"/>
  </r>
  <r>
    <n v="2987"/>
    <d v="2026-03-27T00:00:00"/>
    <n v="2026"/>
    <x v="0"/>
    <n v="3"/>
    <x v="2"/>
    <x v="0"/>
    <x v="9"/>
    <x v="0"/>
    <s v="Returning"/>
    <x v="3"/>
    <s v="Compact Sleeping Bag"/>
    <n v="4"/>
    <n v="121.49"/>
    <n v="0"/>
    <n v="62.01"/>
    <n v="485.96"/>
    <n v="248.04"/>
    <n v="237.92"/>
    <n v="0.4895876203802782"/>
    <n v="2026"/>
    <s v="Q1"/>
    <n v="3"/>
    <s v="Mar"/>
  </r>
  <r>
    <n v="3121"/>
    <d v="2026-03-27T00:00:00"/>
    <n v="2026"/>
    <x v="0"/>
    <n v="3"/>
    <x v="2"/>
    <x v="1"/>
    <x v="12"/>
    <x v="2"/>
    <s v="New"/>
    <x v="0"/>
    <s v="Commuter Helmet"/>
    <n v="5"/>
    <n v="81.84"/>
    <n v="0.1"/>
    <n v="42.7"/>
    <n v="368.28000000000003"/>
    <n v="213.5"/>
    <n v="154.78000000000003"/>
    <n v="0.42027804931030743"/>
    <n v="2026"/>
    <s v="Q1"/>
    <n v="3"/>
    <s v="Mar"/>
  </r>
  <r>
    <n v="4445"/>
    <d v="2026-03-27T00:00:00"/>
    <n v="2026"/>
    <x v="0"/>
    <n v="3"/>
    <x v="2"/>
    <x v="1"/>
    <x v="11"/>
    <x v="0"/>
    <s v="New"/>
    <x v="1"/>
    <s v="Summit Backpack 45L"/>
    <n v="1"/>
    <n v="151.47999999999999"/>
    <n v="0"/>
    <n v="79.41"/>
    <n v="151.47999999999999"/>
    <n v="79.41"/>
    <n v="72.069999999999993"/>
    <n v="0.47577237919197252"/>
    <n v="2026"/>
    <s v="Q1"/>
    <n v="3"/>
    <s v="Mar"/>
  </r>
  <r>
    <n v="441"/>
    <d v="2026-03-28T00:00:00"/>
    <n v="2026"/>
    <x v="0"/>
    <n v="3"/>
    <x v="2"/>
    <x v="0"/>
    <x v="15"/>
    <x v="2"/>
    <s v="New"/>
    <x v="4"/>
    <s v="Training Mat"/>
    <n v="1"/>
    <n v="51.02"/>
    <n v="0.05"/>
    <n v="21.94"/>
    <n v="48.469000000000001"/>
    <n v="21.94"/>
    <n v="26.529"/>
    <n v="0.54733953661102974"/>
    <n v="2026"/>
    <s v="Q1"/>
    <n v="3"/>
    <s v="Mar"/>
  </r>
  <r>
    <n v="4608"/>
    <d v="2026-03-28T00:00:00"/>
    <n v="2026"/>
    <x v="0"/>
    <n v="3"/>
    <x v="2"/>
    <x v="2"/>
    <x v="2"/>
    <x v="1"/>
    <s v="Business"/>
    <x v="0"/>
    <s v="Compact Repair Kit"/>
    <n v="8"/>
    <n v="40.86"/>
    <n v="0.1"/>
    <n v="16.34"/>
    <n v="294.19200000000001"/>
    <n v="130.72"/>
    <n v="163.47200000000001"/>
    <n v="0.55566432805786703"/>
    <n v="2026"/>
    <s v="Q1"/>
    <n v="3"/>
    <s v="Mar"/>
  </r>
  <r>
    <n v="4914"/>
    <d v="2026-03-28T00:00:00"/>
    <n v="2026"/>
    <x v="0"/>
    <n v="3"/>
    <x v="2"/>
    <x v="0"/>
    <x v="9"/>
    <x v="0"/>
    <s v="New"/>
    <x v="2"/>
    <s v="Travel Backpack 35L"/>
    <n v="5"/>
    <n v="163.33000000000001"/>
    <n v="0"/>
    <n v="87.05"/>
    <n v="816.65000000000009"/>
    <n v="435.25"/>
    <n v="381.40000000000009"/>
    <n v="0.46702993938651816"/>
    <n v="2026"/>
    <s v="Q1"/>
    <n v="3"/>
    <s v="Mar"/>
  </r>
  <r>
    <n v="860"/>
    <d v="2026-03-29T00:00:00"/>
    <n v="2026"/>
    <x v="0"/>
    <n v="3"/>
    <x v="2"/>
    <x v="1"/>
    <x v="14"/>
    <x v="3"/>
    <s v="New"/>
    <x v="1"/>
    <s v="Hiking Daypack 20L"/>
    <n v="1"/>
    <n v="90.27"/>
    <n v="0"/>
    <n v="46.38"/>
    <n v="90.27"/>
    <n v="46.38"/>
    <n v="43.889999999999993"/>
    <n v="0.48620804253904948"/>
    <n v="2026"/>
    <s v="Q1"/>
    <n v="3"/>
    <s v="Mar"/>
  </r>
  <r>
    <n v="920"/>
    <d v="2026-03-29T00:00:00"/>
    <n v="2026"/>
    <x v="0"/>
    <n v="3"/>
    <x v="2"/>
    <x v="0"/>
    <x v="9"/>
    <x v="1"/>
    <s v="Business"/>
    <x v="2"/>
    <s v="Carry-On Duffel"/>
    <n v="12"/>
    <n v="131.31"/>
    <n v="0.05"/>
    <n v="68.459999999999994"/>
    <n v="1496.934"/>
    <n v="821.52"/>
    <n v="675.41399999999999"/>
    <n v="0.45119824922140855"/>
    <n v="2026"/>
    <s v="Q1"/>
    <n v="3"/>
    <s v="Mar"/>
  </r>
  <r>
    <n v="1700"/>
    <d v="2026-03-29T00:00:00"/>
    <n v="2026"/>
    <x v="0"/>
    <n v="3"/>
    <x v="2"/>
    <x v="1"/>
    <x v="12"/>
    <x v="3"/>
    <s v="New"/>
    <x v="2"/>
    <s v="Travel Backpack 35L"/>
    <n v="1"/>
    <n v="167.27"/>
    <n v="0.05"/>
    <n v="88.19"/>
    <n v="158.90649999999999"/>
    <n v="88.19"/>
    <n v="70.716499999999996"/>
    <n v="0.44501955552478972"/>
    <n v="2026"/>
    <s v="Q1"/>
    <n v="3"/>
    <s v="Mar"/>
  </r>
  <r>
    <n v="1768"/>
    <d v="2026-03-29T00:00:00"/>
    <n v="2026"/>
    <x v="0"/>
    <n v="3"/>
    <x v="2"/>
    <x v="1"/>
    <x v="12"/>
    <x v="3"/>
    <s v="Returning"/>
    <x v="1"/>
    <s v="Trekking Poles"/>
    <n v="4"/>
    <n v="70.510000000000005"/>
    <n v="0"/>
    <n v="31.93"/>
    <n v="282.04000000000002"/>
    <n v="127.72"/>
    <n v="154.32000000000002"/>
    <n v="0.54715643171181394"/>
    <n v="2026"/>
    <s v="Q1"/>
    <n v="3"/>
    <s v="Mar"/>
  </r>
  <r>
    <n v="1876"/>
    <d v="2026-03-29T00:00:00"/>
    <n v="2026"/>
    <x v="0"/>
    <n v="3"/>
    <x v="2"/>
    <x v="1"/>
    <x v="6"/>
    <x v="1"/>
    <s v="New"/>
    <x v="0"/>
    <s v="Cycling Pack 12L"/>
    <n v="12"/>
    <n v="101.06"/>
    <n v="0.1"/>
    <n v="50.59"/>
    <n v="1091.4480000000001"/>
    <n v="607.08000000000004"/>
    <n v="484.36800000000005"/>
    <n v="0.4437847703234602"/>
    <n v="2026"/>
    <s v="Q1"/>
    <n v="3"/>
    <s v="Mar"/>
  </r>
  <r>
    <n v="2453"/>
    <d v="2026-03-29T00:00:00"/>
    <n v="2026"/>
    <x v="0"/>
    <n v="3"/>
    <x v="2"/>
    <x v="3"/>
    <x v="8"/>
    <x v="0"/>
    <s v="Business"/>
    <x v="0"/>
    <s v="Commuter Helmet"/>
    <n v="2"/>
    <n v="79.849999999999994"/>
    <n v="0.05"/>
    <n v="43.78"/>
    <n v="151.71499999999997"/>
    <n v="87.56"/>
    <n v="64.154999999999973"/>
    <n v="0.42286524074745402"/>
    <n v="2026"/>
    <s v="Q1"/>
    <n v="3"/>
    <s v="Mar"/>
  </r>
  <r>
    <n v="2676"/>
    <d v="2026-03-29T00:00:00"/>
    <n v="2026"/>
    <x v="0"/>
    <n v="3"/>
    <x v="2"/>
    <x v="2"/>
    <x v="5"/>
    <x v="2"/>
    <s v="New"/>
    <x v="3"/>
    <s v="Trail Tent 2P"/>
    <n v="4"/>
    <n v="191.99"/>
    <n v="0"/>
    <n v="104.44"/>
    <n v="767.96"/>
    <n v="417.76"/>
    <n v="350.20000000000005"/>
    <n v="0.45601333402781397"/>
    <n v="2026"/>
    <s v="Q1"/>
    <n v="3"/>
    <s v="Mar"/>
  </r>
  <r>
    <n v="2800"/>
    <d v="2026-03-29T00:00:00"/>
    <n v="2026"/>
    <x v="0"/>
    <n v="3"/>
    <x v="2"/>
    <x v="1"/>
    <x v="11"/>
    <x v="0"/>
    <s v="New"/>
    <x v="0"/>
    <s v="Trail Bike Light"/>
    <n v="1"/>
    <n v="49.81"/>
    <n v="0.05"/>
    <n v="23.12"/>
    <n v="47.319499999999998"/>
    <n v="23.12"/>
    <n v="24.199499999999997"/>
    <n v="0.51140650260463438"/>
    <n v="2026"/>
    <s v="Q1"/>
    <n v="3"/>
    <s v="Mar"/>
  </r>
  <r>
    <n v="2857"/>
    <d v="2026-03-29T00:00:00"/>
    <n v="2026"/>
    <x v="0"/>
    <n v="3"/>
    <x v="2"/>
    <x v="0"/>
    <x v="15"/>
    <x v="2"/>
    <s v="New"/>
    <x v="4"/>
    <s v="Resistance Band Set"/>
    <n v="1"/>
    <n v="40.39"/>
    <n v="0.1"/>
    <n v="14.97"/>
    <n v="36.350999999999999"/>
    <n v="14.97"/>
    <n v="21.381"/>
    <n v="0.58818189320788972"/>
    <n v="2026"/>
    <s v="Q1"/>
    <n v="3"/>
    <s v="Mar"/>
  </r>
  <r>
    <n v="3584"/>
    <d v="2026-03-29T00:00:00"/>
    <n v="2026"/>
    <x v="0"/>
    <n v="3"/>
    <x v="2"/>
    <x v="0"/>
    <x v="0"/>
    <x v="0"/>
    <s v="Returning"/>
    <x v="2"/>
    <s v="Insulated Bottle"/>
    <n v="1"/>
    <n v="35.700000000000003"/>
    <n v="0.05"/>
    <n v="13.85"/>
    <n v="33.914999999999999"/>
    <n v="13.85"/>
    <n v="20.064999999999998"/>
    <n v="0.59162612413386406"/>
    <n v="2026"/>
    <s v="Q1"/>
    <n v="3"/>
    <s v="Mar"/>
  </r>
  <r>
    <n v="3669"/>
    <d v="2026-03-29T00:00:00"/>
    <n v="2026"/>
    <x v="0"/>
    <n v="3"/>
    <x v="2"/>
    <x v="2"/>
    <x v="10"/>
    <x v="3"/>
    <s v="Returning"/>
    <x v="3"/>
    <s v="Portable Camp Stove"/>
    <n v="1"/>
    <n v="80.09"/>
    <n v="0"/>
    <n v="40.61"/>
    <n v="80.09"/>
    <n v="40.61"/>
    <n v="39.480000000000004"/>
    <n v="0.49294543638406796"/>
    <n v="2026"/>
    <s v="Q1"/>
    <n v="3"/>
    <s v="Mar"/>
  </r>
  <r>
    <n v="4787"/>
    <d v="2026-03-29T00:00:00"/>
    <n v="2026"/>
    <x v="0"/>
    <n v="3"/>
    <x v="2"/>
    <x v="3"/>
    <x v="13"/>
    <x v="3"/>
    <s v="New"/>
    <x v="1"/>
    <s v="Trail Boots"/>
    <n v="1"/>
    <n v="142.87"/>
    <n v="0.1"/>
    <n v="77.33"/>
    <n v="128.583"/>
    <n v="77.33"/>
    <n v="51.253"/>
    <n v="0.39859857057309289"/>
    <n v="2026"/>
    <s v="Q1"/>
    <n v="3"/>
    <s v="Mar"/>
  </r>
  <r>
    <n v="769"/>
    <d v="2026-03-30T00:00:00"/>
    <n v="2026"/>
    <x v="0"/>
    <n v="3"/>
    <x v="2"/>
    <x v="3"/>
    <x v="8"/>
    <x v="0"/>
    <s v="Returning"/>
    <x v="4"/>
    <s v="Resistance Band Set"/>
    <n v="1"/>
    <n v="40.53"/>
    <n v="0"/>
    <n v="14.32"/>
    <n v="40.53"/>
    <n v="14.32"/>
    <n v="26.21"/>
    <n v="0.64668147051566738"/>
    <n v="2026"/>
    <s v="Q1"/>
    <n v="3"/>
    <s v="Mar"/>
  </r>
  <r>
    <n v="1184"/>
    <d v="2026-03-30T00:00:00"/>
    <n v="2026"/>
    <x v="0"/>
    <n v="3"/>
    <x v="2"/>
    <x v="3"/>
    <x v="8"/>
    <x v="0"/>
    <s v="Returning"/>
    <x v="0"/>
    <s v="Trail Bike Light"/>
    <n v="1"/>
    <n v="49.46"/>
    <n v="0"/>
    <n v="23.04"/>
    <n v="49.46"/>
    <n v="23.04"/>
    <n v="26.42"/>
    <n v="0.53416902547513145"/>
    <n v="2026"/>
    <s v="Q1"/>
    <n v="3"/>
    <s v="Mar"/>
  </r>
  <r>
    <n v="1498"/>
    <d v="2026-03-30T00:00:00"/>
    <n v="2026"/>
    <x v="0"/>
    <n v="3"/>
    <x v="2"/>
    <x v="1"/>
    <x v="14"/>
    <x v="3"/>
    <s v="Business"/>
    <x v="1"/>
    <s v="Trail Boots"/>
    <n v="3"/>
    <n v="142.46"/>
    <n v="0"/>
    <n v="79.650000000000006"/>
    <n v="427.38"/>
    <n v="238.95000000000002"/>
    <n v="188.42999999999998"/>
    <n v="0.44089569001825069"/>
    <n v="2026"/>
    <s v="Q1"/>
    <n v="3"/>
    <s v="Mar"/>
  </r>
  <r>
    <n v="2054"/>
    <d v="2026-03-30T00:00:00"/>
    <n v="2026"/>
    <x v="0"/>
    <n v="3"/>
    <x v="2"/>
    <x v="3"/>
    <x v="13"/>
    <x v="1"/>
    <s v="Business"/>
    <x v="1"/>
    <s v="Trail Boots"/>
    <n v="6"/>
    <n v="142.18"/>
    <n v="0.05"/>
    <n v="80.94"/>
    <n v="810.42600000000004"/>
    <n v="485.64"/>
    <n v="324.78600000000006"/>
    <n v="0.40075960050640036"/>
    <n v="2026"/>
    <s v="Q1"/>
    <n v="3"/>
    <s v="Mar"/>
  </r>
  <r>
    <n v="2294"/>
    <d v="2026-03-30T00:00:00"/>
    <n v="2026"/>
    <x v="0"/>
    <n v="3"/>
    <x v="2"/>
    <x v="1"/>
    <x v="14"/>
    <x v="0"/>
    <s v="New"/>
    <x v="4"/>
    <s v="Resistance Band Set"/>
    <n v="2"/>
    <n v="41.04"/>
    <n v="0"/>
    <n v="15.03"/>
    <n v="82.08"/>
    <n v="30.06"/>
    <n v="52.019999999999996"/>
    <n v="0.63377192982456132"/>
    <n v="2026"/>
    <s v="Q1"/>
    <n v="3"/>
    <s v="Mar"/>
  </r>
  <r>
    <n v="2892"/>
    <d v="2026-03-30T00:00:00"/>
    <n v="2026"/>
    <x v="0"/>
    <n v="3"/>
    <x v="2"/>
    <x v="1"/>
    <x v="12"/>
    <x v="0"/>
    <s v="Returning"/>
    <x v="1"/>
    <s v="Trail Boots"/>
    <n v="2"/>
    <n v="145.06"/>
    <n v="0.15"/>
    <n v="77.08"/>
    <n v="246.602"/>
    <n v="154.16"/>
    <n v="92.442000000000007"/>
    <n v="0.37486313979610875"/>
    <n v="2026"/>
    <s v="Q1"/>
    <n v="3"/>
    <s v="Mar"/>
  </r>
  <r>
    <n v="3145"/>
    <d v="2026-03-30T00:00:00"/>
    <n v="2026"/>
    <x v="0"/>
    <n v="3"/>
    <x v="2"/>
    <x v="1"/>
    <x v="11"/>
    <x v="0"/>
    <s v="Returning"/>
    <x v="2"/>
    <s v="Carry-On Duffel"/>
    <n v="1"/>
    <n v="130.72999999999999"/>
    <n v="0"/>
    <n v="66.17"/>
    <n v="130.72999999999999"/>
    <n v="66.17"/>
    <n v="64.559999999999988"/>
    <n v="0.4938422703281572"/>
    <n v="2026"/>
    <s v="Q1"/>
    <n v="3"/>
    <s v="Mar"/>
  </r>
  <r>
    <n v="3925"/>
    <d v="2026-03-30T00:00:00"/>
    <n v="2026"/>
    <x v="0"/>
    <n v="3"/>
    <x v="2"/>
    <x v="3"/>
    <x v="13"/>
    <x v="0"/>
    <s v="Business"/>
    <x v="4"/>
    <s v="Recovery Roller"/>
    <n v="2"/>
    <n v="36.630000000000003"/>
    <n v="0"/>
    <n v="14.31"/>
    <n v="73.260000000000005"/>
    <n v="28.62"/>
    <n v="44.64"/>
    <n v="0.60933660933660927"/>
    <n v="2026"/>
    <s v="Q1"/>
    <n v="3"/>
    <s v="Mar"/>
  </r>
  <r>
    <n v="2722"/>
    <d v="2026-03-31T00:00:00"/>
    <n v="2026"/>
    <x v="0"/>
    <n v="3"/>
    <x v="2"/>
    <x v="3"/>
    <x v="13"/>
    <x v="3"/>
    <s v="New"/>
    <x v="0"/>
    <s v="Trail Bike Light"/>
    <n v="1"/>
    <n v="50.99"/>
    <n v="0.1"/>
    <n v="21.86"/>
    <n v="45.891000000000005"/>
    <n v="21.86"/>
    <n v="24.031000000000006"/>
    <n v="0.52365387548756848"/>
    <n v="2026"/>
    <s v="Q1"/>
    <n v="3"/>
    <s v="Mar"/>
  </r>
  <r>
    <n v="2767"/>
    <d v="2026-03-31T00:00:00"/>
    <n v="2026"/>
    <x v="0"/>
    <n v="3"/>
    <x v="2"/>
    <x v="1"/>
    <x v="6"/>
    <x v="0"/>
    <s v="Returning"/>
    <x v="2"/>
    <s v="Carry-On Duffel"/>
    <n v="4"/>
    <n v="134.18"/>
    <n v="0"/>
    <n v="66.430000000000007"/>
    <n v="536.72"/>
    <n v="265.72000000000003"/>
    <n v="271"/>
    <n v="0.5049187658369354"/>
    <n v="2026"/>
    <s v="Q1"/>
    <n v="3"/>
    <s v="Mar"/>
  </r>
  <r>
    <n v="3794"/>
    <d v="2026-03-31T00:00:00"/>
    <n v="2026"/>
    <x v="0"/>
    <n v="3"/>
    <x v="2"/>
    <x v="1"/>
    <x v="12"/>
    <x v="2"/>
    <s v="Business"/>
    <x v="4"/>
    <s v="Training Mat"/>
    <n v="2"/>
    <n v="50.86"/>
    <n v="0.1"/>
    <n v="21.76"/>
    <n v="91.548000000000002"/>
    <n v="43.52"/>
    <n v="48.027999999999999"/>
    <n v="0.52462096386595003"/>
    <n v="2026"/>
    <s v="Q1"/>
    <n v="3"/>
    <s v="Mar"/>
  </r>
  <r>
    <n v="3880"/>
    <d v="2026-03-31T00:00:00"/>
    <n v="2026"/>
    <x v="0"/>
    <n v="3"/>
    <x v="2"/>
    <x v="1"/>
    <x v="12"/>
    <x v="1"/>
    <s v="Business"/>
    <x v="3"/>
    <s v="Compact Sleeping Bag"/>
    <n v="12"/>
    <n v="124.86"/>
    <n v="0.1"/>
    <n v="60.82"/>
    <n v="1348.4880000000001"/>
    <n v="729.84"/>
    <n v="618.64800000000002"/>
    <n v="0.45877160197198641"/>
    <n v="2026"/>
    <s v="Q1"/>
    <n v="3"/>
    <s v="Mar"/>
  </r>
  <r>
    <n v="422"/>
    <d v="2026-04-01T00:00:00"/>
    <n v="2026"/>
    <x v="1"/>
    <n v="4"/>
    <x v="3"/>
    <x v="3"/>
    <x v="4"/>
    <x v="0"/>
    <s v="Business"/>
    <x v="0"/>
    <s v="Commuter Helmet"/>
    <n v="1"/>
    <n v="81.760000000000005"/>
    <n v="0.1"/>
    <n v="42.78"/>
    <n v="73.584000000000003"/>
    <n v="42.78"/>
    <n v="30.804000000000002"/>
    <n v="0.4186236138290933"/>
    <n v="2026"/>
    <s v="Q2"/>
    <n v="4"/>
    <s v="Apr"/>
  </r>
  <r>
    <n v="495"/>
    <d v="2026-04-01T00:00:00"/>
    <n v="2026"/>
    <x v="1"/>
    <n v="4"/>
    <x v="3"/>
    <x v="1"/>
    <x v="14"/>
    <x v="2"/>
    <s v="Business"/>
    <x v="2"/>
    <s v="Carry-On Duffel"/>
    <n v="1"/>
    <n v="134.65"/>
    <n v="0"/>
    <n v="68.19"/>
    <n v="134.65"/>
    <n v="68.19"/>
    <n v="66.460000000000008"/>
    <n v="0.49357593761604163"/>
    <n v="2026"/>
    <s v="Q2"/>
    <n v="4"/>
    <s v="Apr"/>
  </r>
  <r>
    <n v="1517"/>
    <d v="2026-04-01T00:00:00"/>
    <n v="2026"/>
    <x v="1"/>
    <n v="4"/>
    <x v="3"/>
    <x v="2"/>
    <x v="16"/>
    <x v="0"/>
    <s v="Business"/>
    <x v="0"/>
    <s v="Compact Repair Kit"/>
    <n v="1"/>
    <n v="41.21"/>
    <n v="0"/>
    <n v="16.34"/>
    <n v="41.21"/>
    <n v="16.34"/>
    <n v="24.87"/>
    <n v="0.60349429750060668"/>
    <n v="2026"/>
    <s v="Q2"/>
    <n v="4"/>
    <s v="Apr"/>
  </r>
  <r>
    <n v="2391"/>
    <d v="2026-04-01T00:00:00"/>
    <n v="2026"/>
    <x v="1"/>
    <n v="4"/>
    <x v="3"/>
    <x v="1"/>
    <x v="12"/>
    <x v="0"/>
    <s v="Returning"/>
    <x v="4"/>
    <s v="Resistance Band Set"/>
    <n v="2"/>
    <n v="40.590000000000003"/>
    <n v="0"/>
    <n v="15.01"/>
    <n v="81.180000000000007"/>
    <n v="30.02"/>
    <n v="51.160000000000011"/>
    <n v="0.63020448386302053"/>
    <n v="2026"/>
    <s v="Q2"/>
    <n v="4"/>
    <s v="Apr"/>
  </r>
  <r>
    <n v="3809"/>
    <d v="2026-04-01T00:00:00"/>
    <n v="2026"/>
    <x v="1"/>
    <n v="4"/>
    <x v="3"/>
    <x v="0"/>
    <x v="15"/>
    <x v="0"/>
    <s v="New"/>
    <x v="3"/>
    <s v="Compact Sleeping Bag"/>
    <n v="3"/>
    <n v="124.08"/>
    <n v="0.05"/>
    <n v="62.41"/>
    <n v="353.62799999999999"/>
    <n v="187.23"/>
    <n v="166.398"/>
    <n v="0.47054531880959655"/>
    <n v="2026"/>
    <s v="Q2"/>
    <n v="4"/>
    <s v="Apr"/>
  </r>
  <r>
    <n v="3958"/>
    <d v="2026-04-01T00:00:00"/>
    <n v="2026"/>
    <x v="1"/>
    <n v="4"/>
    <x v="3"/>
    <x v="1"/>
    <x v="1"/>
    <x v="0"/>
    <s v="Returning"/>
    <x v="3"/>
    <s v="Compact Sleeping Bag"/>
    <n v="2"/>
    <n v="125.35"/>
    <n v="0.15"/>
    <n v="60.73"/>
    <n v="213.095"/>
    <n v="121.46"/>
    <n v="91.635000000000005"/>
    <n v="0.43001947488209485"/>
    <n v="2026"/>
    <s v="Q2"/>
    <n v="4"/>
    <s v="Apr"/>
  </r>
  <r>
    <n v="4418"/>
    <d v="2026-04-01T00:00:00"/>
    <n v="2026"/>
    <x v="1"/>
    <n v="4"/>
    <x v="3"/>
    <x v="1"/>
    <x v="14"/>
    <x v="3"/>
    <s v="New"/>
    <x v="4"/>
    <s v="Recovery Roller"/>
    <n v="3"/>
    <n v="36.090000000000003"/>
    <n v="0"/>
    <n v="14.03"/>
    <n v="108.27000000000001"/>
    <n v="42.089999999999996"/>
    <n v="66.180000000000007"/>
    <n v="0.61124965364366857"/>
    <n v="2026"/>
    <s v="Q2"/>
    <n v="4"/>
    <s v="Apr"/>
  </r>
  <r>
    <n v="4693"/>
    <d v="2026-04-01T00:00:00"/>
    <n v="2026"/>
    <x v="1"/>
    <n v="4"/>
    <x v="3"/>
    <x v="1"/>
    <x v="12"/>
    <x v="1"/>
    <s v="Business"/>
    <x v="1"/>
    <s v="Hiking Daypack 20L"/>
    <n v="15"/>
    <n v="94.33"/>
    <n v="0.1"/>
    <n v="44.38"/>
    <n v="1273.4550000000002"/>
    <n v="665.7"/>
    <n v="607.75500000000011"/>
    <n v="0.47724890161018652"/>
    <n v="2026"/>
    <s v="Q2"/>
    <n v="4"/>
    <s v="Apr"/>
  </r>
  <r>
    <n v="193"/>
    <d v="2026-04-02T00:00:00"/>
    <n v="2026"/>
    <x v="1"/>
    <n v="4"/>
    <x v="3"/>
    <x v="3"/>
    <x v="4"/>
    <x v="2"/>
    <s v="Returning"/>
    <x v="2"/>
    <s v="Insulated Bottle"/>
    <n v="1"/>
    <n v="35.6"/>
    <n v="0.1"/>
    <n v="13.39"/>
    <n v="32.04"/>
    <n v="13.39"/>
    <n v="18.649999999999999"/>
    <n v="0.58208489388264661"/>
    <n v="2026"/>
    <s v="Q2"/>
    <n v="4"/>
    <s v="Apr"/>
  </r>
  <r>
    <n v="2246"/>
    <d v="2026-04-02T00:00:00"/>
    <n v="2026"/>
    <x v="1"/>
    <n v="4"/>
    <x v="3"/>
    <x v="1"/>
    <x v="12"/>
    <x v="3"/>
    <s v="Returning"/>
    <x v="0"/>
    <s v="Trail Bike Light"/>
    <n v="1"/>
    <n v="50.17"/>
    <n v="0"/>
    <n v="21.95"/>
    <n v="50.17"/>
    <n v="21.95"/>
    <n v="28.220000000000002"/>
    <n v="0.56248754235598963"/>
    <n v="2026"/>
    <s v="Q2"/>
    <n v="4"/>
    <s v="Apr"/>
  </r>
  <r>
    <n v="2556"/>
    <d v="2026-04-02T00:00:00"/>
    <n v="2026"/>
    <x v="1"/>
    <n v="4"/>
    <x v="3"/>
    <x v="3"/>
    <x v="8"/>
    <x v="0"/>
    <s v="Returning"/>
    <x v="1"/>
    <s v="Trekking Poles"/>
    <n v="2"/>
    <n v="72.900000000000006"/>
    <n v="0"/>
    <n v="31.52"/>
    <n v="145.80000000000001"/>
    <n v="63.04"/>
    <n v="82.760000000000019"/>
    <n v="0.5676268861454048"/>
    <n v="2026"/>
    <s v="Q2"/>
    <n v="4"/>
    <s v="Apr"/>
  </r>
  <r>
    <n v="169"/>
    <d v="2026-04-03T00:00:00"/>
    <n v="2026"/>
    <x v="1"/>
    <n v="4"/>
    <x v="3"/>
    <x v="2"/>
    <x v="16"/>
    <x v="0"/>
    <s v="New"/>
    <x v="1"/>
    <s v="Hiking Daypack 20L"/>
    <n v="2"/>
    <n v="93.48"/>
    <n v="0"/>
    <n v="45.15"/>
    <n v="186.96"/>
    <n v="90.3"/>
    <n v="96.660000000000011"/>
    <n v="0.51700898587933253"/>
    <n v="2026"/>
    <s v="Q2"/>
    <n v="4"/>
    <s v="Apr"/>
  </r>
  <r>
    <n v="877"/>
    <d v="2026-04-03T00:00:00"/>
    <n v="2026"/>
    <x v="1"/>
    <n v="4"/>
    <x v="3"/>
    <x v="1"/>
    <x v="12"/>
    <x v="0"/>
    <s v="New"/>
    <x v="3"/>
    <s v="Compact Sleeping Bag"/>
    <n v="1"/>
    <n v="123.63"/>
    <n v="0"/>
    <n v="58.88"/>
    <n v="123.63"/>
    <n v="58.88"/>
    <n v="64.75"/>
    <n v="0.52374019250990866"/>
    <n v="2026"/>
    <s v="Q2"/>
    <n v="4"/>
    <s v="Apr"/>
  </r>
  <r>
    <n v="2023"/>
    <d v="2026-04-03T00:00:00"/>
    <n v="2026"/>
    <x v="1"/>
    <n v="4"/>
    <x v="3"/>
    <x v="1"/>
    <x v="12"/>
    <x v="0"/>
    <s v="New"/>
    <x v="2"/>
    <s v="Travel Backpack 35L"/>
    <n v="3"/>
    <n v="168.37"/>
    <n v="0"/>
    <n v="87.15"/>
    <n v="505.11"/>
    <n v="261.45000000000005"/>
    <n v="243.65999999999997"/>
    <n v="0.4823899744610084"/>
    <n v="2026"/>
    <s v="Q2"/>
    <n v="4"/>
    <s v="Apr"/>
  </r>
  <r>
    <n v="2548"/>
    <d v="2026-04-03T00:00:00"/>
    <n v="2026"/>
    <x v="1"/>
    <n v="4"/>
    <x v="3"/>
    <x v="0"/>
    <x v="9"/>
    <x v="3"/>
    <s v="New"/>
    <x v="0"/>
    <s v="Trail Bike Light"/>
    <n v="4"/>
    <n v="51.68"/>
    <n v="0.05"/>
    <n v="23.09"/>
    <n v="196.38399999999999"/>
    <n v="92.36"/>
    <n v="104.02399999999999"/>
    <n v="0.52969692031937421"/>
    <n v="2026"/>
    <s v="Q2"/>
    <n v="4"/>
    <s v="Apr"/>
  </r>
  <r>
    <n v="2602"/>
    <d v="2026-04-03T00:00:00"/>
    <n v="2026"/>
    <x v="1"/>
    <n v="4"/>
    <x v="3"/>
    <x v="1"/>
    <x v="12"/>
    <x v="3"/>
    <s v="New"/>
    <x v="0"/>
    <s v="Compact Repair Kit"/>
    <n v="1"/>
    <n v="40.159999999999997"/>
    <n v="0"/>
    <n v="16.77"/>
    <n v="40.159999999999997"/>
    <n v="16.77"/>
    <n v="23.389999999999997"/>
    <n v="0.58242031872509958"/>
    <n v="2026"/>
    <s v="Q2"/>
    <n v="4"/>
    <s v="Apr"/>
  </r>
  <r>
    <n v="3229"/>
    <d v="2026-04-03T00:00:00"/>
    <n v="2026"/>
    <x v="1"/>
    <n v="4"/>
    <x v="3"/>
    <x v="3"/>
    <x v="13"/>
    <x v="2"/>
    <s v="Returning"/>
    <x v="2"/>
    <s v="Insulated Bottle"/>
    <n v="3"/>
    <n v="36.17"/>
    <n v="0.1"/>
    <n v="13.65"/>
    <n v="97.659000000000006"/>
    <n v="40.950000000000003"/>
    <n v="56.709000000000003"/>
    <n v="0.58068380794396834"/>
    <n v="2026"/>
    <s v="Q2"/>
    <n v="4"/>
    <s v="Apr"/>
  </r>
  <r>
    <n v="3261"/>
    <d v="2026-04-03T00:00:00"/>
    <n v="2026"/>
    <x v="1"/>
    <n v="4"/>
    <x v="3"/>
    <x v="2"/>
    <x v="10"/>
    <x v="0"/>
    <s v="New"/>
    <x v="2"/>
    <s v="Carry-On Duffel"/>
    <n v="4"/>
    <n v="130.55000000000001"/>
    <n v="0"/>
    <n v="67.66"/>
    <n v="522.20000000000005"/>
    <n v="270.64"/>
    <n v="251.56000000000006"/>
    <n v="0.48173113749521262"/>
    <n v="2026"/>
    <s v="Q2"/>
    <n v="4"/>
    <s v="Apr"/>
  </r>
  <r>
    <n v="3621"/>
    <d v="2026-04-03T00:00:00"/>
    <n v="2026"/>
    <x v="1"/>
    <n v="4"/>
    <x v="3"/>
    <x v="3"/>
    <x v="8"/>
    <x v="0"/>
    <s v="New"/>
    <x v="0"/>
    <s v="Cycling Pack 12L"/>
    <n v="2"/>
    <n v="102.63"/>
    <n v="0"/>
    <n v="50.19"/>
    <n v="205.26"/>
    <n v="100.38"/>
    <n v="104.88"/>
    <n v="0.51096170710318622"/>
    <n v="2026"/>
    <s v="Q2"/>
    <n v="4"/>
    <s v="Apr"/>
  </r>
  <r>
    <n v="4681"/>
    <d v="2026-04-03T00:00:00"/>
    <n v="2026"/>
    <x v="1"/>
    <n v="4"/>
    <x v="3"/>
    <x v="3"/>
    <x v="13"/>
    <x v="3"/>
    <s v="Returning"/>
    <x v="0"/>
    <s v="Commuter Helmet"/>
    <n v="6"/>
    <n v="81.239999999999995"/>
    <n v="0"/>
    <n v="43.28"/>
    <n v="487.43999999999994"/>
    <n v="259.68"/>
    <n v="227.75999999999993"/>
    <n v="0.46725750861644505"/>
    <n v="2026"/>
    <s v="Q2"/>
    <n v="4"/>
    <s v="Apr"/>
  </r>
  <r>
    <n v="4954"/>
    <d v="2026-04-03T00:00:00"/>
    <n v="2026"/>
    <x v="1"/>
    <n v="4"/>
    <x v="3"/>
    <x v="3"/>
    <x v="8"/>
    <x v="0"/>
    <s v="New"/>
    <x v="1"/>
    <s v="Trekking Poles"/>
    <n v="3"/>
    <n v="72.11"/>
    <n v="0.05"/>
    <n v="31.63"/>
    <n v="205.51349999999996"/>
    <n v="94.89"/>
    <n v="110.62349999999996"/>
    <n v="0.5382785072513484"/>
    <n v="2026"/>
    <s v="Q2"/>
    <n v="4"/>
    <s v="Apr"/>
  </r>
  <r>
    <n v="1153"/>
    <d v="2026-04-04T00:00:00"/>
    <n v="2026"/>
    <x v="1"/>
    <n v="4"/>
    <x v="3"/>
    <x v="2"/>
    <x v="16"/>
    <x v="2"/>
    <s v="New"/>
    <x v="1"/>
    <s v="Hiking Daypack 20L"/>
    <n v="4"/>
    <n v="90.15"/>
    <n v="0"/>
    <n v="44.9"/>
    <n v="360.6"/>
    <n v="179.6"/>
    <n v="181.00000000000003"/>
    <n v="0.50194120909595119"/>
    <n v="2026"/>
    <s v="Q2"/>
    <n v="4"/>
    <s v="Apr"/>
  </r>
  <r>
    <n v="1383"/>
    <d v="2026-04-04T00:00:00"/>
    <n v="2026"/>
    <x v="1"/>
    <n v="4"/>
    <x v="3"/>
    <x v="3"/>
    <x v="4"/>
    <x v="2"/>
    <s v="Returning"/>
    <x v="0"/>
    <s v="Trail Bike Light"/>
    <n v="1"/>
    <n v="50.7"/>
    <n v="0.05"/>
    <n v="21.85"/>
    <n v="48.164999999999999"/>
    <n v="21.85"/>
    <n v="26.314999999999998"/>
    <n v="0.54635108481262329"/>
    <n v="2026"/>
    <s v="Q2"/>
    <n v="4"/>
    <s v="Apr"/>
  </r>
  <r>
    <n v="2583"/>
    <d v="2026-04-04T00:00:00"/>
    <n v="2026"/>
    <x v="1"/>
    <n v="4"/>
    <x v="3"/>
    <x v="0"/>
    <x v="0"/>
    <x v="0"/>
    <s v="Returning"/>
    <x v="4"/>
    <s v="Resistance Band Set"/>
    <n v="1"/>
    <n v="41.13"/>
    <n v="0"/>
    <n v="15.04"/>
    <n v="41.13"/>
    <n v="15.04"/>
    <n v="26.090000000000003"/>
    <n v="0.63433017262338931"/>
    <n v="2026"/>
    <s v="Q2"/>
    <n v="4"/>
    <s v="Apr"/>
  </r>
  <r>
    <n v="4074"/>
    <d v="2026-04-04T00:00:00"/>
    <n v="2026"/>
    <x v="1"/>
    <n v="4"/>
    <x v="3"/>
    <x v="1"/>
    <x v="1"/>
    <x v="2"/>
    <s v="Returning"/>
    <x v="3"/>
    <s v="Compact Sleeping Bag"/>
    <n v="1"/>
    <n v="121.66"/>
    <n v="0"/>
    <n v="61.37"/>
    <n v="121.66"/>
    <n v="61.37"/>
    <n v="60.29"/>
    <n v="0.49556140062469178"/>
    <n v="2026"/>
    <s v="Q2"/>
    <n v="4"/>
    <s v="Apr"/>
  </r>
  <r>
    <n v="4301"/>
    <d v="2026-04-04T00:00:00"/>
    <n v="2026"/>
    <x v="1"/>
    <n v="4"/>
    <x v="3"/>
    <x v="2"/>
    <x v="16"/>
    <x v="2"/>
    <s v="New"/>
    <x v="4"/>
    <s v="Weighted Vest"/>
    <n v="1"/>
    <n v="122.77"/>
    <n v="0.1"/>
    <n v="70.59"/>
    <n v="110.49299999999999"/>
    <n v="70.59"/>
    <n v="39.902999999999992"/>
    <n v="0.36113599956558329"/>
    <n v="2026"/>
    <s v="Q2"/>
    <n v="4"/>
    <s v="Apr"/>
  </r>
  <r>
    <n v="4692"/>
    <d v="2026-04-04T00:00:00"/>
    <n v="2026"/>
    <x v="1"/>
    <n v="4"/>
    <x v="3"/>
    <x v="3"/>
    <x v="13"/>
    <x v="0"/>
    <s v="Returning"/>
    <x v="0"/>
    <s v="Trail Bike Light"/>
    <n v="1"/>
    <n v="49.96"/>
    <n v="0"/>
    <n v="22.13"/>
    <n v="49.96"/>
    <n v="22.13"/>
    <n v="27.830000000000002"/>
    <n v="0.55704563650920735"/>
    <n v="2026"/>
    <s v="Q2"/>
    <n v="4"/>
    <s v="Apr"/>
  </r>
  <r>
    <n v="1951"/>
    <d v="2026-04-05T00:00:00"/>
    <n v="2026"/>
    <x v="1"/>
    <n v="4"/>
    <x v="3"/>
    <x v="3"/>
    <x v="8"/>
    <x v="3"/>
    <s v="Returning"/>
    <x v="1"/>
    <s v="Summit Backpack 45L"/>
    <n v="2"/>
    <n v="155.13"/>
    <n v="0.15"/>
    <n v="80.959999999999994"/>
    <n v="263.721"/>
    <n v="161.91999999999999"/>
    <n v="101.80100000000002"/>
    <n v="0.38601779911345707"/>
    <n v="2026"/>
    <s v="Q2"/>
    <n v="4"/>
    <s v="Apr"/>
  </r>
  <r>
    <n v="2111"/>
    <d v="2026-04-05T00:00:00"/>
    <n v="2026"/>
    <x v="1"/>
    <n v="4"/>
    <x v="3"/>
    <x v="3"/>
    <x v="13"/>
    <x v="0"/>
    <s v="New"/>
    <x v="1"/>
    <s v="Trekking Poles"/>
    <n v="3"/>
    <n v="69.83"/>
    <n v="0.05"/>
    <n v="31.53"/>
    <n v="199.0155"/>
    <n v="94.59"/>
    <n v="104.4255"/>
    <n v="0.52471038687941396"/>
    <n v="2026"/>
    <s v="Q2"/>
    <n v="4"/>
    <s v="Apr"/>
  </r>
  <r>
    <n v="2933"/>
    <d v="2026-04-05T00:00:00"/>
    <n v="2026"/>
    <x v="1"/>
    <n v="4"/>
    <x v="3"/>
    <x v="1"/>
    <x v="6"/>
    <x v="2"/>
    <s v="Returning"/>
    <x v="2"/>
    <s v="Insulated Bottle"/>
    <n v="1"/>
    <n v="35.4"/>
    <n v="0"/>
    <n v="13.37"/>
    <n v="35.4"/>
    <n v="13.37"/>
    <n v="22.03"/>
    <n v="0.62231638418079105"/>
    <n v="2026"/>
    <s v="Q2"/>
    <n v="4"/>
    <s v="Apr"/>
  </r>
  <r>
    <n v="3263"/>
    <d v="2026-04-05T00:00:00"/>
    <n v="2026"/>
    <x v="1"/>
    <n v="4"/>
    <x v="3"/>
    <x v="3"/>
    <x v="7"/>
    <x v="0"/>
    <s v="New"/>
    <x v="4"/>
    <s v="Training Mat"/>
    <n v="1"/>
    <n v="51.75"/>
    <n v="0.1"/>
    <n v="22.1"/>
    <n v="46.575000000000003"/>
    <n v="22.1"/>
    <n v="24.475000000000001"/>
    <n v="0.52549651100375738"/>
    <n v="2026"/>
    <s v="Q2"/>
    <n v="4"/>
    <s v="Apr"/>
  </r>
  <r>
    <n v="4764"/>
    <d v="2026-04-05T00:00:00"/>
    <n v="2026"/>
    <x v="1"/>
    <n v="4"/>
    <x v="3"/>
    <x v="3"/>
    <x v="13"/>
    <x v="3"/>
    <s v="New"/>
    <x v="0"/>
    <s v="Compact Repair Kit"/>
    <n v="6"/>
    <n v="39.6"/>
    <n v="0.15"/>
    <n v="17.010000000000002"/>
    <n v="201.96"/>
    <n v="102.06"/>
    <n v="99.9"/>
    <n v="0.49465240641711233"/>
    <n v="2026"/>
    <s v="Q2"/>
    <n v="4"/>
    <s v="Apr"/>
  </r>
  <r>
    <n v="28"/>
    <d v="2026-04-06T00:00:00"/>
    <n v="2026"/>
    <x v="1"/>
    <n v="4"/>
    <x v="3"/>
    <x v="1"/>
    <x v="6"/>
    <x v="2"/>
    <s v="New"/>
    <x v="4"/>
    <s v="Weighted Vest"/>
    <n v="2"/>
    <n v="125.94"/>
    <n v="0.05"/>
    <n v="70.94"/>
    <n v="239.28599999999997"/>
    <n v="141.88"/>
    <n v="97.405999999999977"/>
    <n v="0.40706936469329585"/>
    <n v="2026"/>
    <s v="Q2"/>
    <n v="4"/>
    <s v="Apr"/>
  </r>
  <r>
    <n v="581"/>
    <d v="2026-04-06T00:00:00"/>
    <n v="2026"/>
    <x v="1"/>
    <n v="4"/>
    <x v="3"/>
    <x v="1"/>
    <x v="1"/>
    <x v="0"/>
    <s v="Returning"/>
    <x v="3"/>
    <s v="Compact Sleeping Bag"/>
    <n v="3"/>
    <n v="124.67"/>
    <n v="0"/>
    <n v="61.46"/>
    <n v="374.01"/>
    <n v="184.38"/>
    <n v="189.63"/>
    <n v="0.50701852891633914"/>
    <n v="2026"/>
    <s v="Q2"/>
    <n v="4"/>
    <s v="Apr"/>
  </r>
  <r>
    <n v="643"/>
    <d v="2026-04-06T00:00:00"/>
    <n v="2026"/>
    <x v="1"/>
    <n v="4"/>
    <x v="3"/>
    <x v="3"/>
    <x v="8"/>
    <x v="0"/>
    <s v="Returning"/>
    <x v="1"/>
    <s v="Trekking Poles"/>
    <n v="2"/>
    <n v="72.260000000000005"/>
    <n v="0"/>
    <n v="33.21"/>
    <n v="144.52000000000001"/>
    <n v="66.42"/>
    <n v="78.100000000000009"/>
    <n v="0.54040963188486024"/>
    <n v="2026"/>
    <s v="Q2"/>
    <n v="4"/>
    <s v="Apr"/>
  </r>
  <r>
    <n v="1907"/>
    <d v="2026-04-06T00:00:00"/>
    <n v="2026"/>
    <x v="1"/>
    <n v="4"/>
    <x v="3"/>
    <x v="1"/>
    <x v="12"/>
    <x v="1"/>
    <s v="Business"/>
    <x v="0"/>
    <s v="Trail Bike Light"/>
    <n v="10"/>
    <n v="50.64"/>
    <n v="0.2"/>
    <n v="22.99"/>
    <n v="405.12"/>
    <n v="229.89999999999998"/>
    <n v="175.22000000000003"/>
    <n v="0.43251382306477099"/>
    <n v="2026"/>
    <s v="Q2"/>
    <n v="4"/>
    <s v="Apr"/>
  </r>
  <r>
    <n v="1950"/>
    <d v="2026-04-06T00:00:00"/>
    <n v="2026"/>
    <x v="1"/>
    <n v="4"/>
    <x v="3"/>
    <x v="0"/>
    <x v="9"/>
    <x v="0"/>
    <s v="New"/>
    <x v="1"/>
    <s v="Trekking Poles"/>
    <n v="1"/>
    <n v="73"/>
    <n v="0"/>
    <n v="32.4"/>
    <n v="73"/>
    <n v="32.4"/>
    <n v="40.6"/>
    <n v="0.55616438356164388"/>
    <n v="2026"/>
    <s v="Q2"/>
    <n v="4"/>
    <s v="Apr"/>
  </r>
  <r>
    <n v="2443"/>
    <d v="2026-04-06T00:00:00"/>
    <n v="2026"/>
    <x v="1"/>
    <n v="4"/>
    <x v="3"/>
    <x v="0"/>
    <x v="15"/>
    <x v="0"/>
    <s v="Returning"/>
    <x v="2"/>
    <s v="Insulated Bottle"/>
    <n v="1"/>
    <n v="35.700000000000003"/>
    <n v="0"/>
    <n v="13.8"/>
    <n v="35.700000000000003"/>
    <n v="13.8"/>
    <n v="21.900000000000002"/>
    <n v="0.61344537815126055"/>
    <n v="2026"/>
    <s v="Q2"/>
    <n v="4"/>
    <s v="Apr"/>
  </r>
  <r>
    <n v="2480"/>
    <d v="2026-04-06T00:00:00"/>
    <n v="2026"/>
    <x v="1"/>
    <n v="4"/>
    <x v="3"/>
    <x v="2"/>
    <x v="16"/>
    <x v="1"/>
    <s v="New"/>
    <x v="1"/>
    <s v="Summit Backpack 45L"/>
    <n v="8"/>
    <n v="152.41999999999999"/>
    <n v="0.05"/>
    <n v="80.11"/>
    <n v="1158.3919999999998"/>
    <n v="640.88"/>
    <n v="517.51199999999983"/>
    <n v="0.44675032286134564"/>
    <n v="2026"/>
    <s v="Q2"/>
    <n v="4"/>
    <s v="Apr"/>
  </r>
  <r>
    <n v="2515"/>
    <d v="2026-04-06T00:00:00"/>
    <n v="2026"/>
    <x v="1"/>
    <n v="4"/>
    <x v="3"/>
    <x v="3"/>
    <x v="8"/>
    <x v="0"/>
    <s v="Returning"/>
    <x v="0"/>
    <s v="Commuter Helmet"/>
    <n v="1"/>
    <n v="81.78"/>
    <n v="0"/>
    <n v="42.82"/>
    <n v="81.78"/>
    <n v="42.82"/>
    <n v="38.96"/>
    <n v="0.47640009782342874"/>
    <n v="2026"/>
    <s v="Q2"/>
    <n v="4"/>
    <s v="Apr"/>
  </r>
  <r>
    <n v="2829"/>
    <d v="2026-04-06T00:00:00"/>
    <n v="2026"/>
    <x v="1"/>
    <n v="4"/>
    <x v="3"/>
    <x v="1"/>
    <x v="6"/>
    <x v="0"/>
    <s v="Business"/>
    <x v="0"/>
    <s v="Cycling Pack 12L"/>
    <n v="6"/>
    <n v="102.59"/>
    <n v="0.1"/>
    <n v="49.6"/>
    <n v="553.98599999999999"/>
    <n v="297.60000000000002"/>
    <n v="256.38599999999997"/>
    <n v="0.46280230908362302"/>
    <n v="2026"/>
    <s v="Q2"/>
    <n v="4"/>
    <s v="Apr"/>
  </r>
  <r>
    <n v="4086"/>
    <d v="2026-04-06T00:00:00"/>
    <n v="2026"/>
    <x v="1"/>
    <n v="4"/>
    <x v="3"/>
    <x v="3"/>
    <x v="8"/>
    <x v="2"/>
    <s v="Returning"/>
    <x v="1"/>
    <s v="Summit Backpack 45L"/>
    <n v="2"/>
    <n v="152.44"/>
    <n v="0.15"/>
    <n v="76.680000000000007"/>
    <n v="259.14799999999997"/>
    <n v="153.36000000000001"/>
    <n v="105.78799999999995"/>
    <n v="0.4082146109559015"/>
    <n v="2026"/>
    <s v="Q2"/>
    <n v="4"/>
    <s v="Apr"/>
  </r>
  <r>
    <n v="4512"/>
    <d v="2026-04-06T00:00:00"/>
    <n v="2026"/>
    <x v="1"/>
    <n v="4"/>
    <x v="3"/>
    <x v="1"/>
    <x v="1"/>
    <x v="0"/>
    <s v="New"/>
    <x v="2"/>
    <s v="Carry-On Duffel"/>
    <n v="6"/>
    <n v="136.29"/>
    <n v="0"/>
    <n v="68.209999999999994"/>
    <n v="817.74"/>
    <n v="409.26"/>
    <n v="408.48"/>
    <n v="0.49952307579426225"/>
    <n v="2026"/>
    <s v="Q2"/>
    <n v="4"/>
    <s v="Apr"/>
  </r>
  <r>
    <n v="4837"/>
    <d v="2026-04-06T00:00:00"/>
    <n v="2026"/>
    <x v="1"/>
    <n v="4"/>
    <x v="3"/>
    <x v="0"/>
    <x v="9"/>
    <x v="1"/>
    <s v="Business"/>
    <x v="1"/>
    <s v="Summit Backpack 45L"/>
    <n v="4"/>
    <n v="157.51"/>
    <n v="0.2"/>
    <n v="79.209999999999994"/>
    <n v="504.03199999999998"/>
    <n v="316.83999999999997"/>
    <n v="187.19200000000001"/>
    <n v="0.37138911815122855"/>
    <n v="2026"/>
    <s v="Q2"/>
    <n v="4"/>
    <s v="Apr"/>
  </r>
  <r>
    <n v="1580"/>
    <d v="2026-04-07T00:00:00"/>
    <n v="2026"/>
    <x v="1"/>
    <n v="4"/>
    <x v="3"/>
    <x v="2"/>
    <x v="3"/>
    <x v="0"/>
    <s v="New"/>
    <x v="3"/>
    <s v="Compact Sleeping Bag"/>
    <n v="2"/>
    <n v="120.5"/>
    <n v="0"/>
    <n v="61.42"/>
    <n v="241"/>
    <n v="122.84"/>
    <n v="118.16"/>
    <n v="0.49029045643153524"/>
    <n v="2026"/>
    <s v="Q2"/>
    <n v="4"/>
    <s v="Apr"/>
  </r>
  <r>
    <n v="1962"/>
    <d v="2026-04-07T00:00:00"/>
    <n v="2026"/>
    <x v="1"/>
    <n v="4"/>
    <x v="3"/>
    <x v="0"/>
    <x v="0"/>
    <x v="0"/>
    <s v="Returning"/>
    <x v="1"/>
    <s v="Summit Backpack 45L"/>
    <n v="3"/>
    <n v="152.62"/>
    <n v="0.05"/>
    <n v="77.75"/>
    <n v="434.96699999999998"/>
    <n v="233.25"/>
    <n v="201.71699999999998"/>
    <n v="0.46375242259757637"/>
    <n v="2026"/>
    <s v="Q2"/>
    <n v="4"/>
    <s v="Apr"/>
  </r>
  <r>
    <n v="2381"/>
    <d v="2026-04-07T00:00:00"/>
    <n v="2026"/>
    <x v="1"/>
    <n v="4"/>
    <x v="3"/>
    <x v="1"/>
    <x v="11"/>
    <x v="0"/>
    <s v="Returning"/>
    <x v="2"/>
    <s v="Carry-On Duffel"/>
    <n v="2"/>
    <n v="134.16"/>
    <n v="0.05"/>
    <n v="67.08"/>
    <n v="254.90399999999997"/>
    <n v="134.16"/>
    <n v="120.74399999999997"/>
    <n v="0.47368421052631576"/>
    <n v="2026"/>
    <s v="Q2"/>
    <n v="4"/>
    <s v="Apr"/>
  </r>
  <r>
    <n v="2655"/>
    <d v="2026-04-07T00:00:00"/>
    <n v="2026"/>
    <x v="1"/>
    <n v="4"/>
    <x v="3"/>
    <x v="3"/>
    <x v="13"/>
    <x v="2"/>
    <s v="Business"/>
    <x v="0"/>
    <s v="Cycling Pack 12L"/>
    <n v="1"/>
    <n v="101.13"/>
    <n v="0"/>
    <n v="50.8"/>
    <n v="101.13"/>
    <n v="50.8"/>
    <n v="50.33"/>
    <n v="0.49767625828141998"/>
    <n v="2026"/>
    <s v="Q2"/>
    <n v="4"/>
    <s v="Apr"/>
  </r>
  <r>
    <n v="2944"/>
    <d v="2026-04-07T00:00:00"/>
    <n v="2026"/>
    <x v="1"/>
    <n v="4"/>
    <x v="3"/>
    <x v="1"/>
    <x v="14"/>
    <x v="2"/>
    <s v="New"/>
    <x v="4"/>
    <s v="Training Mat"/>
    <n v="1"/>
    <n v="51.36"/>
    <n v="0"/>
    <n v="22.21"/>
    <n v="51.36"/>
    <n v="22.21"/>
    <n v="29.15"/>
    <n v="0.56756230529595009"/>
    <n v="2026"/>
    <s v="Q2"/>
    <n v="4"/>
    <s v="Apr"/>
  </r>
  <r>
    <n v="4756"/>
    <d v="2026-04-07T00:00:00"/>
    <n v="2026"/>
    <x v="1"/>
    <n v="4"/>
    <x v="3"/>
    <x v="2"/>
    <x v="16"/>
    <x v="0"/>
    <s v="Business"/>
    <x v="1"/>
    <s v="Summit Backpack 45L"/>
    <n v="5"/>
    <n v="151.88"/>
    <n v="0"/>
    <n v="80.56"/>
    <n v="759.4"/>
    <n v="402.8"/>
    <n v="356.59999999999997"/>
    <n v="0.46958124835396364"/>
    <n v="2026"/>
    <s v="Q2"/>
    <n v="4"/>
    <s v="Apr"/>
  </r>
  <r>
    <n v="52"/>
    <d v="2026-04-08T00:00:00"/>
    <n v="2026"/>
    <x v="1"/>
    <n v="4"/>
    <x v="3"/>
    <x v="1"/>
    <x v="12"/>
    <x v="0"/>
    <s v="New"/>
    <x v="2"/>
    <s v="Carry-On Duffel"/>
    <n v="2"/>
    <n v="133.59"/>
    <n v="0"/>
    <n v="66.83"/>
    <n v="267.18"/>
    <n v="133.66"/>
    <n v="133.52000000000001"/>
    <n v="0.49973800434164234"/>
    <n v="2026"/>
    <s v="Q2"/>
    <n v="4"/>
    <s v="Apr"/>
  </r>
  <r>
    <n v="556"/>
    <d v="2026-04-08T00:00:00"/>
    <n v="2026"/>
    <x v="1"/>
    <n v="4"/>
    <x v="3"/>
    <x v="3"/>
    <x v="8"/>
    <x v="0"/>
    <s v="New"/>
    <x v="3"/>
    <s v="Compact Sleeping Bag"/>
    <n v="2"/>
    <n v="124.39"/>
    <n v="0"/>
    <n v="61.27"/>
    <n v="248.78"/>
    <n v="122.54"/>
    <n v="126.24"/>
    <n v="0.50743628909076288"/>
    <n v="2026"/>
    <s v="Q2"/>
    <n v="4"/>
    <s v="Apr"/>
  </r>
  <r>
    <n v="1233"/>
    <d v="2026-04-08T00:00:00"/>
    <n v="2026"/>
    <x v="1"/>
    <n v="4"/>
    <x v="3"/>
    <x v="0"/>
    <x v="15"/>
    <x v="0"/>
    <s v="New"/>
    <x v="0"/>
    <s v="Trail Bike Light"/>
    <n v="5"/>
    <n v="50.22"/>
    <n v="0.1"/>
    <n v="22.31"/>
    <n v="225.99"/>
    <n v="111.55"/>
    <n v="114.44000000000001"/>
    <n v="0.50639408823399268"/>
    <n v="2026"/>
    <s v="Q2"/>
    <n v="4"/>
    <s v="Apr"/>
  </r>
  <r>
    <n v="1492"/>
    <d v="2026-04-08T00:00:00"/>
    <n v="2026"/>
    <x v="1"/>
    <n v="4"/>
    <x v="3"/>
    <x v="1"/>
    <x v="14"/>
    <x v="0"/>
    <s v="Returning"/>
    <x v="0"/>
    <s v="Compact Repair Kit"/>
    <n v="2"/>
    <n v="41.08"/>
    <n v="0"/>
    <n v="16.79"/>
    <n v="82.16"/>
    <n v="33.58"/>
    <n v="48.58"/>
    <n v="0.59128529698149956"/>
    <n v="2026"/>
    <s v="Q2"/>
    <n v="4"/>
    <s v="Apr"/>
  </r>
  <r>
    <n v="1619"/>
    <d v="2026-04-08T00:00:00"/>
    <n v="2026"/>
    <x v="1"/>
    <n v="4"/>
    <x v="3"/>
    <x v="3"/>
    <x v="8"/>
    <x v="2"/>
    <s v="New"/>
    <x v="2"/>
    <s v="Packing Cube Set"/>
    <n v="5"/>
    <n v="46.11"/>
    <n v="0"/>
    <n v="18.88"/>
    <n v="230.55"/>
    <n v="94.399999999999991"/>
    <n v="136.15000000000003"/>
    <n v="0.5905443504662764"/>
    <n v="2026"/>
    <s v="Q2"/>
    <n v="4"/>
    <s v="Apr"/>
  </r>
  <r>
    <n v="1631"/>
    <d v="2026-04-08T00:00:00"/>
    <n v="2026"/>
    <x v="1"/>
    <n v="4"/>
    <x v="3"/>
    <x v="3"/>
    <x v="8"/>
    <x v="0"/>
    <s v="Returning"/>
    <x v="2"/>
    <s v="Packing Cube Set"/>
    <n v="1"/>
    <n v="45.54"/>
    <n v="0"/>
    <n v="18.36"/>
    <n v="45.54"/>
    <n v="18.36"/>
    <n v="27.18"/>
    <n v="0.59683794466403162"/>
    <n v="2026"/>
    <s v="Q2"/>
    <n v="4"/>
    <s v="Apr"/>
  </r>
  <r>
    <n v="1844"/>
    <d v="2026-04-08T00:00:00"/>
    <n v="2026"/>
    <x v="1"/>
    <n v="4"/>
    <x v="3"/>
    <x v="1"/>
    <x v="14"/>
    <x v="2"/>
    <s v="New"/>
    <x v="4"/>
    <s v="Recovery Roller"/>
    <n v="2"/>
    <n v="37.1"/>
    <n v="0.1"/>
    <n v="14.17"/>
    <n v="66.78"/>
    <n v="28.34"/>
    <n v="38.44"/>
    <n v="0.57562144354597178"/>
    <n v="2026"/>
    <s v="Q2"/>
    <n v="4"/>
    <s v="Apr"/>
  </r>
  <r>
    <n v="4246"/>
    <d v="2026-04-08T00:00:00"/>
    <n v="2026"/>
    <x v="1"/>
    <n v="4"/>
    <x v="3"/>
    <x v="3"/>
    <x v="8"/>
    <x v="1"/>
    <s v="Business"/>
    <x v="1"/>
    <s v="Summit Backpack 45L"/>
    <n v="5"/>
    <n v="156.57"/>
    <n v="0.15"/>
    <n v="80.849999999999994"/>
    <n v="665.4224999999999"/>
    <n v="404.25"/>
    <n v="261.1724999999999"/>
    <n v="0.39249123677062309"/>
    <n v="2026"/>
    <s v="Q2"/>
    <n v="4"/>
    <s v="Apr"/>
  </r>
  <r>
    <n v="5139"/>
    <d v="2026-04-08T00:00:00"/>
    <n v="2026"/>
    <x v="1"/>
    <n v="4"/>
    <x v="3"/>
    <x v="0"/>
    <x v="15"/>
    <x v="0"/>
    <s v="Returning"/>
    <x v="4"/>
    <s v="Training Mat"/>
    <n v="2"/>
    <n v="51.4"/>
    <n v="0"/>
    <n v="21.99"/>
    <n v="102.8"/>
    <n v="43.98"/>
    <n v="58.82"/>
    <n v="0.57217898832684821"/>
    <n v="2026"/>
    <s v="Q2"/>
    <n v="4"/>
    <s v="Apr"/>
  </r>
  <r>
    <n v="186"/>
    <d v="2026-04-09T00:00:00"/>
    <n v="2026"/>
    <x v="1"/>
    <n v="4"/>
    <x v="3"/>
    <x v="0"/>
    <x v="0"/>
    <x v="0"/>
    <s v="New"/>
    <x v="2"/>
    <s v="Packing Cube Set"/>
    <n v="2"/>
    <n v="46.42"/>
    <n v="0.1"/>
    <n v="18.73"/>
    <n v="83.556000000000012"/>
    <n v="37.46"/>
    <n v="46.096000000000011"/>
    <n v="0.55167791660682663"/>
    <n v="2026"/>
    <s v="Q2"/>
    <n v="4"/>
    <s v="Apr"/>
  </r>
  <r>
    <n v="1742"/>
    <d v="2026-04-09T00:00:00"/>
    <n v="2026"/>
    <x v="1"/>
    <n v="4"/>
    <x v="3"/>
    <x v="3"/>
    <x v="4"/>
    <x v="3"/>
    <s v="Returning"/>
    <x v="3"/>
    <s v="Compact Sleeping Bag"/>
    <n v="2"/>
    <n v="120.75"/>
    <n v="0.05"/>
    <n v="60.31"/>
    <n v="229.42499999999998"/>
    <n v="120.62"/>
    <n v="108.80499999999998"/>
    <n v="0.47425084450256066"/>
    <n v="2026"/>
    <s v="Q2"/>
    <n v="4"/>
    <s v="Apr"/>
  </r>
  <r>
    <n v="3189"/>
    <d v="2026-04-09T00:00:00"/>
    <n v="2026"/>
    <x v="1"/>
    <n v="4"/>
    <x v="3"/>
    <x v="1"/>
    <x v="11"/>
    <x v="1"/>
    <s v="Business"/>
    <x v="1"/>
    <s v="Summit Backpack 45L"/>
    <n v="6"/>
    <n v="157.38999999999999"/>
    <n v="0.05"/>
    <n v="79.239999999999995"/>
    <n v="897.12299999999993"/>
    <n v="475.43999999999994"/>
    <n v="421.68299999999999"/>
    <n v="0.47003922539049831"/>
    <n v="2026"/>
    <s v="Q2"/>
    <n v="4"/>
    <s v="Apr"/>
  </r>
  <r>
    <n v="3747"/>
    <d v="2026-04-09T00:00:00"/>
    <n v="2026"/>
    <x v="1"/>
    <n v="4"/>
    <x v="3"/>
    <x v="3"/>
    <x v="7"/>
    <x v="2"/>
    <s v="Returning"/>
    <x v="3"/>
    <s v="Compact Sleeping Bag"/>
    <n v="2"/>
    <n v="122.36"/>
    <n v="0.05"/>
    <n v="59.06"/>
    <n v="232.48399999999998"/>
    <n v="118.12"/>
    <n v="114.36399999999998"/>
    <n v="0.49192202474148755"/>
    <n v="2026"/>
    <s v="Q2"/>
    <n v="4"/>
    <s v="Apr"/>
  </r>
  <r>
    <n v="3782"/>
    <d v="2026-04-09T00:00:00"/>
    <n v="2026"/>
    <x v="1"/>
    <n v="4"/>
    <x v="3"/>
    <x v="0"/>
    <x v="0"/>
    <x v="2"/>
    <s v="Returning"/>
    <x v="4"/>
    <s v="Resistance Band Set"/>
    <n v="2"/>
    <n v="39.68"/>
    <n v="0.05"/>
    <n v="14.98"/>
    <n v="75.391999999999996"/>
    <n v="29.96"/>
    <n v="45.431999999999995"/>
    <n v="0.60261035653650252"/>
    <n v="2026"/>
    <s v="Q2"/>
    <n v="4"/>
    <s v="Apr"/>
  </r>
  <r>
    <n v="4344"/>
    <d v="2026-04-09T00:00:00"/>
    <n v="2026"/>
    <x v="1"/>
    <n v="4"/>
    <x v="3"/>
    <x v="2"/>
    <x v="5"/>
    <x v="2"/>
    <s v="Business"/>
    <x v="3"/>
    <s v="Compact Sleeping Bag"/>
    <n v="3"/>
    <n v="121.56"/>
    <n v="0.15"/>
    <n v="61.31"/>
    <n v="309.97800000000001"/>
    <n v="183.93"/>
    <n v="126.048"/>
    <n v="0.40663530960261696"/>
    <n v="2026"/>
    <s v="Q2"/>
    <n v="4"/>
    <s v="Apr"/>
  </r>
  <r>
    <n v="4901"/>
    <d v="2026-04-09T00:00:00"/>
    <n v="2026"/>
    <x v="1"/>
    <n v="4"/>
    <x v="3"/>
    <x v="0"/>
    <x v="0"/>
    <x v="3"/>
    <s v="New"/>
    <x v="0"/>
    <s v="Commuter Helmet"/>
    <n v="1"/>
    <n v="80.19"/>
    <n v="0.1"/>
    <n v="42.15"/>
    <n v="72.171000000000006"/>
    <n v="42.15"/>
    <n v="30.021000000000008"/>
    <n v="0.4159704036247247"/>
    <n v="2026"/>
    <s v="Q2"/>
    <n v="4"/>
    <s v="Apr"/>
  </r>
  <r>
    <n v="4969"/>
    <d v="2026-04-09T00:00:00"/>
    <n v="2026"/>
    <x v="1"/>
    <n v="4"/>
    <x v="3"/>
    <x v="3"/>
    <x v="7"/>
    <x v="3"/>
    <s v="Business"/>
    <x v="0"/>
    <s v="Commuter Helmet"/>
    <n v="2"/>
    <n v="81.14"/>
    <n v="0"/>
    <n v="43.43"/>
    <n v="162.28"/>
    <n v="86.86"/>
    <n v="75.42"/>
    <n v="0.46475228000985952"/>
    <n v="2026"/>
    <s v="Q2"/>
    <n v="4"/>
    <s v="Apr"/>
  </r>
  <r>
    <n v="673"/>
    <d v="2026-04-10T00:00:00"/>
    <n v="2026"/>
    <x v="1"/>
    <n v="4"/>
    <x v="3"/>
    <x v="3"/>
    <x v="8"/>
    <x v="2"/>
    <s v="New"/>
    <x v="3"/>
    <s v="Trail Tent 2P"/>
    <n v="2"/>
    <n v="191.11"/>
    <n v="0"/>
    <n v="103.58"/>
    <n v="382.22"/>
    <n v="207.16"/>
    <n v="175.06000000000003"/>
    <n v="0.45800847679346979"/>
    <n v="2026"/>
    <s v="Q2"/>
    <n v="4"/>
    <s v="Apr"/>
  </r>
  <r>
    <n v="888"/>
    <d v="2026-04-10T00:00:00"/>
    <n v="2026"/>
    <x v="1"/>
    <n v="4"/>
    <x v="3"/>
    <x v="3"/>
    <x v="7"/>
    <x v="2"/>
    <s v="New"/>
    <x v="0"/>
    <s v="Compact Repair Kit"/>
    <n v="2"/>
    <n v="40.58"/>
    <n v="0.05"/>
    <n v="17.149999999999999"/>
    <n v="77.10199999999999"/>
    <n v="34.299999999999997"/>
    <n v="42.801999999999992"/>
    <n v="0.55513475655625011"/>
    <n v="2026"/>
    <s v="Q2"/>
    <n v="4"/>
    <s v="Apr"/>
  </r>
  <r>
    <n v="1541"/>
    <d v="2026-04-10T00:00:00"/>
    <n v="2026"/>
    <x v="1"/>
    <n v="4"/>
    <x v="3"/>
    <x v="0"/>
    <x v="15"/>
    <x v="3"/>
    <s v="Returning"/>
    <x v="3"/>
    <s v="Portable Camp Stove"/>
    <n v="1"/>
    <n v="83.44"/>
    <n v="0"/>
    <n v="40.299999999999997"/>
    <n v="83.44"/>
    <n v="40.299999999999997"/>
    <n v="43.14"/>
    <n v="0.51701821668264625"/>
    <n v="2026"/>
    <s v="Q2"/>
    <n v="4"/>
    <s v="Apr"/>
  </r>
  <r>
    <n v="1881"/>
    <d v="2026-04-10T00:00:00"/>
    <n v="2026"/>
    <x v="1"/>
    <n v="4"/>
    <x v="3"/>
    <x v="3"/>
    <x v="7"/>
    <x v="3"/>
    <s v="New"/>
    <x v="4"/>
    <s v="Training Mat"/>
    <n v="1"/>
    <n v="49.61"/>
    <n v="0"/>
    <n v="21.92"/>
    <n v="49.61"/>
    <n v="21.92"/>
    <n v="27.689999999999998"/>
    <n v="0.55815359806490628"/>
    <n v="2026"/>
    <s v="Q2"/>
    <n v="4"/>
    <s v="Apr"/>
  </r>
  <r>
    <n v="2007"/>
    <d v="2026-04-10T00:00:00"/>
    <n v="2026"/>
    <x v="1"/>
    <n v="4"/>
    <x v="3"/>
    <x v="3"/>
    <x v="8"/>
    <x v="0"/>
    <s v="Returning"/>
    <x v="4"/>
    <s v="Weighted Vest"/>
    <n v="2"/>
    <n v="123.31"/>
    <n v="0"/>
    <n v="69.239999999999995"/>
    <n v="246.62"/>
    <n v="138.47999999999999"/>
    <n v="108.14000000000001"/>
    <n v="0.43848836266320662"/>
    <n v="2026"/>
    <s v="Q2"/>
    <n v="4"/>
    <s v="Apr"/>
  </r>
  <r>
    <n v="2312"/>
    <d v="2026-04-10T00:00:00"/>
    <n v="2026"/>
    <x v="1"/>
    <n v="4"/>
    <x v="3"/>
    <x v="0"/>
    <x v="15"/>
    <x v="2"/>
    <s v="New"/>
    <x v="1"/>
    <s v="Hiking Daypack 20L"/>
    <n v="1"/>
    <n v="93.35"/>
    <n v="0.1"/>
    <n v="45.54"/>
    <n v="84.015000000000001"/>
    <n v="45.54"/>
    <n v="38.475000000000001"/>
    <n v="0.45795393679700053"/>
    <n v="2026"/>
    <s v="Q2"/>
    <n v="4"/>
    <s v="Apr"/>
  </r>
  <r>
    <n v="4493"/>
    <d v="2026-04-10T00:00:00"/>
    <n v="2026"/>
    <x v="1"/>
    <n v="4"/>
    <x v="3"/>
    <x v="0"/>
    <x v="0"/>
    <x v="1"/>
    <s v="Business"/>
    <x v="1"/>
    <s v="Hiking Daypack 20L"/>
    <n v="5"/>
    <n v="92.63"/>
    <n v="0.15"/>
    <n v="46.33"/>
    <n v="393.67749999999995"/>
    <n v="231.64999999999998"/>
    <n v="162.02749999999997"/>
    <n v="0.41157419461361139"/>
    <n v="2026"/>
    <s v="Q2"/>
    <n v="4"/>
    <s v="Apr"/>
  </r>
  <r>
    <n v="2072"/>
    <d v="2026-04-11T00:00:00"/>
    <n v="2026"/>
    <x v="1"/>
    <n v="4"/>
    <x v="3"/>
    <x v="0"/>
    <x v="9"/>
    <x v="0"/>
    <s v="New"/>
    <x v="3"/>
    <s v="Compact Sleeping Bag"/>
    <n v="4"/>
    <n v="124.87"/>
    <n v="0.1"/>
    <n v="62.03"/>
    <n v="449.53200000000004"/>
    <n v="248.12"/>
    <n v="201.41200000000003"/>
    <n v="0.44804819234225823"/>
    <n v="2026"/>
    <s v="Q2"/>
    <n v="4"/>
    <s v="Apr"/>
  </r>
  <r>
    <n v="2142"/>
    <d v="2026-04-11T00:00:00"/>
    <n v="2026"/>
    <x v="1"/>
    <n v="4"/>
    <x v="3"/>
    <x v="3"/>
    <x v="4"/>
    <x v="3"/>
    <s v="New"/>
    <x v="3"/>
    <s v="Alpine Tent 4P"/>
    <n v="1"/>
    <n v="339.64"/>
    <n v="0.1"/>
    <n v="195.81"/>
    <n v="305.67599999999999"/>
    <n v="195.81"/>
    <n v="109.86599999999999"/>
    <n v="0.35941977780394924"/>
    <n v="2026"/>
    <s v="Q2"/>
    <n v="4"/>
    <s v="Apr"/>
  </r>
  <r>
    <n v="2911"/>
    <d v="2026-04-11T00:00:00"/>
    <n v="2026"/>
    <x v="1"/>
    <n v="4"/>
    <x v="3"/>
    <x v="2"/>
    <x v="2"/>
    <x v="2"/>
    <s v="New"/>
    <x v="0"/>
    <s v="Trail Bike Light"/>
    <n v="1"/>
    <n v="50.86"/>
    <n v="0.05"/>
    <n v="22.1"/>
    <n v="48.317"/>
    <n v="22.1"/>
    <n v="26.216999999999999"/>
    <n v="0.54260405240391574"/>
    <n v="2026"/>
    <s v="Q2"/>
    <n v="4"/>
    <s v="Apr"/>
  </r>
  <r>
    <n v="4276"/>
    <d v="2026-04-11T00:00:00"/>
    <n v="2026"/>
    <x v="1"/>
    <n v="4"/>
    <x v="3"/>
    <x v="3"/>
    <x v="8"/>
    <x v="0"/>
    <s v="New"/>
    <x v="2"/>
    <s v="Travel Backpack 35L"/>
    <n v="2"/>
    <n v="167.01"/>
    <n v="0"/>
    <n v="89.8"/>
    <n v="334.02"/>
    <n v="179.6"/>
    <n v="154.41999999999999"/>
    <n v="0.46230764624872761"/>
    <n v="2026"/>
    <s v="Q2"/>
    <n v="4"/>
    <s v="Apr"/>
  </r>
  <r>
    <n v="5077"/>
    <d v="2026-04-11T00:00:00"/>
    <n v="2026"/>
    <x v="1"/>
    <n v="4"/>
    <x v="3"/>
    <x v="3"/>
    <x v="8"/>
    <x v="3"/>
    <s v="Returning"/>
    <x v="1"/>
    <s v="Hiking Daypack 20L"/>
    <n v="2"/>
    <n v="92.63"/>
    <n v="0.15"/>
    <n v="44.96"/>
    <n v="157.47099999999998"/>
    <n v="89.92"/>
    <n v="67.550999999999974"/>
    <n v="0.42897422382533917"/>
    <n v="2026"/>
    <s v="Q2"/>
    <n v="4"/>
    <s v="Apr"/>
  </r>
  <r>
    <n v="1259"/>
    <d v="2026-04-12T00:00:00"/>
    <n v="2026"/>
    <x v="1"/>
    <n v="4"/>
    <x v="3"/>
    <x v="1"/>
    <x v="12"/>
    <x v="3"/>
    <s v="New"/>
    <x v="1"/>
    <s v="Summit Backpack 45L"/>
    <n v="2"/>
    <n v="151.01"/>
    <n v="0"/>
    <n v="80.209999999999994"/>
    <n v="302.02"/>
    <n v="160.41999999999999"/>
    <n v="141.6"/>
    <n v="0.4688431229719886"/>
    <n v="2026"/>
    <s v="Q2"/>
    <n v="4"/>
    <s v="Apr"/>
  </r>
  <r>
    <n v="1720"/>
    <d v="2026-04-12T00:00:00"/>
    <n v="2026"/>
    <x v="1"/>
    <n v="4"/>
    <x v="3"/>
    <x v="0"/>
    <x v="15"/>
    <x v="0"/>
    <s v="New"/>
    <x v="1"/>
    <s v="Hiking Daypack 20L"/>
    <n v="2"/>
    <n v="92.07"/>
    <n v="0"/>
    <n v="44.1"/>
    <n v="184.14"/>
    <n v="88.2"/>
    <n v="95.939999999999984"/>
    <n v="0.52101661779081132"/>
    <n v="2026"/>
    <s v="Q2"/>
    <n v="4"/>
    <s v="Apr"/>
  </r>
  <r>
    <n v="1975"/>
    <d v="2026-04-12T00:00:00"/>
    <n v="2026"/>
    <x v="1"/>
    <n v="4"/>
    <x v="3"/>
    <x v="0"/>
    <x v="15"/>
    <x v="0"/>
    <s v="Returning"/>
    <x v="4"/>
    <s v="Recovery Roller"/>
    <n v="1"/>
    <n v="36.840000000000003"/>
    <n v="0.1"/>
    <n v="13.86"/>
    <n v="33.156000000000006"/>
    <n v="13.86"/>
    <n v="19.296000000000006"/>
    <n v="0.58197611292073836"/>
    <n v="2026"/>
    <s v="Q2"/>
    <n v="4"/>
    <s v="Apr"/>
  </r>
  <r>
    <n v="2848"/>
    <d v="2026-04-12T00:00:00"/>
    <n v="2026"/>
    <x v="1"/>
    <n v="4"/>
    <x v="3"/>
    <x v="1"/>
    <x v="6"/>
    <x v="0"/>
    <s v="New"/>
    <x v="1"/>
    <s v="Trekking Poles"/>
    <n v="1"/>
    <n v="71.64"/>
    <n v="0.05"/>
    <n v="32.729999999999997"/>
    <n v="68.057999999999993"/>
    <n v="32.729999999999997"/>
    <n v="35.327999999999996"/>
    <n v="0.51908666137706072"/>
    <n v="2026"/>
    <s v="Q2"/>
    <n v="4"/>
    <s v="Apr"/>
  </r>
  <r>
    <n v="2979"/>
    <d v="2026-04-12T00:00:00"/>
    <n v="2026"/>
    <x v="1"/>
    <n v="4"/>
    <x v="3"/>
    <x v="1"/>
    <x v="14"/>
    <x v="0"/>
    <s v="New"/>
    <x v="4"/>
    <s v="Weighted Vest"/>
    <n v="1"/>
    <n v="124.18"/>
    <n v="0"/>
    <n v="67.42"/>
    <n v="124.18"/>
    <n v="67.42"/>
    <n v="56.760000000000005"/>
    <n v="0.45707843453052022"/>
    <n v="2026"/>
    <s v="Q2"/>
    <n v="4"/>
    <s v="Apr"/>
  </r>
  <r>
    <n v="2996"/>
    <d v="2026-04-12T00:00:00"/>
    <n v="2026"/>
    <x v="1"/>
    <n v="4"/>
    <x v="3"/>
    <x v="1"/>
    <x v="12"/>
    <x v="2"/>
    <s v="New"/>
    <x v="2"/>
    <s v="Carry-On Duffel"/>
    <n v="1"/>
    <n v="134.94999999999999"/>
    <n v="0"/>
    <n v="67.849999999999994"/>
    <n v="134.94999999999999"/>
    <n v="67.849999999999994"/>
    <n v="67.099999999999994"/>
    <n v="0.49722119303445722"/>
    <n v="2026"/>
    <s v="Q2"/>
    <n v="4"/>
    <s v="Apr"/>
  </r>
  <r>
    <n v="749"/>
    <d v="2026-04-13T00:00:00"/>
    <n v="2026"/>
    <x v="1"/>
    <n v="4"/>
    <x v="3"/>
    <x v="0"/>
    <x v="15"/>
    <x v="0"/>
    <s v="New"/>
    <x v="3"/>
    <s v="Compact Sleeping Bag"/>
    <n v="2"/>
    <n v="124"/>
    <n v="0"/>
    <n v="60.14"/>
    <n v="248"/>
    <n v="120.28"/>
    <n v="127.72"/>
    <n v="0.51500000000000001"/>
    <n v="2026"/>
    <s v="Q2"/>
    <n v="4"/>
    <s v="Apr"/>
  </r>
  <r>
    <n v="1928"/>
    <d v="2026-04-13T00:00:00"/>
    <n v="2026"/>
    <x v="1"/>
    <n v="4"/>
    <x v="3"/>
    <x v="3"/>
    <x v="13"/>
    <x v="3"/>
    <s v="Returning"/>
    <x v="4"/>
    <s v="Training Mat"/>
    <n v="2"/>
    <n v="50.2"/>
    <n v="0.1"/>
    <n v="21.48"/>
    <n v="90.360000000000014"/>
    <n v="42.96"/>
    <n v="47.400000000000013"/>
    <n v="0.5245683930942896"/>
    <n v="2026"/>
    <s v="Q2"/>
    <n v="4"/>
    <s v="Apr"/>
  </r>
  <r>
    <n v="2486"/>
    <d v="2026-04-13T00:00:00"/>
    <n v="2026"/>
    <x v="1"/>
    <n v="4"/>
    <x v="3"/>
    <x v="1"/>
    <x v="11"/>
    <x v="0"/>
    <s v="Business"/>
    <x v="1"/>
    <s v="Hiking Daypack 20L"/>
    <n v="1"/>
    <n v="93.65"/>
    <n v="0"/>
    <n v="44.15"/>
    <n v="93.65"/>
    <n v="44.15"/>
    <n v="49.500000000000007"/>
    <n v="0.5285638013881474"/>
    <n v="2026"/>
    <s v="Q2"/>
    <n v="4"/>
    <s v="Apr"/>
  </r>
  <r>
    <n v="2688"/>
    <d v="2026-04-13T00:00:00"/>
    <n v="2026"/>
    <x v="1"/>
    <n v="4"/>
    <x v="3"/>
    <x v="2"/>
    <x v="16"/>
    <x v="3"/>
    <s v="New"/>
    <x v="2"/>
    <s v="Packing Cube Set"/>
    <n v="5"/>
    <n v="47.25"/>
    <n v="0.1"/>
    <n v="17.93"/>
    <n v="212.625"/>
    <n v="89.65"/>
    <n v="122.97499999999999"/>
    <n v="0.57836566725455607"/>
    <n v="2026"/>
    <s v="Q2"/>
    <n v="4"/>
    <s v="Apr"/>
  </r>
  <r>
    <n v="2712"/>
    <d v="2026-04-13T00:00:00"/>
    <n v="2026"/>
    <x v="1"/>
    <n v="4"/>
    <x v="3"/>
    <x v="2"/>
    <x v="5"/>
    <x v="0"/>
    <s v="Returning"/>
    <x v="4"/>
    <s v="Recovery Roller"/>
    <n v="1"/>
    <n v="35.69"/>
    <n v="0.05"/>
    <n v="13.53"/>
    <n v="33.905499999999996"/>
    <n v="13.53"/>
    <n v="20.375499999999995"/>
    <n v="0.60094969842650892"/>
    <n v="2026"/>
    <s v="Q2"/>
    <n v="4"/>
    <s v="Apr"/>
  </r>
  <r>
    <n v="3853"/>
    <d v="2026-04-13T00:00:00"/>
    <n v="2026"/>
    <x v="1"/>
    <n v="4"/>
    <x v="3"/>
    <x v="3"/>
    <x v="13"/>
    <x v="0"/>
    <s v="Returning"/>
    <x v="2"/>
    <s v="Carry-On Duffel"/>
    <n v="3"/>
    <n v="136.12"/>
    <n v="0"/>
    <n v="66.58"/>
    <n v="408.36"/>
    <n v="199.74"/>
    <n v="208.62"/>
    <n v="0.51087275933000298"/>
    <n v="2026"/>
    <s v="Q2"/>
    <n v="4"/>
    <s v="Apr"/>
  </r>
  <r>
    <n v="4043"/>
    <d v="2026-04-13T00:00:00"/>
    <n v="2026"/>
    <x v="1"/>
    <n v="4"/>
    <x v="3"/>
    <x v="3"/>
    <x v="7"/>
    <x v="3"/>
    <s v="New"/>
    <x v="1"/>
    <s v="Summit Backpack 45L"/>
    <n v="1"/>
    <n v="155.88999999999999"/>
    <n v="0"/>
    <n v="77.260000000000005"/>
    <n v="155.88999999999999"/>
    <n v="77.260000000000005"/>
    <n v="78.629999999999981"/>
    <n v="0.50439412406183837"/>
    <n v="2026"/>
    <s v="Q2"/>
    <n v="4"/>
    <s v="Apr"/>
  </r>
  <r>
    <n v="290"/>
    <d v="2026-04-14T00:00:00"/>
    <n v="2026"/>
    <x v="1"/>
    <n v="4"/>
    <x v="3"/>
    <x v="0"/>
    <x v="15"/>
    <x v="0"/>
    <s v="Business"/>
    <x v="2"/>
    <s v="Carry-On Duffel"/>
    <n v="1"/>
    <n v="130.81"/>
    <n v="0"/>
    <n v="67.86"/>
    <n v="130.81"/>
    <n v="67.86"/>
    <n v="62.95"/>
    <n v="0.48123232168794439"/>
    <n v="2026"/>
    <s v="Q2"/>
    <n v="4"/>
    <s v="Apr"/>
  </r>
  <r>
    <n v="2953"/>
    <d v="2026-04-14T00:00:00"/>
    <n v="2026"/>
    <x v="1"/>
    <n v="4"/>
    <x v="3"/>
    <x v="0"/>
    <x v="0"/>
    <x v="0"/>
    <s v="Returning"/>
    <x v="2"/>
    <s v="Packing Cube Set"/>
    <n v="2"/>
    <n v="47.56"/>
    <n v="0.05"/>
    <n v="18.649999999999999"/>
    <n v="90.364000000000004"/>
    <n v="37.299999999999997"/>
    <n v="53.064000000000007"/>
    <n v="0.58722500110663545"/>
    <n v="2026"/>
    <s v="Q2"/>
    <n v="4"/>
    <s v="Apr"/>
  </r>
  <r>
    <n v="3179"/>
    <d v="2026-04-14T00:00:00"/>
    <n v="2026"/>
    <x v="1"/>
    <n v="4"/>
    <x v="3"/>
    <x v="1"/>
    <x v="14"/>
    <x v="0"/>
    <s v="New"/>
    <x v="1"/>
    <s v="Trail Boots"/>
    <n v="2"/>
    <n v="140.65"/>
    <n v="0.05"/>
    <n v="78.900000000000006"/>
    <n v="267.23500000000001"/>
    <n v="157.80000000000001"/>
    <n v="109.435"/>
    <n v="0.40950848504125581"/>
    <n v="2026"/>
    <s v="Q2"/>
    <n v="4"/>
    <s v="Apr"/>
  </r>
  <r>
    <n v="3301"/>
    <d v="2026-04-14T00:00:00"/>
    <n v="2026"/>
    <x v="1"/>
    <n v="4"/>
    <x v="3"/>
    <x v="3"/>
    <x v="4"/>
    <x v="2"/>
    <s v="New"/>
    <x v="0"/>
    <s v="Commuter Helmet"/>
    <n v="1"/>
    <n v="82.75"/>
    <n v="0"/>
    <n v="43.18"/>
    <n v="82.75"/>
    <n v="43.18"/>
    <n v="39.57"/>
    <n v="0.47818731117824775"/>
    <n v="2026"/>
    <s v="Q2"/>
    <n v="4"/>
    <s v="Apr"/>
  </r>
  <r>
    <n v="3349"/>
    <d v="2026-04-14T00:00:00"/>
    <n v="2026"/>
    <x v="1"/>
    <n v="4"/>
    <x v="3"/>
    <x v="3"/>
    <x v="8"/>
    <x v="0"/>
    <s v="Returning"/>
    <x v="4"/>
    <s v="Resistance Band Set"/>
    <n v="2"/>
    <n v="40.909999999999997"/>
    <n v="0.1"/>
    <n v="14.95"/>
    <n v="73.637999999999991"/>
    <n v="29.9"/>
    <n v="43.737999999999992"/>
    <n v="0.59395964040305271"/>
    <n v="2026"/>
    <s v="Q2"/>
    <n v="4"/>
    <s v="Apr"/>
  </r>
  <r>
    <n v="4874"/>
    <d v="2026-04-14T00:00:00"/>
    <n v="2026"/>
    <x v="1"/>
    <n v="4"/>
    <x v="3"/>
    <x v="0"/>
    <x v="0"/>
    <x v="2"/>
    <s v="Returning"/>
    <x v="2"/>
    <s v="Packing Cube Set"/>
    <n v="1"/>
    <n v="46.62"/>
    <n v="0"/>
    <n v="18.86"/>
    <n v="46.62"/>
    <n v="18.86"/>
    <n v="27.759999999999998"/>
    <n v="0.59545259545259543"/>
    <n v="2026"/>
    <s v="Q2"/>
    <n v="4"/>
    <s v="Apr"/>
  </r>
  <r>
    <n v="1045"/>
    <d v="2026-04-15T00:00:00"/>
    <n v="2026"/>
    <x v="1"/>
    <n v="4"/>
    <x v="3"/>
    <x v="0"/>
    <x v="15"/>
    <x v="0"/>
    <s v="Returning"/>
    <x v="3"/>
    <s v="Trail Tent 2P"/>
    <n v="2"/>
    <n v="196.57"/>
    <n v="0.05"/>
    <n v="106.2"/>
    <n v="373.48299999999995"/>
    <n v="212.4"/>
    <n v="161.08299999999994"/>
    <n v="0.43129941657317727"/>
    <n v="2026"/>
    <s v="Q2"/>
    <n v="4"/>
    <s v="Apr"/>
  </r>
  <r>
    <n v="1703"/>
    <d v="2026-04-15T00:00:00"/>
    <n v="2026"/>
    <x v="1"/>
    <n v="4"/>
    <x v="3"/>
    <x v="1"/>
    <x v="1"/>
    <x v="0"/>
    <s v="Returning"/>
    <x v="1"/>
    <s v="Hiking Daypack 20L"/>
    <n v="1"/>
    <n v="90.52"/>
    <n v="0"/>
    <n v="46.5"/>
    <n v="90.52"/>
    <n v="46.5"/>
    <n v="44.019999999999996"/>
    <n v="0.4863013698630137"/>
    <n v="2026"/>
    <s v="Q2"/>
    <n v="4"/>
    <s v="Apr"/>
  </r>
  <r>
    <n v="2107"/>
    <d v="2026-04-15T00:00:00"/>
    <n v="2026"/>
    <x v="1"/>
    <n v="4"/>
    <x v="3"/>
    <x v="0"/>
    <x v="15"/>
    <x v="0"/>
    <s v="Returning"/>
    <x v="2"/>
    <s v="Travel Backpack 35L"/>
    <n v="5"/>
    <n v="165.35"/>
    <n v="0.05"/>
    <n v="89.38"/>
    <n v="785.41249999999991"/>
    <n v="446.9"/>
    <n v="338.51249999999993"/>
    <n v="0.43099963395031271"/>
    <n v="2026"/>
    <s v="Q2"/>
    <n v="4"/>
    <s v="Apr"/>
  </r>
  <r>
    <n v="2265"/>
    <d v="2026-04-15T00:00:00"/>
    <n v="2026"/>
    <x v="1"/>
    <n v="4"/>
    <x v="3"/>
    <x v="1"/>
    <x v="11"/>
    <x v="2"/>
    <s v="Returning"/>
    <x v="2"/>
    <s v="Insulated Bottle"/>
    <n v="2"/>
    <n v="36.35"/>
    <n v="0"/>
    <n v="13.55"/>
    <n v="72.7"/>
    <n v="27.1"/>
    <n v="45.6"/>
    <n v="0.6272352132049519"/>
    <n v="2026"/>
    <s v="Q2"/>
    <n v="4"/>
    <s v="Apr"/>
  </r>
  <r>
    <n v="2839"/>
    <d v="2026-04-15T00:00:00"/>
    <n v="2026"/>
    <x v="1"/>
    <n v="4"/>
    <x v="3"/>
    <x v="1"/>
    <x v="14"/>
    <x v="2"/>
    <s v="New"/>
    <x v="2"/>
    <s v="Packing Cube Set"/>
    <n v="1"/>
    <n v="47"/>
    <n v="0"/>
    <n v="18.64"/>
    <n v="47"/>
    <n v="18.64"/>
    <n v="28.36"/>
    <n v="0.60340425531914887"/>
    <n v="2026"/>
    <s v="Q2"/>
    <n v="4"/>
    <s v="Apr"/>
  </r>
  <r>
    <n v="4742"/>
    <d v="2026-04-15T00:00:00"/>
    <n v="2026"/>
    <x v="1"/>
    <n v="4"/>
    <x v="3"/>
    <x v="3"/>
    <x v="13"/>
    <x v="3"/>
    <s v="Returning"/>
    <x v="2"/>
    <s v="Packing Cube Set"/>
    <n v="1"/>
    <n v="46.86"/>
    <n v="0"/>
    <n v="18.190000000000001"/>
    <n v="46.86"/>
    <n v="18.190000000000001"/>
    <n v="28.669999999999998"/>
    <n v="0.61182244985061884"/>
    <n v="2026"/>
    <s v="Q2"/>
    <n v="4"/>
    <s v="Apr"/>
  </r>
  <r>
    <n v="4899"/>
    <d v="2026-04-15T00:00:00"/>
    <n v="2026"/>
    <x v="1"/>
    <n v="4"/>
    <x v="3"/>
    <x v="0"/>
    <x v="9"/>
    <x v="0"/>
    <s v="New"/>
    <x v="3"/>
    <s v="Portable Camp Stove"/>
    <n v="2"/>
    <n v="82.13"/>
    <n v="0.05"/>
    <n v="39.909999999999997"/>
    <n v="156.047"/>
    <n v="79.819999999999993"/>
    <n v="76.227000000000004"/>
    <n v="0.48848744288579726"/>
    <n v="2026"/>
    <s v="Q2"/>
    <n v="4"/>
    <s v="Apr"/>
  </r>
  <r>
    <n v="5042"/>
    <d v="2026-04-15T00:00:00"/>
    <n v="2026"/>
    <x v="1"/>
    <n v="4"/>
    <x v="3"/>
    <x v="1"/>
    <x v="6"/>
    <x v="2"/>
    <s v="Business"/>
    <x v="2"/>
    <s v="Travel Backpack 35L"/>
    <n v="1"/>
    <n v="163.16"/>
    <n v="0"/>
    <n v="88.78"/>
    <n v="163.16"/>
    <n v="88.78"/>
    <n v="74.38"/>
    <n v="0.45587153714145623"/>
    <n v="2026"/>
    <s v="Q2"/>
    <n v="4"/>
    <s v="Apr"/>
  </r>
  <r>
    <n v="2248"/>
    <d v="2026-04-16T00:00:00"/>
    <n v="2026"/>
    <x v="1"/>
    <n v="4"/>
    <x v="3"/>
    <x v="0"/>
    <x v="15"/>
    <x v="2"/>
    <s v="New"/>
    <x v="2"/>
    <s v="Insulated Bottle"/>
    <n v="2"/>
    <n v="36.68"/>
    <n v="0.1"/>
    <n v="13.92"/>
    <n v="66.024000000000001"/>
    <n v="27.84"/>
    <n v="38.183999999999997"/>
    <n v="0.57833515085423481"/>
    <n v="2026"/>
    <s v="Q2"/>
    <n v="4"/>
    <s v="Apr"/>
  </r>
  <r>
    <n v="2427"/>
    <d v="2026-04-16T00:00:00"/>
    <n v="2026"/>
    <x v="1"/>
    <n v="4"/>
    <x v="3"/>
    <x v="3"/>
    <x v="13"/>
    <x v="0"/>
    <s v="New"/>
    <x v="2"/>
    <s v="Packing Cube Set"/>
    <n v="1"/>
    <n v="45.82"/>
    <n v="0.1"/>
    <n v="18.48"/>
    <n v="41.238"/>
    <n v="18.48"/>
    <n v="22.757999999999999"/>
    <n v="0.55186963480285167"/>
    <n v="2026"/>
    <s v="Q2"/>
    <n v="4"/>
    <s v="Apr"/>
  </r>
  <r>
    <n v="2445"/>
    <d v="2026-04-16T00:00:00"/>
    <n v="2026"/>
    <x v="1"/>
    <n v="4"/>
    <x v="3"/>
    <x v="0"/>
    <x v="15"/>
    <x v="0"/>
    <s v="Returning"/>
    <x v="1"/>
    <s v="Trekking Poles"/>
    <n v="1"/>
    <n v="70.95"/>
    <n v="0"/>
    <n v="31.43"/>
    <n v="70.95"/>
    <n v="31.43"/>
    <n v="39.520000000000003"/>
    <n v="0.55701198026779419"/>
    <n v="2026"/>
    <s v="Q2"/>
    <n v="4"/>
    <s v="Apr"/>
  </r>
  <r>
    <n v="3311"/>
    <d v="2026-04-16T00:00:00"/>
    <n v="2026"/>
    <x v="1"/>
    <n v="4"/>
    <x v="3"/>
    <x v="1"/>
    <x v="11"/>
    <x v="0"/>
    <s v="New"/>
    <x v="2"/>
    <s v="Packing Cube Set"/>
    <n v="1"/>
    <n v="46.68"/>
    <n v="0.05"/>
    <n v="18.350000000000001"/>
    <n v="44.345999999999997"/>
    <n v="18.350000000000001"/>
    <n v="25.995999999999995"/>
    <n v="0.58620845172056102"/>
    <n v="2026"/>
    <s v="Q2"/>
    <n v="4"/>
    <s v="Apr"/>
  </r>
  <r>
    <n v="3320"/>
    <d v="2026-04-16T00:00:00"/>
    <n v="2026"/>
    <x v="1"/>
    <n v="4"/>
    <x v="3"/>
    <x v="2"/>
    <x v="16"/>
    <x v="0"/>
    <s v="Business"/>
    <x v="2"/>
    <s v="Travel Backpack 35L"/>
    <n v="5"/>
    <n v="164.31"/>
    <n v="0.05"/>
    <n v="85.41"/>
    <n v="780.47249999999997"/>
    <n v="427.04999999999995"/>
    <n v="353.42250000000001"/>
    <n v="0.45283145786686912"/>
    <n v="2026"/>
    <s v="Q2"/>
    <n v="4"/>
    <s v="Apr"/>
  </r>
  <r>
    <n v="3321"/>
    <d v="2026-04-16T00:00:00"/>
    <n v="2026"/>
    <x v="1"/>
    <n v="4"/>
    <x v="3"/>
    <x v="1"/>
    <x v="6"/>
    <x v="0"/>
    <s v="Business"/>
    <x v="2"/>
    <s v="Insulated Bottle"/>
    <n v="3"/>
    <n v="35.57"/>
    <n v="0"/>
    <n v="13.67"/>
    <n v="106.71000000000001"/>
    <n v="41.01"/>
    <n v="65.700000000000017"/>
    <n v="0.61568737700309262"/>
    <n v="2026"/>
    <s v="Q2"/>
    <n v="4"/>
    <s v="Apr"/>
  </r>
  <r>
    <n v="5181"/>
    <d v="2026-04-16T00:00:00"/>
    <n v="2026"/>
    <x v="1"/>
    <n v="4"/>
    <x v="3"/>
    <x v="0"/>
    <x v="0"/>
    <x v="3"/>
    <s v="New"/>
    <x v="2"/>
    <s v="Packing Cube Set"/>
    <n v="2"/>
    <n v="45.51"/>
    <n v="0.1"/>
    <n v="18.809999999999999"/>
    <n v="81.917999999999992"/>
    <n v="37.619999999999997"/>
    <n v="44.297999999999995"/>
    <n v="0.54076027246758951"/>
    <n v="2026"/>
    <s v="Q2"/>
    <n v="4"/>
    <s v="Apr"/>
  </r>
  <r>
    <n v="5187"/>
    <d v="2026-04-16T00:00:00"/>
    <n v="2026"/>
    <x v="1"/>
    <n v="4"/>
    <x v="3"/>
    <x v="3"/>
    <x v="8"/>
    <x v="0"/>
    <s v="Returning"/>
    <x v="3"/>
    <s v="Trail Tent 2P"/>
    <n v="2"/>
    <n v="198.32"/>
    <n v="0"/>
    <n v="106.8"/>
    <n v="396.64"/>
    <n v="213.6"/>
    <n v="183.04"/>
    <n v="0.46147640177490923"/>
    <n v="2026"/>
    <s v="Q2"/>
    <n v="4"/>
    <s v="Apr"/>
  </r>
  <r>
    <n v="605"/>
    <d v="2026-04-17T00:00:00"/>
    <n v="2026"/>
    <x v="1"/>
    <n v="4"/>
    <x v="3"/>
    <x v="3"/>
    <x v="8"/>
    <x v="3"/>
    <s v="Business"/>
    <x v="2"/>
    <s v="Carry-On Duffel"/>
    <n v="2"/>
    <n v="130.94"/>
    <n v="0"/>
    <n v="67.459999999999994"/>
    <n v="261.88"/>
    <n v="134.91999999999999"/>
    <n v="126.96000000000001"/>
    <n v="0.48480219948067821"/>
    <n v="2026"/>
    <s v="Q2"/>
    <n v="4"/>
    <s v="Apr"/>
  </r>
  <r>
    <n v="3244"/>
    <d v="2026-04-17T00:00:00"/>
    <n v="2026"/>
    <x v="1"/>
    <n v="4"/>
    <x v="3"/>
    <x v="1"/>
    <x v="11"/>
    <x v="3"/>
    <s v="Returning"/>
    <x v="2"/>
    <s v="Carry-On Duffel"/>
    <n v="1"/>
    <n v="131.62"/>
    <n v="0"/>
    <n v="66.95"/>
    <n v="131.62"/>
    <n v="66.95"/>
    <n v="64.67"/>
    <n v="0.49133870232487464"/>
    <n v="2026"/>
    <s v="Q2"/>
    <n v="4"/>
    <s v="Apr"/>
  </r>
  <r>
    <n v="4047"/>
    <d v="2026-04-17T00:00:00"/>
    <n v="2026"/>
    <x v="1"/>
    <n v="4"/>
    <x v="3"/>
    <x v="0"/>
    <x v="0"/>
    <x v="1"/>
    <s v="Business"/>
    <x v="2"/>
    <s v="Travel Backpack 35L"/>
    <n v="8"/>
    <n v="168.34"/>
    <n v="0.15"/>
    <n v="88.7"/>
    <n v="1144.712"/>
    <n v="709.6"/>
    <n v="435.11199999999997"/>
    <n v="0.38010608781946897"/>
    <n v="2026"/>
    <s v="Q2"/>
    <n v="4"/>
    <s v="Apr"/>
  </r>
  <r>
    <n v="4101"/>
    <d v="2026-04-17T00:00:00"/>
    <n v="2026"/>
    <x v="1"/>
    <n v="4"/>
    <x v="3"/>
    <x v="1"/>
    <x v="6"/>
    <x v="0"/>
    <s v="Returning"/>
    <x v="3"/>
    <s v="Portable Camp Stove"/>
    <n v="1"/>
    <n v="81.040000000000006"/>
    <n v="0"/>
    <n v="39.97"/>
    <n v="81.040000000000006"/>
    <n v="39.97"/>
    <n v="41.070000000000007"/>
    <n v="0.50678677196446209"/>
    <n v="2026"/>
    <s v="Q2"/>
    <n v="4"/>
    <s v="Apr"/>
  </r>
  <r>
    <n v="4537"/>
    <d v="2026-04-17T00:00:00"/>
    <n v="2026"/>
    <x v="1"/>
    <n v="4"/>
    <x v="3"/>
    <x v="3"/>
    <x v="8"/>
    <x v="0"/>
    <s v="Business"/>
    <x v="3"/>
    <s v="Portable Camp Stove"/>
    <n v="3"/>
    <n v="81.53"/>
    <n v="0.05"/>
    <n v="38.630000000000003"/>
    <n v="232.3605"/>
    <n v="115.89000000000001"/>
    <n v="116.47049999999999"/>
    <n v="0.50124913657872139"/>
    <n v="2026"/>
    <s v="Q2"/>
    <n v="4"/>
    <s v="Apr"/>
  </r>
  <r>
    <n v="754"/>
    <d v="2026-04-18T00:00:00"/>
    <n v="2026"/>
    <x v="1"/>
    <n v="4"/>
    <x v="3"/>
    <x v="2"/>
    <x v="10"/>
    <x v="3"/>
    <s v="Returning"/>
    <x v="0"/>
    <s v="Cycling Pack 12L"/>
    <n v="3"/>
    <n v="104.8"/>
    <n v="0.1"/>
    <n v="50.59"/>
    <n v="282.95999999999998"/>
    <n v="151.77000000000001"/>
    <n v="131.18999999999997"/>
    <n v="0.46363443596268017"/>
    <n v="2026"/>
    <s v="Q2"/>
    <n v="4"/>
    <s v="Apr"/>
  </r>
  <r>
    <n v="1340"/>
    <d v="2026-04-18T00:00:00"/>
    <n v="2026"/>
    <x v="1"/>
    <n v="4"/>
    <x v="3"/>
    <x v="3"/>
    <x v="8"/>
    <x v="0"/>
    <s v="New"/>
    <x v="4"/>
    <s v="Training Mat"/>
    <n v="2"/>
    <n v="51.24"/>
    <n v="0"/>
    <n v="22.52"/>
    <n v="102.48"/>
    <n v="45.04"/>
    <n v="57.440000000000005"/>
    <n v="0.56049960967993762"/>
    <n v="2026"/>
    <s v="Q2"/>
    <n v="4"/>
    <s v="Apr"/>
  </r>
  <r>
    <n v="1444"/>
    <d v="2026-04-18T00:00:00"/>
    <n v="2026"/>
    <x v="1"/>
    <n v="4"/>
    <x v="3"/>
    <x v="2"/>
    <x v="10"/>
    <x v="2"/>
    <s v="Returning"/>
    <x v="3"/>
    <s v="Compact Sleeping Bag"/>
    <n v="1"/>
    <n v="120.52"/>
    <n v="0.1"/>
    <n v="59.01"/>
    <n v="108.468"/>
    <n v="59.01"/>
    <n v="49.458000000000006"/>
    <n v="0.45596858059519862"/>
    <n v="2026"/>
    <s v="Q2"/>
    <n v="4"/>
    <s v="Apr"/>
  </r>
  <r>
    <n v="2390"/>
    <d v="2026-04-18T00:00:00"/>
    <n v="2026"/>
    <x v="1"/>
    <n v="4"/>
    <x v="3"/>
    <x v="3"/>
    <x v="8"/>
    <x v="2"/>
    <s v="Returning"/>
    <x v="3"/>
    <s v="Portable Camp Stove"/>
    <n v="1"/>
    <n v="80.98"/>
    <n v="0"/>
    <n v="40.19"/>
    <n v="80.98"/>
    <n v="40.19"/>
    <n v="40.790000000000006"/>
    <n v="0.50370461842430236"/>
    <n v="2026"/>
    <s v="Q2"/>
    <n v="4"/>
    <s v="Apr"/>
  </r>
  <r>
    <n v="3076"/>
    <d v="2026-04-18T00:00:00"/>
    <n v="2026"/>
    <x v="1"/>
    <n v="4"/>
    <x v="3"/>
    <x v="2"/>
    <x v="2"/>
    <x v="0"/>
    <s v="Business"/>
    <x v="3"/>
    <s v="Portable Camp Stove"/>
    <n v="2"/>
    <n v="82.58"/>
    <n v="0.1"/>
    <n v="39.93"/>
    <n v="148.64400000000001"/>
    <n v="79.86"/>
    <n v="68.784000000000006"/>
    <n v="0.46274319851457174"/>
    <n v="2026"/>
    <s v="Q2"/>
    <n v="4"/>
    <s v="Apr"/>
  </r>
  <r>
    <n v="3157"/>
    <d v="2026-04-18T00:00:00"/>
    <n v="2026"/>
    <x v="1"/>
    <n v="4"/>
    <x v="3"/>
    <x v="3"/>
    <x v="8"/>
    <x v="0"/>
    <s v="New"/>
    <x v="3"/>
    <s v="Trail Tent 2P"/>
    <n v="2"/>
    <n v="200.36"/>
    <n v="0"/>
    <n v="105.12"/>
    <n v="400.72"/>
    <n v="210.24"/>
    <n v="190.48000000000002"/>
    <n v="0.47534438011579161"/>
    <n v="2026"/>
    <s v="Q2"/>
    <n v="4"/>
    <s v="Apr"/>
  </r>
  <r>
    <n v="4516"/>
    <d v="2026-04-18T00:00:00"/>
    <n v="2026"/>
    <x v="1"/>
    <n v="4"/>
    <x v="3"/>
    <x v="2"/>
    <x v="5"/>
    <x v="0"/>
    <s v="Returning"/>
    <x v="3"/>
    <s v="Trail Tent 2P"/>
    <n v="1"/>
    <n v="196.24"/>
    <n v="0"/>
    <n v="106.34"/>
    <n v="196.24"/>
    <n v="106.34"/>
    <n v="89.9"/>
    <n v="0.45811251528740321"/>
    <n v="2026"/>
    <s v="Q2"/>
    <n v="4"/>
    <s v="Apr"/>
  </r>
  <r>
    <n v="5119"/>
    <d v="2026-04-18T00:00:00"/>
    <n v="2026"/>
    <x v="1"/>
    <n v="4"/>
    <x v="3"/>
    <x v="0"/>
    <x v="15"/>
    <x v="0"/>
    <s v="Business"/>
    <x v="1"/>
    <s v="Hiking Daypack 20L"/>
    <n v="1"/>
    <n v="93.32"/>
    <n v="0"/>
    <n v="44.82"/>
    <n v="93.32"/>
    <n v="44.82"/>
    <n v="48.499999999999993"/>
    <n v="0.51971710244320612"/>
    <n v="2026"/>
    <s v="Q2"/>
    <n v="4"/>
    <s v="Apr"/>
  </r>
  <r>
    <n v="125"/>
    <d v="2026-04-19T00:00:00"/>
    <n v="2026"/>
    <x v="1"/>
    <n v="4"/>
    <x v="3"/>
    <x v="3"/>
    <x v="7"/>
    <x v="0"/>
    <s v="Returning"/>
    <x v="0"/>
    <s v="Cycling Pack 12L"/>
    <n v="2"/>
    <n v="101.61"/>
    <n v="0"/>
    <n v="49.9"/>
    <n v="203.22"/>
    <n v="99.8"/>
    <n v="103.42"/>
    <n v="0.50890660368074014"/>
    <n v="2026"/>
    <s v="Q2"/>
    <n v="4"/>
    <s v="Apr"/>
  </r>
  <r>
    <n v="728"/>
    <d v="2026-04-19T00:00:00"/>
    <n v="2026"/>
    <x v="1"/>
    <n v="4"/>
    <x v="3"/>
    <x v="1"/>
    <x v="14"/>
    <x v="0"/>
    <s v="Returning"/>
    <x v="0"/>
    <s v="Cycling Pack 12L"/>
    <n v="1"/>
    <n v="104.91"/>
    <n v="0"/>
    <n v="51.68"/>
    <n v="104.91"/>
    <n v="51.68"/>
    <n v="53.23"/>
    <n v="0.50738728433895719"/>
    <n v="2026"/>
    <s v="Q2"/>
    <n v="4"/>
    <s v="Apr"/>
  </r>
  <r>
    <n v="1271"/>
    <d v="2026-04-19T00:00:00"/>
    <n v="2026"/>
    <x v="1"/>
    <n v="4"/>
    <x v="3"/>
    <x v="2"/>
    <x v="2"/>
    <x v="1"/>
    <s v="Business"/>
    <x v="4"/>
    <s v="Resistance Band Set"/>
    <n v="8"/>
    <n v="39.99"/>
    <n v="0.15"/>
    <n v="14.92"/>
    <n v="271.93200000000002"/>
    <n v="119.36"/>
    <n v="152.572"/>
    <n v="0.56106673727255341"/>
    <n v="2026"/>
    <s v="Q2"/>
    <n v="4"/>
    <s v="Apr"/>
  </r>
  <r>
    <n v="1284"/>
    <d v="2026-04-19T00:00:00"/>
    <n v="2026"/>
    <x v="1"/>
    <n v="4"/>
    <x v="3"/>
    <x v="1"/>
    <x v="12"/>
    <x v="2"/>
    <s v="New"/>
    <x v="2"/>
    <s v="Carry-On Duffel"/>
    <n v="1"/>
    <n v="136.01"/>
    <n v="0"/>
    <n v="66.59"/>
    <n v="136.01"/>
    <n v="66.59"/>
    <n v="69.419999999999987"/>
    <n v="0.51040364679067707"/>
    <n v="2026"/>
    <s v="Q2"/>
    <n v="4"/>
    <s v="Apr"/>
  </r>
  <r>
    <n v="1657"/>
    <d v="2026-04-19T00:00:00"/>
    <n v="2026"/>
    <x v="1"/>
    <n v="4"/>
    <x v="3"/>
    <x v="0"/>
    <x v="0"/>
    <x v="1"/>
    <s v="Business"/>
    <x v="3"/>
    <s v="Compact Sleeping Bag"/>
    <n v="15"/>
    <n v="122.1"/>
    <n v="0.15"/>
    <n v="62.33"/>
    <n v="1556.7749999999999"/>
    <n v="934.94999999999993"/>
    <n v="621.82499999999993"/>
    <n v="0.39943151707857588"/>
    <n v="2026"/>
    <s v="Q2"/>
    <n v="4"/>
    <s v="Apr"/>
  </r>
  <r>
    <n v="2240"/>
    <d v="2026-04-19T00:00:00"/>
    <n v="2026"/>
    <x v="1"/>
    <n v="4"/>
    <x v="3"/>
    <x v="0"/>
    <x v="15"/>
    <x v="3"/>
    <s v="Returning"/>
    <x v="3"/>
    <s v="Alpine Tent 4P"/>
    <n v="4"/>
    <n v="341.75"/>
    <n v="0.1"/>
    <n v="191.91"/>
    <n v="1230.3"/>
    <n v="767.64"/>
    <n v="462.65999999999997"/>
    <n v="0.37605462082418922"/>
    <n v="2026"/>
    <s v="Q2"/>
    <n v="4"/>
    <s v="Apr"/>
  </r>
  <r>
    <n v="3050"/>
    <d v="2026-04-19T00:00:00"/>
    <n v="2026"/>
    <x v="1"/>
    <n v="4"/>
    <x v="3"/>
    <x v="3"/>
    <x v="13"/>
    <x v="2"/>
    <s v="Returning"/>
    <x v="1"/>
    <s v="Summit Backpack 45L"/>
    <n v="3"/>
    <n v="156.16"/>
    <n v="0.05"/>
    <n v="77.81"/>
    <n v="445.05599999999998"/>
    <n v="233.43"/>
    <n v="211.62599999999998"/>
    <n v="0.47550420621225192"/>
    <n v="2026"/>
    <s v="Q2"/>
    <n v="4"/>
    <s v="Apr"/>
  </r>
  <r>
    <n v="3213"/>
    <d v="2026-04-19T00:00:00"/>
    <n v="2026"/>
    <x v="1"/>
    <n v="4"/>
    <x v="3"/>
    <x v="0"/>
    <x v="15"/>
    <x v="0"/>
    <s v="Returning"/>
    <x v="2"/>
    <s v="Carry-On Duffel"/>
    <n v="2"/>
    <n v="132.53"/>
    <n v="0.05"/>
    <n v="66.39"/>
    <n v="251.80699999999999"/>
    <n v="132.78"/>
    <n v="119.02699999999999"/>
    <n v="0.47269138665724142"/>
    <n v="2026"/>
    <s v="Q2"/>
    <n v="4"/>
    <s v="Apr"/>
  </r>
  <r>
    <n v="3367"/>
    <d v="2026-04-19T00:00:00"/>
    <n v="2026"/>
    <x v="1"/>
    <n v="4"/>
    <x v="3"/>
    <x v="2"/>
    <x v="3"/>
    <x v="0"/>
    <s v="Returning"/>
    <x v="2"/>
    <s v="Packing Cube Set"/>
    <n v="3"/>
    <n v="45.79"/>
    <n v="0"/>
    <n v="17.98"/>
    <n v="137.37"/>
    <n v="53.94"/>
    <n v="83.43"/>
    <n v="0.60733784669141733"/>
    <n v="2026"/>
    <s v="Q2"/>
    <n v="4"/>
    <s v="Apr"/>
  </r>
  <r>
    <n v="3885"/>
    <d v="2026-04-19T00:00:00"/>
    <n v="2026"/>
    <x v="1"/>
    <n v="4"/>
    <x v="3"/>
    <x v="0"/>
    <x v="15"/>
    <x v="0"/>
    <s v="New"/>
    <x v="2"/>
    <s v="Carry-On Duffel"/>
    <n v="2"/>
    <n v="133.97"/>
    <n v="0.15"/>
    <n v="67.36"/>
    <n v="227.749"/>
    <n v="134.72"/>
    <n v="93.028999999999996"/>
    <n v="0.40847160690057915"/>
    <n v="2026"/>
    <s v="Q2"/>
    <n v="4"/>
    <s v="Apr"/>
  </r>
  <r>
    <n v="4372"/>
    <d v="2026-04-19T00:00:00"/>
    <n v="2026"/>
    <x v="1"/>
    <n v="4"/>
    <x v="3"/>
    <x v="0"/>
    <x v="15"/>
    <x v="0"/>
    <s v="New"/>
    <x v="4"/>
    <s v="Recovery Roller"/>
    <n v="1"/>
    <n v="37.11"/>
    <n v="0.1"/>
    <n v="14.27"/>
    <n v="33.399000000000001"/>
    <n v="14.27"/>
    <n v="19.129000000000001"/>
    <n v="0.5727416988532591"/>
    <n v="2026"/>
    <s v="Q2"/>
    <n v="4"/>
    <s v="Apr"/>
  </r>
  <r>
    <n v="4417"/>
    <d v="2026-04-19T00:00:00"/>
    <n v="2026"/>
    <x v="1"/>
    <n v="4"/>
    <x v="3"/>
    <x v="3"/>
    <x v="8"/>
    <x v="2"/>
    <s v="New"/>
    <x v="3"/>
    <s v="Alpine Tent 4P"/>
    <n v="3"/>
    <n v="334.01"/>
    <n v="0.15"/>
    <n v="192.17"/>
    <n v="851.72550000000001"/>
    <n v="576.51"/>
    <n v="275.21550000000002"/>
    <n v="0.32312699337990941"/>
    <n v="2026"/>
    <s v="Q2"/>
    <n v="4"/>
    <s v="Apr"/>
  </r>
  <r>
    <n v="1147"/>
    <d v="2026-04-20T00:00:00"/>
    <n v="2026"/>
    <x v="1"/>
    <n v="4"/>
    <x v="3"/>
    <x v="3"/>
    <x v="7"/>
    <x v="0"/>
    <s v="New"/>
    <x v="2"/>
    <s v="Carry-On Duffel"/>
    <n v="1"/>
    <n v="131.46"/>
    <n v="0"/>
    <n v="67.77"/>
    <n v="131.46"/>
    <n v="67.77"/>
    <n v="63.690000000000012"/>
    <n v="0.48448197170241902"/>
    <n v="2026"/>
    <s v="Q2"/>
    <n v="4"/>
    <s v="Apr"/>
  </r>
  <r>
    <n v="1514"/>
    <d v="2026-04-20T00:00:00"/>
    <n v="2026"/>
    <x v="1"/>
    <n v="4"/>
    <x v="3"/>
    <x v="2"/>
    <x v="3"/>
    <x v="2"/>
    <s v="Returning"/>
    <x v="1"/>
    <s v="Trekking Poles"/>
    <n v="3"/>
    <n v="72.48"/>
    <n v="0"/>
    <n v="32.36"/>
    <n v="217.44"/>
    <n v="97.08"/>
    <n v="120.36"/>
    <n v="0.55353200883002207"/>
    <n v="2026"/>
    <s v="Q2"/>
    <n v="4"/>
    <s v="Apr"/>
  </r>
  <r>
    <n v="1538"/>
    <d v="2026-04-20T00:00:00"/>
    <n v="2026"/>
    <x v="1"/>
    <n v="4"/>
    <x v="3"/>
    <x v="2"/>
    <x v="2"/>
    <x v="3"/>
    <s v="New"/>
    <x v="0"/>
    <s v="Commuter Helmet"/>
    <n v="1"/>
    <n v="81.98"/>
    <n v="0"/>
    <n v="43.15"/>
    <n v="81.98"/>
    <n v="43.15"/>
    <n v="38.830000000000005"/>
    <n v="0.47365211027079779"/>
    <n v="2026"/>
    <s v="Q2"/>
    <n v="4"/>
    <s v="Apr"/>
  </r>
  <r>
    <n v="1679"/>
    <d v="2026-04-20T00:00:00"/>
    <n v="2026"/>
    <x v="1"/>
    <n v="4"/>
    <x v="3"/>
    <x v="3"/>
    <x v="13"/>
    <x v="3"/>
    <s v="Returning"/>
    <x v="2"/>
    <s v="Packing Cube Set"/>
    <n v="1"/>
    <n v="46.71"/>
    <n v="0"/>
    <n v="18.18"/>
    <n v="46.71"/>
    <n v="18.18"/>
    <n v="28.53"/>
    <n v="0.61078998073217727"/>
    <n v="2026"/>
    <s v="Q2"/>
    <n v="4"/>
    <s v="Apr"/>
  </r>
  <r>
    <n v="1708"/>
    <d v="2026-04-20T00:00:00"/>
    <n v="2026"/>
    <x v="1"/>
    <n v="4"/>
    <x v="3"/>
    <x v="2"/>
    <x v="5"/>
    <x v="3"/>
    <s v="New"/>
    <x v="4"/>
    <s v="Resistance Band Set"/>
    <n v="1"/>
    <n v="41.01"/>
    <n v="0"/>
    <n v="14.5"/>
    <n v="41.01"/>
    <n v="14.5"/>
    <n v="26.509999999999998"/>
    <n v="0.64642770056083876"/>
    <n v="2026"/>
    <s v="Q2"/>
    <n v="4"/>
    <s v="Apr"/>
  </r>
  <r>
    <n v="2686"/>
    <d v="2026-04-20T00:00:00"/>
    <n v="2026"/>
    <x v="1"/>
    <n v="4"/>
    <x v="3"/>
    <x v="1"/>
    <x v="12"/>
    <x v="0"/>
    <s v="Returning"/>
    <x v="1"/>
    <s v="Trekking Poles"/>
    <n v="1"/>
    <n v="70.45"/>
    <n v="0.05"/>
    <n v="31.98"/>
    <n v="66.927499999999995"/>
    <n v="31.98"/>
    <n v="34.947499999999991"/>
    <n v="0.52216951178514059"/>
    <n v="2026"/>
    <s v="Q2"/>
    <n v="4"/>
    <s v="Apr"/>
  </r>
  <r>
    <n v="3307"/>
    <d v="2026-04-20T00:00:00"/>
    <n v="2026"/>
    <x v="1"/>
    <n v="4"/>
    <x v="3"/>
    <x v="3"/>
    <x v="13"/>
    <x v="2"/>
    <s v="Business"/>
    <x v="0"/>
    <s v="Trail Bike Light"/>
    <n v="2"/>
    <n v="51.39"/>
    <n v="0.05"/>
    <n v="22.28"/>
    <n v="97.640999999999991"/>
    <n v="44.56"/>
    <n v="53.080999999999989"/>
    <n v="0.54363433393758764"/>
    <n v="2026"/>
    <s v="Q2"/>
    <n v="4"/>
    <s v="Apr"/>
  </r>
  <r>
    <n v="3772"/>
    <d v="2026-04-20T00:00:00"/>
    <n v="2026"/>
    <x v="1"/>
    <n v="4"/>
    <x v="3"/>
    <x v="0"/>
    <x v="15"/>
    <x v="2"/>
    <s v="Returning"/>
    <x v="3"/>
    <s v="Compact Sleeping Bag"/>
    <n v="2"/>
    <n v="122.03"/>
    <n v="0"/>
    <n v="59.43"/>
    <n v="244.06"/>
    <n v="118.86"/>
    <n v="125.2"/>
    <n v="0.51298860935835455"/>
    <n v="2026"/>
    <s v="Q2"/>
    <n v="4"/>
    <s v="Apr"/>
  </r>
  <r>
    <n v="3877"/>
    <d v="2026-04-20T00:00:00"/>
    <n v="2026"/>
    <x v="1"/>
    <n v="4"/>
    <x v="3"/>
    <x v="3"/>
    <x v="4"/>
    <x v="0"/>
    <s v="New"/>
    <x v="2"/>
    <s v="Carry-On Duffel"/>
    <n v="3"/>
    <n v="132.07"/>
    <n v="0.05"/>
    <n v="66.41"/>
    <n v="376.39949999999999"/>
    <n v="199.23"/>
    <n v="177.1695"/>
    <n v="0.47069536489819991"/>
    <n v="2026"/>
    <s v="Q2"/>
    <n v="4"/>
    <s v="Apr"/>
  </r>
  <r>
    <n v="4117"/>
    <d v="2026-04-20T00:00:00"/>
    <n v="2026"/>
    <x v="1"/>
    <n v="4"/>
    <x v="3"/>
    <x v="3"/>
    <x v="7"/>
    <x v="3"/>
    <s v="Returning"/>
    <x v="0"/>
    <s v="Compact Repair Kit"/>
    <n v="1"/>
    <n v="41.04"/>
    <n v="0.1"/>
    <n v="17.02"/>
    <n v="36.936"/>
    <n v="17.02"/>
    <n v="19.916"/>
    <n v="0.53920294563569415"/>
    <n v="2026"/>
    <s v="Q2"/>
    <n v="4"/>
    <s v="Apr"/>
  </r>
  <r>
    <n v="4562"/>
    <d v="2026-04-20T00:00:00"/>
    <n v="2026"/>
    <x v="1"/>
    <n v="4"/>
    <x v="3"/>
    <x v="1"/>
    <x v="1"/>
    <x v="2"/>
    <s v="New"/>
    <x v="4"/>
    <s v="Resistance Band Set"/>
    <n v="2"/>
    <n v="40.56"/>
    <n v="0"/>
    <n v="15.09"/>
    <n v="81.12"/>
    <n v="30.18"/>
    <n v="50.940000000000005"/>
    <n v="0.62795857988165682"/>
    <n v="2026"/>
    <s v="Q2"/>
    <n v="4"/>
    <s v="Apr"/>
  </r>
  <r>
    <n v="4683"/>
    <d v="2026-04-20T00:00:00"/>
    <n v="2026"/>
    <x v="1"/>
    <n v="4"/>
    <x v="3"/>
    <x v="2"/>
    <x v="16"/>
    <x v="0"/>
    <s v="Business"/>
    <x v="4"/>
    <s v="Training Mat"/>
    <n v="3"/>
    <n v="51.36"/>
    <n v="0"/>
    <n v="22.05"/>
    <n v="154.07999999999998"/>
    <n v="66.150000000000006"/>
    <n v="87.929999999999978"/>
    <n v="0.57067757009345788"/>
    <n v="2026"/>
    <s v="Q2"/>
    <n v="4"/>
    <s v="Apr"/>
  </r>
  <r>
    <n v="308"/>
    <d v="2026-04-21T00:00:00"/>
    <n v="2026"/>
    <x v="1"/>
    <n v="4"/>
    <x v="3"/>
    <x v="3"/>
    <x v="7"/>
    <x v="0"/>
    <s v="Returning"/>
    <x v="1"/>
    <s v="Hiking Daypack 20L"/>
    <n v="6"/>
    <n v="93.58"/>
    <n v="0"/>
    <n v="46.68"/>
    <n v="561.48"/>
    <n v="280.08"/>
    <n v="281.40000000000003"/>
    <n v="0.5011754648429152"/>
    <n v="2026"/>
    <s v="Q2"/>
    <n v="4"/>
    <s v="Apr"/>
  </r>
  <r>
    <n v="773"/>
    <d v="2026-04-21T00:00:00"/>
    <n v="2026"/>
    <x v="1"/>
    <n v="4"/>
    <x v="3"/>
    <x v="3"/>
    <x v="7"/>
    <x v="0"/>
    <s v="Business"/>
    <x v="0"/>
    <s v="Commuter Helmet"/>
    <n v="5"/>
    <n v="80.16"/>
    <n v="0.1"/>
    <n v="42.5"/>
    <n v="360.71999999999997"/>
    <n v="212.5"/>
    <n v="148.21999999999997"/>
    <n v="0.41090042137946325"/>
    <n v="2026"/>
    <s v="Q2"/>
    <n v="4"/>
    <s v="Apr"/>
  </r>
  <r>
    <n v="1303"/>
    <d v="2026-04-21T00:00:00"/>
    <n v="2026"/>
    <x v="1"/>
    <n v="4"/>
    <x v="3"/>
    <x v="1"/>
    <x v="12"/>
    <x v="0"/>
    <s v="New"/>
    <x v="1"/>
    <s v="Trail Boots"/>
    <n v="1"/>
    <n v="142.22999999999999"/>
    <n v="0.05"/>
    <n v="77.66"/>
    <n v="135.11849999999998"/>
    <n v="77.66"/>
    <n v="57.458499999999987"/>
    <n v="0.42524524768999061"/>
    <n v="2026"/>
    <s v="Q2"/>
    <n v="4"/>
    <s v="Apr"/>
  </r>
  <r>
    <n v="1348"/>
    <d v="2026-04-21T00:00:00"/>
    <n v="2026"/>
    <x v="1"/>
    <n v="4"/>
    <x v="3"/>
    <x v="1"/>
    <x v="14"/>
    <x v="0"/>
    <s v="Returning"/>
    <x v="1"/>
    <s v="Trekking Poles"/>
    <n v="2"/>
    <n v="71.77"/>
    <n v="0"/>
    <n v="32.450000000000003"/>
    <n v="143.54"/>
    <n v="64.900000000000006"/>
    <n v="78.639999999999986"/>
    <n v="0.54786122335237553"/>
    <n v="2026"/>
    <s v="Q2"/>
    <n v="4"/>
    <s v="Apr"/>
  </r>
  <r>
    <n v="1496"/>
    <d v="2026-04-21T00:00:00"/>
    <n v="2026"/>
    <x v="1"/>
    <n v="4"/>
    <x v="3"/>
    <x v="0"/>
    <x v="0"/>
    <x v="3"/>
    <s v="Returning"/>
    <x v="1"/>
    <s v="Trekking Poles"/>
    <n v="1"/>
    <n v="71.23"/>
    <n v="0.05"/>
    <n v="33.28"/>
    <n v="67.668499999999995"/>
    <n v="33.28"/>
    <n v="34.388499999999993"/>
    <n v="0.50819066478494423"/>
    <n v="2026"/>
    <s v="Q2"/>
    <n v="4"/>
    <s v="Apr"/>
  </r>
  <r>
    <n v="1695"/>
    <d v="2026-04-21T00:00:00"/>
    <n v="2026"/>
    <x v="1"/>
    <n v="4"/>
    <x v="3"/>
    <x v="0"/>
    <x v="0"/>
    <x v="2"/>
    <s v="Returning"/>
    <x v="1"/>
    <s v="Trekking Poles"/>
    <n v="1"/>
    <n v="71.239999999999995"/>
    <n v="0.1"/>
    <n v="33.07"/>
    <n v="64.116"/>
    <n v="33.07"/>
    <n v="31.045999999999999"/>
    <n v="0.48421610830369954"/>
    <n v="2026"/>
    <s v="Q2"/>
    <n v="4"/>
    <s v="Apr"/>
  </r>
  <r>
    <n v="2812"/>
    <d v="2026-04-21T00:00:00"/>
    <n v="2026"/>
    <x v="1"/>
    <n v="4"/>
    <x v="3"/>
    <x v="1"/>
    <x v="6"/>
    <x v="0"/>
    <s v="New"/>
    <x v="0"/>
    <s v="Trail Bike Light"/>
    <n v="1"/>
    <n v="51.39"/>
    <n v="0"/>
    <n v="22.08"/>
    <n v="51.39"/>
    <n v="22.08"/>
    <n v="29.310000000000002"/>
    <n v="0.57034442498540572"/>
    <n v="2026"/>
    <s v="Q2"/>
    <n v="4"/>
    <s v="Apr"/>
  </r>
  <r>
    <n v="3017"/>
    <d v="2026-04-21T00:00:00"/>
    <n v="2026"/>
    <x v="1"/>
    <n v="4"/>
    <x v="3"/>
    <x v="1"/>
    <x v="12"/>
    <x v="0"/>
    <s v="Returning"/>
    <x v="0"/>
    <s v="Cycling Pack 12L"/>
    <n v="1"/>
    <n v="102.64"/>
    <n v="0"/>
    <n v="51.86"/>
    <n v="102.64"/>
    <n v="51.86"/>
    <n v="50.78"/>
    <n v="0.49473889321901793"/>
    <n v="2026"/>
    <s v="Q2"/>
    <n v="4"/>
    <s v="Apr"/>
  </r>
  <r>
    <n v="3719"/>
    <d v="2026-04-21T00:00:00"/>
    <n v="2026"/>
    <x v="1"/>
    <n v="4"/>
    <x v="3"/>
    <x v="2"/>
    <x v="2"/>
    <x v="0"/>
    <s v="New"/>
    <x v="4"/>
    <s v="Recovery Roller"/>
    <n v="2"/>
    <n v="35.56"/>
    <n v="0.1"/>
    <n v="13.85"/>
    <n v="64.00800000000001"/>
    <n v="27.7"/>
    <n v="36.308000000000007"/>
    <n v="0.56724159480064995"/>
    <n v="2026"/>
    <s v="Q2"/>
    <n v="4"/>
    <s v="Apr"/>
  </r>
  <r>
    <n v="3920"/>
    <d v="2026-04-21T00:00:00"/>
    <n v="2026"/>
    <x v="1"/>
    <n v="4"/>
    <x v="3"/>
    <x v="1"/>
    <x v="11"/>
    <x v="0"/>
    <s v="Returning"/>
    <x v="0"/>
    <s v="Cycling Pack 12L"/>
    <n v="2"/>
    <n v="100.39"/>
    <n v="0"/>
    <n v="49.05"/>
    <n v="200.78"/>
    <n v="98.1"/>
    <n v="102.68"/>
    <n v="0.51140551847793603"/>
    <n v="2026"/>
    <s v="Q2"/>
    <n v="4"/>
    <s v="Apr"/>
  </r>
  <r>
    <n v="4654"/>
    <d v="2026-04-21T00:00:00"/>
    <n v="2026"/>
    <x v="1"/>
    <n v="4"/>
    <x v="3"/>
    <x v="0"/>
    <x v="15"/>
    <x v="2"/>
    <s v="Returning"/>
    <x v="3"/>
    <s v="Trail Tent 2P"/>
    <n v="2"/>
    <n v="191.51"/>
    <n v="0.1"/>
    <n v="101.25"/>
    <n v="344.71800000000002"/>
    <n v="202.5"/>
    <n v="142.21800000000002"/>
    <n v="0.41256331262075091"/>
    <n v="2026"/>
    <s v="Q2"/>
    <n v="4"/>
    <s v="Apr"/>
  </r>
  <r>
    <n v="4920"/>
    <d v="2026-04-21T00:00:00"/>
    <n v="2026"/>
    <x v="1"/>
    <n v="4"/>
    <x v="3"/>
    <x v="1"/>
    <x v="12"/>
    <x v="2"/>
    <s v="New"/>
    <x v="1"/>
    <s v="Trail Boots"/>
    <n v="2"/>
    <n v="147.30000000000001"/>
    <n v="0"/>
    <n v="81.2"/>
    <n v="294.60000000000002"/>
    <n v="162.4"/>
    <n v="132.20000000000002"/>
    <n v="0.44874405974202308"/>
    <n v="2026"/>
    <s v="Q2"/>
    <n v="4"/>
    <s v="Apr"/>
  </r>
  <r>
    <n v="5191"/>
    <d v="2026-04-21T00:00:00"/>
    <n v="2026"/>
    <x v="1"/>
    <n v="4"/>
    <x v="3"/>
    <x v="1"/>
    <x v="11"/>
    <x v="2"/>
    <s v="Returning"/>
    <x v="0"/>
    <s v="Commuter Helmet"/>
    <n v="1"/>
    <n v="79.92"/>
    <n v="0.1"/>
    <n v="43.13"/>
    <n v="71.927999999999997"/>
    <n v="43.13"/>
    <n v="28.797999999999995"/>
    <n v="0.40037259481703918"/>
    <n v="2026"/>
    <s v="Q2"/>
    <n v="4"/>
    <s v="Apr"/>
  </r>
  <r>
    <n v="413"/>
    <d v="2026-04-22T00:00:00"/>
    <n v="2026"/>
    <x v="1"/>
    <n v="4"/>
    <x v="3"/>
    <x v="1"/>
    <x v="1"/>
    <x v="0"/>
    <s v="Returning"/>
    <x v="3"/>
    <s v="Alpine Tent 4P"/>
    <n v="2"/>
    <n v="344.29"/>
    <n v="0.1"/>
    <n v="192.66"/>
    <n v="619.72200000000009"/>
    <n v="385.32"/>
    <n v="234.4020000000001"/>
    <n v="0.37823733867766524"/>
    <n v="2026"/>
    <s v="Q2"/>
    <n v="4"/>
    <s v="Apr"/>
  </r>
  <r>
    <n v="1658"/>
    <d v="2026-04-22T00:00:00"/>
    <n v="2026"/>
    <x v="1"/>
    <n v="4"/>
    <x v="3"/>
    <x v="2"/>
    <x v="5"/>
    <x v="0"/>
    <s v="Returning"/>
    <x v="1"/>
    <s v="Summit Backpack 45L"/>
    <n v="1"/>
    <n v="151.15"/>
    <n v="0"/>
    <n v="77.680000000000007"/>
    <n v="151.15"/>
    <n v="77.680000000000007"/>
    <n v="73.47"/>
    <n v="0.48607343698312933"/>
    <n v="2026"/>
    <s v="Q2"/>
    <n v="4"/>
    <s v="Apr"/>
  </r>
  <r>
    <n v="2024"/>
    <d v="2026-04-22T00:00:00"/>
    <n v="2026"/>
    <x v="1"/>
    <n v="4"/>
    <x v="3"/>
    <x v="1"/>
    <x v="6"/>
    <x v="2"/>
    <s v="New"/>
    <x v="3"/>
    <s v="Portable Camp Stove"/>
    <n v="1"/>
    <n v="81.73"/>
    <n v="0.05"/>
    <n v="39.979999999999997"/>
    <n v="77.643500000000003"/>
    <n v="39.979999999999997"/>
    <n v="37.663500000000006"/>
    <n v="0.48508246021882068"/>
    <n v="2026"/>
    <s v="Q2"/>
    <n v="4"/>
    <s v="Apr"/>
  </r>
  <r>
    <n v="3980"/>
    <d v="2026-04-22T00:00:00"/>
    <n v="2026"/>
    <x v="1"/>
    <n v="4"/>
    <x v="3"/>
    <x v="3"/>
    <x v="4"/>
    <x v="2"/>
    <s v="New"/>
    <x v="1"/>
    <s v="Trail Boots"/>
    <n v="1"/>
    <n v="142.53"/>
    <n v="0.05"/>
    <n v="77.77"/>
    <n v="135.40350000000001"/>
    <n v="77.77"/>
    <n v="57.633500000000012"/>
    <n v="0.4256426163282338"/>
    <n v="2026"/>
    <s v="Q2"/>
    <n v="4"/>
    <s v="Apr"/>
  </r>
  <r>
    <n v="4239"/>
    <d v="2026-04-22T00:00:00"/>
    <n v="2026"/>
    <x v="1"/>
    <n v="4"/>
    <x v="3"/>
    <x v="1"/>
    <x v="1"/>
    <x v="0"/>
    <s v="New"/>
    <x v="3"/>
    <s v="Portable Camp Stove"/>
    <n v="2"/>
    <n v="83.24"/>
    <n v="0"/>
    <n v="40.03"/>
    <n v="166.48"/>
    <n v="80.06"/>
    <n v="86.419999999999987"/>
    <n v="0.51910139356078799"/>
    <n v="2026"/>
    <s v="Q2"/>
    <n v="4"/>
    <s v="Apr"/>
  </r>
  <r>
    <n v="4761"/>
    <d v="2026-04-22T00:00:00"/>
    <n v="2026"/>
    <x v="1"/>
    <n v="4"/>
    <x v="3"/>
    <x v="0"/>
    <x v="0"/>
    <x v="3"/>
    <s v="New"/>
    <x v="1"/>
    <s v="Trail Boots"/>
    <n v="1"/>
    <n v="141.99"/>
    <n v="0.05"/>
    <n v="79.7"/>
    <n v="134.8905"/>
    <n v="79.7"/>
    <n v="55.1905"/>
    <n v="0.40915038494186023"/>
    <n v="2026"/>
    <s v="Q2"/>
    <n v="4"/>
    <s v="Apr"/>
  </r>
  <r>
    <n v="5160"/>
    <d v="2026-04-22T00:00:00"/>
    <n v="2026"/>
    <x v="1"/>
    <n v="4"/>
    <x v="3"/>
    <x v="1"/>
    <x v="12"/>
    <x v="0"/>
    <s v="New"/>
    <x v="4"/>
    <s v="Recovery Roller"/>
    <n v="2"/>
    <n v="35.94"/>
    <n v="0.05"/>
    <n v="14.17"/>
    <n v="68.285999999999987"/>
    <n v="28.34"/>
    <n v="39.945999999999984"/>
    <n v="0.5849808159798493"/>
    <n v="2026"/>
    <s v="Q2"/>
    <n v="4"/>
    <s v="Apr"/>
  </r>
  <r>
    <n v="2224"/>
    <d v="2026-04-23T00:00:00"/>
    <n v="2026"/>
    <x v="1"/>
    <n v="4"/>
    <x v="3"/>
    <x v="1"/>
    <x v="1"/>
    <x v="0"/>
    <s v="New"/>
    <x v="4"/>
    <s v="Training Mat"/>
    <n v="3"/>
    <n v="49.55"/>
    <n v="0"/>
    <n v="22.55"/>
    <n v="148.64999999999998"/>
    <n v="67.650000000000006"/>
    <n v="80.999999999999972"/>
    <n v="0.54490413723511588"/>
    <n v="2026"/>
    <s v="Q2"/>
    <n v="4"/>
    <s v="Apr"/>
  </r>
  <r>
    <n v="2832"/>
    <d v="2026-04-23T00:00:00"/>
    <n v="2026"/>
    <x v="1"/>
    <n v="4"/>
    <x v="3"/>
    <x v="3"/>
    <x v="8"/>
    <x v="3"/>
    <s v="Returning"/>
    <x v="4"/>
    <s v="Resistance Band Set"/>
    <n v="1"/>
    <n v="39.89"/>
    <n v="0.05"/>
    <n v="15.06"/>
    <n v="37.895499999999998"/>
    <n v="15.06"/>
    <n v="22.835499999999996"/>
    <n v="0.60259133670224685"/>
    <n v="2026"/>
    <s v="Q2"/>
    <n v="4"/>
    <s v="Apr"/>
  </r>
  <r>
    <n v="3000"/>
    <d v="2026-04-23T00:00:00"/>
    <n v="2026"/>
    <x v="1"/>
    <n v="4"/>
    <x v="3"/>
    <x v="3"/>
    <x v="7"/>
    <x v="3"/>
    <s v="New"/>
    <x v="4"/>
    <s v="Resistance Band Set"/>
    <n v="1"/>
    <n v="40.630000000000003"/>
    <n v="0.1"/>
    <n v="14.67"/>
    <n v="36.567"/>
    <n v="14.67"/>
    <n v="21.896999999999998"/>
    <n v="0.59881860694068423"/>
    <n v="2026"/>
    <s v="Q2"/>
    <n v="4"/>
    <s v="Apr"/>
  </r>
  <r>
    <n v="3206"/>
    <d v="2026-04-23T00:00:00"/>
    <n v="2026"/>
    <x v="1"/>
    <n v="4"/>
    <x v="3"/>
    <x v="3"/>
    <x v="8"/>
    <x v="3"/>
    <s v="Returning"/>
    <x v="0"/>
    <s v="Compact Repair Kit"/>
    <n v="4"/>
    <n v="39.78"/>
    <n v="0.05"/>
    <n v="16.7"/>
    <n v="151.16399999999999"/>
    <n v="66.8"/>
    <n v="84.36399999999999"/>
    <n v="0.55809584292556425"/>
    <n v="2026"/>
    <s v="Q2"/>
    <n v="4"/>
    <s v="Apr"/>
  </r>
  <r>
    <n v="3777"/>
    <d v="2026-04-23T00:00:00"/>
    <n v="2026"/>
    <x v="1"/>
    <n v="4"/>
    <x v="3"/>
    <x v="3"/>
    <x v="4"/>
    <x v="3"/>
    <s v="Business"/>
    <x v="1"/>
    <s v="Hiking Daypack 20L"/>
    <n v="1"/>
    <n v="92.74"/>
    <n v="0"/>
    <n v="46.1"/>
    <n v="92.74"/>
    <n v="46.1"/>
    <n v="46.639999999999993"/>
    <n v="0.50291136510675005"/>
    <n v="2026"/>
    <s v="Q2"/>
    <n v="4"/>
    <s v="Apr"/>
  </r>
  <r>
    <n v="4980"/>
    <d v="2026-04-23T00:00:00"/>
    <n v="2026"/>
    <x v="1"/>
    <n v="4"/>
    <x v="3"/>
    <x v="1"/>
    <x v="6"/>
    <x v="2"/>
    <s v="Returning"/>
    <x v="3"/>
    <s v="Compact Sleeping Bag"/>
    <n v="2"/>
    <n v="120.49"/>
    <n v="0.1"/>
    <n v="62.23"/>
    <n v="216.88200000000001"/>
    <n v="124.46"/>
    <n v="92.422000000000011"/>
    <n v="0.42613955976060719"/>
    <n v="2026"/>
    <s v="Q2"/>
    <n v="4"/>
    <s v="Apr"/>
  </r>
  <r>
    <n v="1102"/>
    <d v="2026-04-24T00:00:00"/>
    <n v="2026"/>
    <x v="1"/>
    <n v="4"/>
    <x v="3"/>
    <x v="1"/>
    <x v="6"/>
    <x v="0"/>
    <s v="Business"/>
    <x v="1"/>
    <s v="Trekking Poles"/>
    <n v="2"/>
    <n v="70.53"/>
    <n v="0"/>
    <n v="32.229999999999997"/>
    <n v="141.06"/>
    <n v="64.459999999999994"/>
    <n v="76.600000000000009"/>
    <n v="0.54303133418403526"/>
    <n v="2026"/>
    <s v="Q2"/>
    <n v="4"/>
    <s v="Apr"/>
  </r>
  <r>
    <n v="1333"/>
    <d v="2026-04-24T00:00:00"/>
    <n v="2026"/>
    <x v="1"/>
    <n v="4"/>
    <x v="3"/>
    <x v="1"/>
    <x v="14"/>
    <x v="0"/>
    <s v="New"/>
    <x v="1"/>
    <s v="Hiking Daypack 20L"/>
    <n v="1"/>
    <n v="90.87"/>
    <n v="0.1"/>
    <n v="44.4"/>
    <n v="81.783000000000001"/>
    <n v="44.4"/>
    <n v="37.383000000000003"/>
    <n v="0.45709988628443565"/>
    <n v="2026"/>
    <s v="Q2"/>
    <n v="4"/>
    <s v="Apr"/>
  </r>
  <r>
    <n v="1369"/>
    <d v="2026-04-24T00:00:00"/>
    <n v="2026"/>
    <x v="1"/>
    <n v="4"/>
    <x v="3"/>
    <x v="1"/>
    <x v="14"/>
    <x v="1"/>
    <s v="Returning"/>
    <x v="4"/>
    <s v="Weighted Vest"/>
    <n v="3"/>
    <n v="124.31"/>
    <n v="0.2"/>
    <n v="67.97"/>
    <n v="298.34399999999999"/>
    <n v="203.91"/>
    <n v="94.433999999999997"/>
    <n v="0.31652723031131846"/>
    <n v="2026"/>
    <s v="Q2"/>
    <n v="4"/>
    <s v="Apr"/>
  </r>
  <r>
    <n v="1712"/>
    <d v="2026-04-24T00:00:00"/>
    <n v="2026"/>
    <x v="1"/>
    <n v="4"/>
    <x v="3"/>
    <x v="1"/>
    <x v="1"/>
    <x v="1"/>
    <s v="Returning"/>
    <x v="0"/>
    <s v="Compact Repair Kit"/>
    <n v="15"/>
    <n v="41.21"/>
    <n v="0.15"/>
    <n v="16.760000000000002"/>
    <n v="525.42750000000001"/>
    <n v="251.40000000000003"/>
    <n v="274.02749999999997"/>
    <n v="0.52153246642020068"/>
    <n v="2026"/>
    <s v="Q2"/>
    <n v="4"/>
    <s v="Apr"/>
  </r>
  <r>
    <n v="2229"/>
    <d v="2026-04-24T00:00:00"/>
    <n v="2026"/>
    <x v="1"/>
    <n v="4"/>
    <x v="3"/>
    <x v="0"/>
    <x v="0"/>
    <x v="0"/>
    <s v="New"/>
    <x v="1"/>
    <s v="Trail Boots"/>
    <n v="2"/>
    <n v="145.75"/>
    <n v="0.1"/>
    <n v="78.900000000000006"/>
    <n v="262.35000000000002"/>
    <n v="157.80000000000001"/>
    <n v="104.55000000000001"/>
    <n v="0.39851343624928531"/>
    <n v="2026"/>
    <s v="Q2"/>
    <n v="4"/>
    <s v="Apr"/>
  </r>
  <r>
    <n v="3458"/>
    <d v="2026-04-24T00:00:00"/>
    <n v="2026"/>
    <x v="1"/>
    <n v="4"/>
    <x v="3"/>
    <x v="2"/>
    <x v="3"/>
    <x v="0"/>
    <s v="New"/>
    <x v="2"/>
    <s v="Carry-On Duffel"/>
    <n v="1"/>
    <n v="134.86000000000001"/>
    <n v="0"/>
    <n v="66.040000000000006"/>
    <n v="134.86000000000001"/>
    <n v="66.040000000000006"/>
    <n v="68.820000000000007"/>
    <n v="0.51030698502150373"/>
    <n v="2026"/>
    <s v="Q2"/>
    <n v="4"/>
    <s v="Apr"/>
  </r>
  <r>
    <n v="4637"/>
    <d v="2026-04-24T00:00:00"/>
    <n v="2026"/>
    <x v="1"/>
    <n v="4"/>
    <x v="3"/>
    <x v="3"/>
    <x v="13"/>
    <x v="2"/>
    <s v="New"/>
    <x v="2"/>
    <s v="Carry-On Duffel"/>
    <n v="1"/>
    <n v="136.07"/>
    <n v="0"/>
    <n v="65.17"/>
    <n v="136.07"/>
    <n v="65.17"/>
    <n v="70.899999999999991"/>
    <n v="0.52105533916366575"/>
    <n v="2026"/>
    <s v="Q2"/>
    <n v="4"/>
    <s v="Apr"/>
  </r>
  <r>
    <n v="4726"/>
    <d v="2026-04-24T00:00:00"/>
    <n v="2026"/>
    <x v="1"/>
    <n v="4"/>
    <x v="3"/>
    <x v="0"/>
    <x v="15"/>
    <x v="2"/>
    <s v="Business"/>
    <x v="2"/>
    <s v="Packing Cube Set"/>
    <n v="1"/>
    <n v="47.25"/>
    <n v="0.1"/>
    <n v="18.25"/>
    <n v="42.524999999999999"/>
    <n v="18.25"/>
    <n v="24.274999999999999"/>
    <n v="0.57084068195179305"/>
    <n v="2026"/>
    <s v="Q2"/>
    <n v="4"/>
    <s v="Apr"/>
  </r>
  <r>
    <n v="4838"/>
    <d v="2026-04-24T00:00:00"/>
    <n v="2026"/>
    <x v="1"/>
    <n v="4"/>
    <x v="3"/>
    <x v="0"/>
    <x v="0"/>
    <x v="0"/>
    <s v="Business"/>
    <x v="0"/>
    <s v="Compact Repair Kit"/>
    <n v="2"/>
    <n v="41.32"/>
    <n v="0.1"/>
    <n v="16.66"/>
    <n v="74.376000000000005"/>
    <n v="33.32"/>
    <n v="41.056000000000004"/>
    <n v="0.5520060234484242"/>
    <n v="2026"/>
    <s v="Q2"/>
    <n v="4"/>
    <s v="Apr"/>
  </r>
  <r>
    <n v="5075"/>
    <d v="2026-04-24T00:00:00"/>
    <n v="2026"/>
    <x v="1"/>
    <n v="4"/>
    <x v="3"/>
    <x v="0"/>
    <x v="15"/>
    <x v="3"/>
    <s v="New"/>
    <x v="0"/>
    <s v="Commuter Helmet"/>
    <n v="2"/>
    <n v="81.75"/>
    <n v="0"/>
    <n v="41.92"/>
    <n v="163.5"/>
    <n v="83.84"/>
    <n v="79.66"/>
    <n v="0.48721712538226297"/>
    <n v="2026"/>
    <s v="Q2"/>
    <n v="4"/>
    <s v="Apr"/>
  </r>
  <r>
    <n v="149"/>
    <d v="2026-04-25T00:00:00"/>
    <n v="2026"/>
    <x v="1"/>
    <n v="4"/>
    <x v="3"/>
    <x v="1"/>
    <x v="12"/>
    <x v="0"/>
    <s v="Returning"/>
    <x v="2"/>
    <s v="Insulated Bottle"/>
    <n v="1"/>
    <n v="36.020000000000003"/>
    <n v="0.05"/>
    <n v="13.72"/>
    <n v="34.219000000000001"/>
    <n v="13.72"/>
    <n v="20.499000000000002"/>
    <n v="0.59905315760250155"/>
    <n v="2026"/>
    <s v="Q2"/>
    <n v="4"/>
    <s v="Apr"/>
  </r>
  <r>
    <n v="449"/>
    <d v="2026-04-25T00:00:00"/>
    <n v="2026"/>
    <x v="1"/>
    <n v="4"/>
    <x v="3"/>
    <x v="2"/>
    <x v="5"/>
    <x v="0"/>
    <s v="Business"/>
    <x v="2"/>
    <s v="Insulated Bottle"/>
    <n v="1"/>
    <n v="36.68"/>
    <n v="0"/>
    <n v="13.27"/>
    <n v="36.68"/>
    <n v="13.27"/>
    <n v="23.41"/>
    <n v="0.63822246455834242"/>
    <n v="2026"/>
    <s v="Q2"/>
    <n v="4"/>
    <s v="Apr"/>
  </r>
  <r>
    <n v="1422"/>
    <d v="2026-04-25T00:00:00"/>
    <n v="2026"/>
    <x v="1"/>
    <n v="4"/>
    <x v="3"/>
    <x v="3"/>
    <x v="8"/>
    <x v="1"/>
    <s v="Business"/>
    <x v="3"/>
    <s v="Alpine Tent 4P"/>
    <n v="6"/>
    <n v="348.16"/>
    <n v="0.1"/>
    <n v="198.24"/>
    <n v="1880.0640000000001"/>
    <n v="1189.44"/>
    <n v="690.62400000000002"/>
    <n v="0.36734068627450978"/>
    <n v="2026"/>
    <s v="Q2"/>
    <n v="4"/>
    <s v="Apr"/>
  </r>
  <r>
    <n v="3248"/>
    <d v="2026-04-25T00:00:00"/>
    <n v="2026"/>
    <x v="1"/>
    <n v="4"/>
    <x v="3"/>
    <x v="2"/>
    <x v="16"/>
    <x v="0"/>
    <s v="Returning"/>
    <x v="0"/>
    <s v="Compact Repair Kit"/>
    <n v="2"/>
    <n v="39.799999999999997"/>
    <n v="0.05"/>
    <n v="16.23"/>
    <n v="75.61999999999999"/>
    <n v="32.46"/>
    <n v="43.159999999999989"/>
    <n v="0.57074847923829664"/>
    <n v="2026"/>
    <s v="Q2"/>
    <n v="4"/>
    <s v="Apr"/>
  </r>
  <r>
    <n v="3445"/>
    <d v="2026-04-25T00:00:00"/>
    <n v="2026"/>
    <x v="1"/>
    <n v="4"/>
    <x v="3"/>
    <x v="0"/>
    <x v="15"/>
    <x v="0"/>
    <s v="Returning"/>
    <x v="0"/>
    <s v="Compact Repair Kit"/>
    <n v="5"/>
    <n v="39.369999999999997"/>
    <n v="0.05"/>
    <n v="16.760000000000002"/>
    <n v="187.00749999999999"/>
    <n v="83.800000000000011"/>
    <n v="103.20749999999998"/>
    <n v="0.55188963009504954"/>
    <n v="2026"/>
    <s v="Q2"/>
    <n v="4"/>
    <s v="Apr"/>
  </r>
  <r>
    <n v="3930"/>
    <d v="2026-04-25T00:00:00"/>
    <n v="2026"/>
    <x v="1"/>
    <n v="4"/>
    <x v="3"/>
    <x v="1"/>
    <x v="12"/>
    <x v="3"/>
    <s v="Returning"/>
    <x v="4"/>
    <s v="Resistance Band Set"/>
    <n v="2"/>
    <n v="40.85"/>
    <n v="0"/>
    <n v="14.99"/>
    <n v="81.7"/>
    <n v="29.98"/>
    <n v="51.72"/>
    <n v="0.633047735618115"/>
    <n v="2026"/>
    <s v="Q2"/>
    <n v="4"/>
    <s v="Apr"/>
  </r>
  <r>
    <n v="3969"/>
    <d v="2026-04-25T00:00:00"/>
    <n v="2026"/>
    <x v="1"/>
    <n v="4"/>
    <x v="3"/>
    <x v="3"/>
    <x v="8"/>
    <x v="3"/>
    <s v="Returning"/>
    <x v="1"/>
    <s v="Hiking Daypack 20L"/>
    <n v="1"/>
    <n v="92.91"/>
    <n v="0.05"/>
    <n v="46"/>
    <n v="88.264499999999998"/>
    <n v="46"/>
    <n v="42.264499999999998"/>
    <n v="0.4788391709010984"/>
    <n v="2026"/>
    <s v="Q2"/>
    <n v="4"/>
    <s v="Apr"/>
  </r>
  <r>
    <n v="4190"/>
    <d v="2026-04-25T00:00:00"/>
    <n v="2026"/>
    <x v="1"/>
    <n v="4"/>
    <x v="3"/>
    <x v="3"/>
    <x v="13"/>
    <x v="0"/>
    <s v="New"/>
    <x v="1"/>
    <s v="Summit Backpack 45L"/>
    <n v="1"/>
    <n v="152.01"/>
    <n v="0"/>
    <n v="80.33"/>
    <n v="152.01"/>
    <n v="80.33"/>
    <n v="71.679999999999993"/>
    <n v="0.47154792447865268"/>
    <n v="2026"/>
    <s v="Q2"/>
    <n v="4"/>
    <s v="Apr"/>
  </r>
  <r>
    <n v="4442"/>
    <d v="2026-04-25T00:00:00"/>
    <n v="2026"/>
    <x v="1"/>
    <n v="4"/>
    <x v="3"/>
    <x v="1"/>
    <x v="6"/>
    <x v="3"/>
    <s v="New"/>
    <x v="2"/>
    <s v="Insulated Bottle"/>
    <n v="1"/>
    <n v="36.65"/>
    <n v="0"/>
    <n v="13.28"/>
    <n v="36.65"/>
    <n v="13.28"/>
    <n v="23.369999999999997"/>
    <n v="0.63765347885402446"/>
    <n v="2026"/>
    <s v="Q2"/>
    <n v="4"/>
    <s v="Apr"/>
  </r>
  <r>
    <n v="228"/>
    <d v="2026-04-26T00:00:00"/>
    <n v="2026"/>
    <x v="1"/>
    <n v="4"/>
    <x v="3"/>
    <x v="3"/>
    <x v="8"/>
    <x v="0"/>
    <s v="Returning"/>
    <x v="3"/>
    <s v="Portable Camp Stove"/>
    <n v="5"/>
    <n v="80.819999999999993"/>
    <n v="0"/>
    <n v="40.47"/>
    <n v="404.09999999999997"/>
    <n v="202.35"/>
    <n v="201.74999999999997"/>
    <n v="0.49925760950259834"/>
    <n v="2026"/>
    <s v="Q2"/>
    <n v="4"/>
    <s v="Apr"/>
  </r>
  <r>
    <n v="2101"/>
    <d v="2026-04-26T00:00:00"/>
    <n v="2026"/>
    <x v="1"/>
    <n v="4"/>
    <x v="3"/>
    <x v="3"/>
    <x v="4"/>
    <x v="0"/>
    <s v="New"/>
    <x v="1"/>
    <s v="Trail Boots"/>
    <n v="4"/>
    <n v="144.69999999999999"/>
    <n v="0"/>
    <n v="79.41"/>
    <n v="578.79999999999995"/>
    <n v="317.64"/>
    <n v="261.15999999999997"/>
    <n v="0.45120939875604699"/>
    <n v="2026"/>
    <s v="Q2"/>
    <n v="4"/>
    <s v="Apr"/>
  </r>
  <r>
    <n v="2590"/>
    <d v="2026-04-26T00:00:00"/>
    <n v="2026"/>
    <x v="1"/>
    <n v="4"/>
    <x v="3"/>
    <x v="1"/>
    <x v="6"/>
    <x v="2"/>
    <s v="New"/>
    <x v="4"/>
    <s v="Recovery Roller"/>
    <n v="2"/>
    <n v="36.51"/>
    <n v="0.1"/>
    <n v="14.18"/>
    <n v="65.718000000000004"/>
    <n v="28.36"/>
    <n v="37.358000000000004"/>
    <n v="0.56845917404668433"/>
    <n v="2026"/>
    <s v="Q2"/>
    <n v="4"/>
    <s v="Apr"/>
  </r>
  <r>
    <n v="2957"/>
    <d v="2026-04-26T00:00:00"/>
    <n v="2026"/>
    <x v="1"/>
    <n v="4"/>
    <x v="3"/>
    <x v="3"/>
    <x v="7"/>
    <x v="3"/>
    <s v="New"/>
    <x v="2"/>
    <s v="Insulated Bottle"/>
    <n v="3"/>
    <n v="36.58"/>
    <n v="0.05"/>
    <n v="13.71"/>
    <n v="104.25299999999999"/>
    <n v="41.13"/>
    <n v="63.122999999999983"/>
    <n v="0.60547897902218628"/>
    <n v="2026"/>
    <s v="Q2"/>
    <n v="4"/>
    <s v="Apr"/>
  </r>
  <r>
    <n v="4270"/>
    <d v="2026-04-26T00:00:00"/>
    <n v="2026"/>
    <x v="1"/>
    <n v="4"/>
    <x v="3"/>
    <x v="3"/>
    <x v="7"/>
    <x v="2"/>
    <s v="Business"/>
    <x v="3"/>
    <s v="Trail Tent 2P"/>
    <n v="2"/>
    <n v="191.59"/>
    <n v="0"/>
    <n v="102.52"/>
    <n v="383.18"/>
    <n v="205.04"/>
    <n v="178.14000000000001"/>
    <n v="0.46489900307949272"/>
    <n v="2026"/>
    <s v="Q2"/>
    <n v="4"/>
    <s v="Apr"/>
  </r>
  <r>
    <n v="4324"/>
    <d v="2026-04-26T00:00:00"/>
    <n v="2026"/>
    <x v="1"/>
    <n v="4"/>
    <x v="3"/>
    <x v="3"/>
    <x v="8"/>
    <x v="1"/>
    <s v="Business"/>
    <x v="3"/>
    <s v="Alpine Tent 4P"/>
    <n v="6"/>
    <n v="337.24"/>
    <n v="0.05"/>
    <n v="198.63"/>
    <n v="1922.268"/>
    <n v="1191.78"/>
    <n v="730.48800000000006"/>
    <n v="0.38001360892445801"/>
    <n v="2026"/>
    <s v="Q2"/>
    <n v="4"/>
    <s v="Apr"/>
  </r>
  <r>
    <n v="5010"/>
    <d v="2026-04-26T00:00:00"/>
    <n v="2026"/>
    <x v="1"/>
    <n v="4"/>
    <x v="3"/>
    <x v="3"/>
    <x v="7"/>
    <x v="1"/>
    <s v="Business"/>
    <x v="2"/>
    <s v="Packing Cube Set"/>
    <n v="3"/>
    <n v="46.2"/>
    <n v="0.1"/>
    <n v="18.149999999999999"/>
    <n v="124.74000000000002"/>
    <n v="54.449999999999996"/>
    <n v="70.29000000000002"/>
    <n v="0.5634920634920636"/>
    <n v="2026"/>
    <s v="Q2"/>
    <n v="4"/>
    <s v="Apr"/>
  </r>
  <r>
    <n v="5092"/>
    <d v="2026-04-26T00:00:00"/>
    <n v="2026"/>
    <x v="1"/>
    <n v="4"/>
    <x v="3"/>
    <x v="1"/>
    <x v="1"/>
    <x v="3"/>
    <s v="Business"/>
    <x v="4"/>
    <s v="Training Mat"/>
    <n v="4"/>
    <n v="50.84"/>
    <n v="0.05"/>
    <n v="22.63"/>
    <n v="193.19200000000001"/>
    <n v="90.52"/>
    <n v="102.67200000000001"/>
    <n v="0.53145057766367143"/>
    <n v="2026"/>
    <s v="Q2"/>
    <n v="4"/>
    <s v="Apr"/>
  </r>
  <r>
    <n v="1061"/>
    <d v="2026-04-27T00:00:00"/>
    <n v="2026"/>
    <x v="1"/>
    <n v="4"/>
    <x v="3"/>
    <x v="3"/>
    <x v="13"/>
    <x v="0"/>
    <s v="Returning"/>
    <x v="2"/>
    <s v="Travel Backpack 35L"/>
    <n v="1"/>
    <n v="166.5"/>
    <n v="0"/>
    <n v="85.55"/>
    <n v="166.5"/>
    <n v="85.55"/>
    <n v="80.95"/>
    <n v="0.4861861861861862"/>
    <n v="2026"/>
    <s v="Q2"/>
    <n v="4"/>
    <s v="Apr"/>
  </r>
  <r>
    <n v="1099"/>
    <d v="2026-04-27T00:00:00"/>
    <n v="2026"/>
    <x v="1"/>
    <n v="4"/>
    <x v="3"/>
    <x v="3"/>
    <x v="4"/>
    <x v="3"/>
    <s v="New"/>
    <x v="1"/>
    <s v="Trekking Poles"/>
    <n v="1"/>
    <n v="70.2"/>
    <n v="0"/>
    <n v="32.06"/>
    <n v="70.2"/>
    <n v="32.06"/>
    <n v="38.14"/>
    <n v="0.5433048433048433"/>
    <n v="2026"/>
    <s v="Q2"/>
    <n v="4"/>
    <s v="Apr"/>
  </r>
  <r>
    <n v="3500"/>
    <d v="2026-04-27T00:00:00"/>
    <n v="2026"/>
    <x v="1"/>
    <n v="4"/>
    <x v="3"/>
    <x v="1"/>
    <x v="12"/>
    <x v="0"/>
    <s v="New"/>
    <x v="4"/>
    <s v="Training Mat"/>
    <n v="4"/>
    <n v="50.67"/>
    <n v="0"/>
    <n v="22.62"/>
    <n v="202.68"/>
    <n v="90.48"/>
    <n v="112.2"/>
    <n v="0.55358200118413259"/>
    <n v="2026"/>
    <s v="Q2"/>
    <n v="4"/>
    <s v="Apr"/>
  </r>
  <r>
    <n v="3856"/>
    <d v="2026-04-27T00:00:00"/>
    <n v="2026"/>
    <x v="1"/>
    <n v="4"/>
    <x v="3"/>
    <x v="1"/>
    <x v="11"/>
    <x v="2"/>
    <s v="New"/>
    <x v="2"/>
    <s v="Travel Backpack 35L"/>
    <n v="3"/>
    <n v="161.05000000000001"/>
    <n v="0.05"/>
    <n v="87.43"/>
    <n v="458.99250000000001"/>
    <n v="262.29000000000002"/>
    <n v="196.70249999999999"/>
    <n v="0.4285527541299694"/>
    <n v="2026"/>
    <s v="Q2"/>
    <n v="4"/>
    <s v="Apr"/>
  </r>
  <r>
    <n v="4044"/>
    <d v="2026-04-27T00:00:00"/>
    <n v="2026"/>
    <x v="1"/>
    <n v="4"/>
    <x v="3"/>
    <x v="1"/>
    <x v="6"/>
    <x v="1"/>
    <s v="New"/>
    <x v="4"/>
    <s v="Weighted Vest"/>
    <n v="10"/>
    <n v="124.59"/>
    <n v="0.15"/>
    <n v="67.14"/>
    <n v="1059.0150000000001"/>
    <n v="671.4"/>
    <n v="387.61500000000012"/>
    <n v="0.36601464568490538"/>
    <n v="2026"/>
    <s v="Q2"/>
    <n v="4"/>
    <s v="Apr"/>
  </r>
  <r>
    <n v="4235"/>
    <d v="2026-04-27T00:00:00"/>
    <n v="2026"/>
    <x v="1"/>
    <n v="4"/>
    <x v="3"/>
    <x v="2"/>
    <x v="16"/>
    <x v="0"/>
    <s v="Business"/>
    <x v="4"/>
    <s v="Training Mat"/>
    <n v="1"/>
    <n v="50.18"/>
    <n v="0"/>
    <n v="22.05"/>
    <n v="50.18"/>
    <n v="22.05"/>
    <n v="28.13"/>
    <n v="0.56058190514149064"/>
    <n v="2026"/>
    <s v="Q2"/>
    <n v="4"/>
    <s v="Apr"/>
  </r>
  <r>
    <n v="122"/>
    <d v="2026-04-28T00:00:00"/>
    <n v="2026"/>
    <x v="1"/>
    <n v="4"/>
    <x v="3"/>
    <x v="1"/>
    <x v="11"/>
    <x v="0"/>
    <s v="New"/>
    <x v="3"/>
    <s v="Portable Camp Stove"/>
    <n v="1"/>
    <n v="83.38"/>
    <n v="0"/>
    <n v="38.979999999999997"/>
    <n v="83.38"/>
    <n v="38.979999999999997"/>
    <n v="44.4"/>
    <n v="0.53250179899256422"/>
    <n v="2026"/>
    <s v="Q2"/>
    <n v="4"/>
    <s v="Apr"/>
  </r>
  <r>
    <n v="239"/>
    <d v="2026-04-28T00:00:00"/>
    <n v="2026"/>
    <x v="1"/>
    <n v="4"/>
    <x v="3"/>
    <x v="3"/>
    <x v="7"/>
    <x v="0"/>
    <s v="Returning"/>
    <x v="2"/>
    <s v="Insulated Bottle"/>
    <n v="1"/>
    <n v="35.549999999999997"/>
    <n v="0.05"/>
    <n v="13.25"/>
    <n v="33.772499999999994"/>
    <n v="13.25"/>
    <n v="20.522499999999994"/>
    <n v="0.60766896143311855"/>
    <n v="2026"/>
    <s v="Q2"/>
    <n v="4"/>
    <s v="Apr"/>
  </r>
  <r>
    <n v="356"/>
    <d v="2026-04-28T00:00:00"/>
    <n v="2026"/>
    <x v="1"/>
    <n v="4"/>
    <x v="3"/>
    <x v="3"/>
    <x v="8"/>
    <x v="2"/>
    <s v="New"/>
    <x v="1"/>
    <s v="Summit Backpack 45L"/>
    <n v="1"/>
    <n v="154.36000000000001"/>
    <n v="0"/>
    <n v="77.760000000000005"/>
    <n v="154.36000000000001"/>
    <n v="77.760000000000005"/>
    <n v="76.600000000000009"/>
    <n v="0.49624254988338951"/>
    <n v="2026"/>
    <s v="Q2"/>
    <n v="4"/>
    <s v="Apr"/>
  </r>
  <r>
    <n v="785"/>
    <d v="2026-04-28T00:00:00"/>
    <n v="2026"/>
    <x v="1"/>
    <n v="4"/>
    <x v="3"/>
    <x v="0"/>
    <x v="9"/>
    <x v="3"/>
    <s v="New"/>
    <x v="1"/>
    <s v="Summit Backpack 45L"/>
    <n v="1"/>
    <n v="155.68"/>
    <n v="0"/>
    <n v="77.97"/>
    <n v="155.68"/>
    <n v="77.97"/>
    <n v="77.710000000000008"/>
    <n v="0.49916495375128472"/>
    <n v="2026"/>
    <s v="Q2"/>
    <n v="4"/>
    <s v="Apr"/>
  </r>
  <r>
    <n v="2325"/>
    <d v="2026-04-28T00:00:00"/>
    <n v="2026"/>
    <x v="1"/>
    <n v="4"/>
    <x v="3"/>
    <x v="0"/>
    <x v="0"/>
    <x v="0"/>
    <s v="Returning"/>
    <x v="4"/>
    <s v="Resistance Band Set"/>
    <n v="1"/>
    <n v="40.950000000000003"/>
    <n v="0.15"/>
    <n v="14.89"/>
    <n v="34.807500000000005"/>
    <n v="14.89"/>
    <n v="19.917500000000004"/>
    <n v="0.57221863104216053"/>
    <n v="2026"/>
    <s v="Q2"/>
    <n v="4"/>
    <s v="Apr"/>
  </r>
  <r>
    <n v="2566"/>
    <d v="2026-04-28T00:00:00"/>
    <n v="2026"/>
    <x v="1"/>
    <n v="4"/>
    <x v="3"/>
    <x v="3"/>
    <x v="13"/>
    <x v="3"/>
    <s v="Returning"/>
    <x v="2"/>
    <s v="Packing Cube Set"/>
    <n v="3"/>
    <n v="47.28"/>
    <n v="0.05"/>
    <n v="18.52"/>
    <n v="134.74799999999999"/>
    <n v="55.56"/>
    <n v="79.187999999999988"/>
    <n v="0.58767477068305274"/>
    <n v="2026"/>
    <s v="Q2"/>
    <n v="4"/>
    <s v="Apr"/>
  </r>
  <r>
    <n v="3105"/>
    <d v="2026-04-28T00:00:00"/>
    <n v="2026"/>
    <x v="1"/>
    <n v="4"/>
    <x v="3"/>
    <x v="3"/>
    <x v="7"/>
    <x v="0"/>
    <s v="Returning"/>
    <x v="4"/>
    <s v="Training Mat"/>
    <n v="4"/>
    <n v="51.57"/>
    <n v="0.1"/>
    <n v="22.58"/>
    <n v="185.65200000000002"/>
    <n v="90.32"/>
    <n v="95.332000000000022"/>
    <n v="0.51349837330058401"/>
    <n v="2026"/>
    <s v="Q2"/>
    <n v="4"/>
    <s v="Apr"/>
  </r>
  <r>
    <n v="3167"/>
    <d v="2026-04-28T00:00:00"/>
    <n v="2026"/>
    <x v="1"/>
    <n v="4"/>
    <x v="3"/>
    <x v="3"/>
    <x v="8"/>
    <x v="0"/>
    <s v="Business"/>
    <x v="0"/>
    <s v="Trail Bike Light"/>
    <n v="1"/>
    <n v="51.61"/>
    <n v="0"/>
    <n v="23"/>
    <n v="51.61"/>
    <n v="23"/>
    <n v="28.61"/>
    <n v="0.55434993218368533"/>
    <n v="2026"/>
    <s v="Q2"/>
    <n v="4"/>
    <s v="Apr"/>
  </r>
  <r>
    <n v="4396"/>
    <d v="2026-04-28T00:00:00"/>
    <n v="2026"/>
    <x v="1"/>
    <n v="4"/>
    <x v="3"/>
    <x v="0"/>
    <x v="15"/>
    <x v="2"/>
    <s v="Returning"/>
    <x v="4"/>
    <s v="Training Mat"/>
    <n v="1"/>
    <n v="50.56"/>
    <n v="0.05"/>
    <n v="22.06"/>
    <n v="48.031999999999996"/>
    <n v="22.06"/>
    <n v="25.971999999999998"/>
    <n v="0.54072285143237842"/>
    <n v="2026"/>
    <s v="Q2"/>
    <n v="4"/>
    <s v="Apr"/>
  </r>
  <r>
    <n v="4475"/>
    <d v="2026-04-28T00:00:00"/>
    <n v="2026"/>
    <x v="1"/>
    <n v="4"/>
    <x v="3"/>
    <x v="2"/>
    <x v="5"/>
    <x v="3"/>
    <s v="Business"/>
    <x v="2"/>
    <s v="Travel Backpack 35L"/>
    <n v="2"/>
    <n v="165.74"/>
    <n v="0"/>
    <n v="87.73"/>
    <n v="331.48"/>
    <n v="175.46"/>
    <n v="156.02000000000001"/>
    <n v="0.47067696391939184"/>
    <n v="2026"/>
    <s v="Q2"/>
    <n v="4"/>
    <s v="Apr"/>
  </r>
  <r>
    <n v="4482"/>
    <d v="2026-04-28T00:00:00"/>
    <n v="2026"/>
    <x v="1"/>
    <n v="4"/>
    <x v="3"/>
    <x v="2"/>
    <x v="2"/>
    <x v="0"/>
    <s v="Business"/>
    <x v="4"/>
    <s v="Recovery Roller"/>
    <n v="3"/>
    <n v="36.770000000000003"/>
    <n v="0"/>
    <n v="13.63"/>
    <n v="110.31"/>
    <n v="40.89"/>
    <n v="69.42"/>
    <n v="0.62931737829752521"/>
    <n v="2026"/>
    <s v="Q2"/>
    <n v="4"/>
    <s v="Apr"/>
  </r>
  <r>
    <n v="5022"/>
    <d v="2026-04-28T00:00:00"/>
    <n v="2026"/>
    <x v="1"/>
    <n v="4"/>
    <x v="3"/>
    <x v="3"/>
    <x v="7"/>
    <x v="0"/>
    <s v="Business"/>
    <x v="3"/>
    <s v="Trail Tent 2P"/>
    <n v="2"/>
    <n v="196.37"/>
    <n v="0"/>
    <n v="101.73"/>
    <n v="392.74"/>
    <n v="203.46"/>
    <n v="189.28"/>
    <n v="0.48194734429902736"/>
    <n v="2026"/>
    <s v="Q2"/>
    <n v="4"/>
    <s v="Apr"/>
  </r>
  <r>
    <n v="1304"/>
    <d v="2026-04-29T00:00:00"/>
    <n v="2026"/>
    <x v="1"/>
    <n v="4"/>
    <x v="3"/>
    <x v="0"/>
    <x v="0"/>
    <x v="3"/>
    <s v="Returning"/>
    <x v="2"/>
    <s v="Insulated Bottle"/>
    <n v="2"/>
    <n v="35.33"/>
    <n v="0"/>
    <n v="13.69"/>
    <n v="70.66"/>
    <n v="27.38"/>
    <n v="43.28"/>
    <n v="0.61251061420888764"/>
    <n v="2026"/>
    <s v="Q2"/>
    <n v="4"/>
    <s v="Apr"/>
  </r>
  <r>
    <n v="3008"/>
    <d v="2026-04-29T00:00:00"/>
    <n v="2026"/>
    <x v="1"/>
    <n v="4"/>
    <x v="3"/>
    <x v="2"/>
    <x v="2"/>
    <x v="1"/>
    <s v="Business"/>
    <x v="2"/>
    <s v="Packing Cube Set"/>
    <n v="4"/>
    <n v="46.43"/>
    <n v="0.1"/>
    <n v="18.04"/>
    <n v="167.148"/>
    <n v="72.16"/>
    <n v="94.988"/>
    <n v="0.56828678775695796"/>
    <n v="2026"/>
    <s v="Q2"/>
    <n v="4"/>
    <s v="Apr"/>
  </r>
  <r>
    <n v="4140"/>
    <d v="2026-04-29T00:00:00"/>
    <n v="2026"/>
    <x v="1"/>
    <n v="4"/>
    <x v="3"/>
    <x v="3"/>
    <x v="7"/>
    <x v="3"/>
    <s v="New"/>
    <x v="4"/>
    <s v="Weighted Vest"/>
    <n v="1"/>
    <n v="125.25"/>
    <n v="0"/>
    <n v="70.88"/>
    <n v="125.25"/>
    <n v="70.88"/>
    <n v="54.370000000000005"/>
    <n v="0.43409181636726552"/>
    <n v="2026"/>
    <s v="Q2"/>
    <n v="4"/>
    <s v="Apr"/>
  </r>
  <r>
    <n v="4151"/>
    <d v="2026-04-29T00:00:00"/>
    <n v="2026"/>
    <x v="1"/>
    <n v="4"/>
    <x v="3"/>
    <x v="1"/>
    <x v="14"/>
    <x v="0"/>
    <s v="Returning"/>
    <x v="3"/>
    <s v="Alpine Tent 4P"/>
    <n v="1"/>
    <n v="341.98"/>
    <n v="0"/>
    <n v="192.43"/>
    <n v="341.98"/>
    <n v="192.43"/>
    <n v="149.55000000000001"/>
    <n v="0.43730627522077314"/>
    <n v="2026"/>
    <s v="Q2"/>
    <n v="4"/>
    <s v="Apr"/>
  </r>
  <r>
    <n v="4650"/>
    <d v="2026-04-29T00:00:00"/>
    <n v="2026"/>
    <x v="1"/>
    <n v="4"/>
    <x v="3"/>
    <x v="1"/>
    <x v="6"/>
    <x v="3"/>
    <s v="Business"/>
    <x v="4"/>
    <s v="Resistance Band Set"/>
    <n v="1"/>
    <n v="40.04"/>
    <n v="0"/>
    <n v="14.72"/>
    <n v="40.04"/>
    <n v="14.72"/>
    <n v="25.32"/>
    <n v="0.63236763236763238"/>
    <n v="2026"/>
    <s v="Q2"/>
    <n v="4"/>
    <s v="Apr"/>
  </r>
  <r>
    <n v="4897"/>
    <d v="2026-04-29T00:00:00"/>
    <n v="2026"/>
    <x v="1"/>
    <n v="4"/>
    <x v="3"/>
    <x v="3"/>
    <x v="13"/>
    <x v="0"/>
    <s v="Returning"/>
    <x v="0"/>
    <s v="Compact Repair Kit"/>
    <n v="3"/>
    <n v="40.47"/>
    <n v="0.05"/>
    <n v="17.14"/>
    <n v="115.33949999999999"/>
    <n v="51.42"/>
    <n v="63.919499999999985"/>
    <n v="0.5541856866034619"/>
    <n v="2026"/>
    <s v="Q2"/>
    <n v="4"/>
    <s v="Apr"/>
  </r>
  <r>
    <n v="792"/>
    <d v="2026-04-30T00:00:00"/>
    <n v="2026"/>
    <x v="1"/>
    <n v="4"/>
    <x v="3"/>
    <x v="3"/>
    <x v="8"/>
    <x v="1"/>
    <s v="Returning"/>
    <x v="3"/>
    <s v="Portable Camp Stove"/>
    <n v="6"/>
    <n v="83.7"/>
    <n v="0.2"/>
    <n v="38.58"/>
    <n v="401.76000000000005"/>
    <n v="231.48"/>
    <n v="170.28000000000006"/>
    <n v="0.42383512544802876"/>
    <n v="2026"/>
    <s v="Q2"/>
    <n v="4"/>
    <s v="Apr"/>
  </r>
  <r>
    <n v="1796"/>
    <d v="2026-04-30T00:00:00"/>
    <n v="2026"/>
    <x v="1"/>
    <n v="4"/>
    <x v="3"/>
    <x v="0"/>
    <x v="15"/>
    <x v="0"/>
    <s v="Returning"/>
    <x v="3"/>
    <s v="Portable Camp Stove"/>
    <n v="4"/>
    <n v="83.27"/>
    <n v="0"/>
    <n v="39.979999999999997"/>
    <n v="333.08"/>
    <n v="159.91999999999999"/>
    <n v="173.16"/>
    <n v="0.51987510507986068"/>
    <n v="2026"/>
    <s v="Q2"/>
    <n v="4"/>
    <s v="Apr"/>
  </r>
  <r>
    <n v="3222"/>
    <d v="2026-04-30T00:00:00"/>
    <n v="2026"/>
    <x v="1"/>
    <n v="4"/>
    <x v="3"/>
    <x v="2"/>
    <x v="16"/>
    <x v="1"/>
    <s v="Business"/>
    <x v="3"/>
    <s v="Compact Sleeping Bag"/>
    <n v="3"/>
    <n v="126.03"/>
    <n v="0.1"/>
    <n v="61.75"/>
    <n v="340.28100000000006"/>
    <n v="185.25"/>
    <n v="155.03100000000006"/>
    <n v="0.45559699189787273"/>
    <n v="2026"/>
    <s v="Q2"/>
    <n v="4"/>
    <s v="Apr"/>
  </r>
  <r>
    <n v="3237"/>
    <d v="2026-04-30T00:00:00"/>
    <n v="2026"/>
    <x v="1"/>
    <n v="4"/>
    <x v="3"/>
    <x v="1"/>
    <x v="14"/>
    <x v="0"/>
    <s v="New"/>
    <x v="3"/>
    <s v="Compact Sleeping Bag"/>
    <n v="1"/>
    <n v="122.86"/>
    <n v="0.05"/>
    <n v="59.22"/>
    <n v="116.717"/>
    <n v="59.22"/>
    <n v="57.497"/>
    <n v="0.49261889870370212"/>
    <n v="2026"/>
    <s v="Q2"/>
    <n v="4"/>
    <s v="Apr"/>
  </r>
  <r>
    <n v="3695"/>
    <d v="2026-04-30T00:00:00"/>
    <n v="2026"/>
    <x v="1"/>
    <n v="4"/>
    <x v="3"/>
    <x v="2"/>
    <x v="2"/>
    <x v="0"/>
    <s v="New"/>
    <x v="0"/>
    <s v="Compact Repair Kit"/>
    <n v="1"/>
    <n v="39.44"/>
    <n v="0.1"/>
    <n v="16.63"/>
    <n v="35.496000000000002"/>
    <n v="16.63"/>
    <n v="18.866000000000003"/>
    <n v="0.53149650664863657"/>
    <n v="2026"/>
    <s v="Q2"/>
    <n v="4"/>
    <s v="Apr"/>
  </r>
  <r>
    <n v="5148"/>
    <d v="2026-04-30T00:00:00"/>
    <n v="2026"/>
    <x v="1"/>
    <n v="4"/>
    <x v="3"/>
    <x v="2"/>
    <x v="10"/>
    <x v="0"/>
    <s v="Returning"/>
    <x v="2"/>
    <s v="Carry-On Duffel"/>
    <n v="1"/>
    <n v="130.34"/>
    <n v="0.1"/>
    <n v="66.680000000000007"/>
    <n v="117.30600000000001"/>
    <n v="66.680000000000007"/>
    <n v="50.626000000000005"/>
    <n v="0.43157212759790631"/>
    <n v="2026"/>
    <s v="Q2"/>
    <n v="4"/>
    <s v="Apr"/>
  </r>
  <r>
    <n v="534"/>
    <d v="2026-05-01T00:00:00"/>
    <n v="2026"/>
    <x v="1"/>
    <n v="5"/>
    <x v="4"/>
    <x v="1"/>
    <x v="12"/>
    <x v="0"/>
    <s v="Business"/>
    <x v="1"/>
    <s v="Summit Backpack 45L"/>
    <n v="1"/>
    <n v="154.86000000000001"/>
    <n v="0"/>
    <n v="78.37"/>
    <n v="154.86000000000001"/>
    <n v="78.37"/>
    <n v="76.490000000000009"/>
    <n v="0.49393000129148912"/>
    <n v="2026"/>
    <s v="Q2"/>
    <n v="5"/>
    <s v="May"/>
  </r>
  <r>
    <n v="551"/>
    <d v="2026-05-01T00:00:00"/>
    <n v="2026"/>
    <x v="1"/>
    <n v="5"/>
    <x v="4"/>
    <x v="3"/>
    <x v="8"/>
    <x v="2"/>
    <s v="Returning"/>
    <x v="0"/>
    <s v="Cycling Pack 12L"/>
    <n v="4"/>
    <n v="103.64"/>
    <n v="0"/>
    <n v="50.59"/>
    <n v="414.56"/>
    <n v="202.36"/>
    <n v="212.2"/>
    <n v="0.51186800463141646"/>
    <n v="2026"/>
    <s v="Q2"/>
    <n v="5"/>
    <s v="May"/>
  </r>
  <r>
    <n v="2110"/>
    <d v="2026-05-01T00:00:00"/>
    <n v="2026"/>
    <x v="1"/>
    <n v="5"/>
    <x v="4"/>
    <x v="0"/>
    <x v="15"/>
    <x v="0"/>
    <s v="Returning"/>
    <x v="2"/>
    <s v="Travel Backpack 35L"/>
    <n v="1"/>
    <n v="164.49"/>
    <n v="0.05"/>
    <n v="87.81"/>
    <n v="156.2655"/>
    <n v="87.81"/>
    <n v="68.455500000000001"/>
    <n v="0.43807174328306631"/>
    <n v="2026"/>
    <s v="Q2"/>
    <n v="5"/>
    <s v="May"/>
  </r>
  <r>
    <n v="2217"/>
    <d v="2026-05-01T00:00:00"/>
    <n v="2026"/>
    <x v="1"/>
    <n v="5"/>
    <x v="4"/>
    <x v="3"/>
    <x v="8"/>
    <x v="1"/>
    <s v="Returning"/>
    <x v="2"/>
    <s v="Travel Backpack 35L"/>
    <n v="3"/>
    <n v="163.44999999999999"/>
    <n v="0.05"/>
    <n v="87.54"/>
    <n v="465.83249999999992"/>
    <n v="262.62"/>
    <n v="203.21249999999992"/>
    <n v="0.4362351274331438"/>
    <n v="2026"/>
    <s v="Q2"/>
    <n v="5"/>
    <s v="May"/>
  </r>
  <r>
    <n v="2544"/>
    <d v="2026-05-01T00:00:00"/>
    <n v="2026"/>
    <x v="1"/>
    <n v="5"/>
    <x v="4"/>
    <x v="3"/>
    <x v="4"/>
    <x v="0"/>
    <s v="Returning"/>
    <x v="1"/>
    <s v="Trekking Poles"/>
    <n v="1"/>
    <n v="71.87"/>
    <n v="0.05"/>
    <n v="31.97"/>
    <n v="68.276499999999999"/>
    <n v="31.97"/>
    <n v="36.3065"/>
    <n v="0.53175690025118449"/>
    <n v="2026"/>
    <s v="Q2"/>
    <n v="5"/>
    <s v="May"/>
  </r>
  <r>
    <n v="3678"/>
    <d v="2026-05-01T00:00:00"/>
    <n v="2026"/>
    <x v="1"/>
    <n v="5"/>
    <x v="4"/>
    <x v="1"/>
    <x v="14"/>
    <x v="3"/>
    <s v="Returning"/>
    <x v="3"/>
    <s v="Trail Tent 2P"/>
    <n v="2"/>
    <n v="194.97"/>
    <n v="0"/>
    <n v="101.14"/>
    <n v="389.94"/>
    <n v="202.28"/>
    <n v="187.66"/>
    <n v="0.48125352618351541"/>
    <n v="2026"/>
    <s v="Q2"/>
    <n v="5"/>
    <s v="May"/>
  </r>
  <r>
    <n v="3726"/>
    <d v="2026-05-01T00:00:00"/>
    <n v="2026"/>
    <x v="1"/>
    <n v="5"/>
    <x v="4"/>
    <x v="3"/>
    <x v="8"/>
    <x v="3"/>
    <s v="Returning"/>
    <x v="0"/>
    <s v="Trail Bike Light"/>
    <n v="2"/>
    <n v="49.53"/>
    <n v="0"/>
    <n v="22.91"/>
    <n v="99.06"/>
    <n v="45.82"/>
    <n v="53.24"/>
    <n v="0.53745204926307288"/>
    <n v="2026"/>
    <s v="Q2"/>
    <n v="5"/>
    <s v="May"/>
  </r>
  <r>
    <n v="3897"/>
    <d v="2026-05-01T00:00:00"/>
    <n v="2026"/>
    <x v="1"/>
    <n v="5"/>
    <x v="4"/>
    <x v="3"/>
    <x v="8"/>
    <x v="1"/>
    <s v="Business"/>
    <x v="4"/>
    <s v="Recovery Roller"/>
    <n v="4"/>
    <n v="35.619999999999997"/>
    <n v="0.15"/>
    <n v="13.76"/>
    <n v="121.10799999999999"/>
    <n v="55.04"/>
    <n v="66.067999999999984"/>
    <n v="0.54552960993493405"/>
    <n v="2026"/>
    <s v="Q2"/>
    <n v="5"/>
    <s v="May"/>
  </r>
  <r>
    <n v="1262"/>
    <d v="2026-05-02T00:00:00"/>
    <n v="2026"/>
    <x v="1"/>
    <n v="5"/>
    <x v="4"/>
    <x v="3"/>
    <x v="7"/>
    <x v="2"/>
    <s v="Returning"/>
    <x v="2"/>
    <s v="Packing Cube Set"/>
    <n v="2"/>
    <n v="45.47"/>
    <n v="0"/>
    <n v="18.37"/>
    <n v="90.94"/>
    <n v="36.74"/>
    <n v="54.199999999999996"/>
    <n v="0.59599736089729494"/>
    <n v="2026"/>
    <s v="Q2"/>
    <n v="5"/>
    <s v="May"/>
  </r>
  <r>
    <n v="2657"/>
    <d v="2026-05-02T00:00:00"/>
    <n v="2026"/>
    <x v="1"/>
    <n v="5"/>
    <x v="4"/>
    <x v="0"/>
    <x v="0"/>
    <x v="2"/>
    <s v="New"/>
    <x v="1"/>
    <s v="Trail Boots"/>
    <n v="1"/>
    <n v="145.68"/>
    <n v="0"/>
    <n v="77.8"/>
    <n v="145.68"/>
    <n v="77.8"/>
    <n v="67.88000000000001"/>
    <n v="0.46595277320153766"/>
    <n v="2026"/>
    <s v="Q2"/>
    <n v="5"/>
    <s v="May"/>
  </r>
  <r>
    <n v="3238"/>
    <d v="2026-05-02T00:00:00"/>
    <n v="2026"/>
    <x v="1"/>
    <n v="5"/>
    <x v="4"/>
    <x v="3"/>
    <x v="8"/>
    <x v="3"/>
    <s v="Returning"/>
    <x v="3"/>
    <s v="Portable Camp Stove"/>
    <n v="2"/>
    <n v="82.65"/>
    <n v="0.05"/>
    <n v="40.46"/>
    <n v="157.035"/>
    <n v="80.92"/>
    <n v="76.114999999999995"/>
    <n v="0.48470086286496639"/>
    <n v="2026"/>
    <s v="Q2"/>
    <n v="5"/>
    <s v="May"/>
  </r>
  <r>
    <n v="3607"/>
    <d v="2026-05-02T00:00:00"/>
    <n v="2026"/>
    <x v="1"/>
    <n v="5"/>
    <x v="4"/>
    <x v="1"/>
    <x v="6"/>
    <x v="0"/>
    <s v="Business"/>
    <x v="2"/>
    <s v="Insulated Bottle"/>
    <n v="1"/>
    <n v="36.270000000000003"/>
    <n v="0"/>
    <n v="13.8"/>
    <n v="36.270000000000003"/>
    <n v="13.8"/>
    <n v="22.470000000000002"/>
    <n v="0.61952026468155497"/>
    <n v="2026"/>
    <s v="Q2"/>
    <n v="5"/>
    <s v="May"/>
  </r>
  <r>
    <n v="5070"/>
    <d v="2026-05-02T00:00:00"/>
    <n v="2026"/>
    <x v="1"/>
    <n v="5"/>
    <x v="4"/>
    <x v="2"/>
    <x v="16"/>
    <x v="2"/>
    <s v="New"/>
    <x v="3"/>
    <s v="Portable Camp Stove"/>
    <n v="1"/>
    <n v="80.819999999999993"/>
    <n v="0"/>
    <n v="39.950000000000003"/>
    <n v="80.819999999999993"/>
    <n v="39.950000000000003"/>
    <n v="40.86999999999999"/>
    <n v="0.50569166048007907"/>
    <n v="2026"/>
    <s v="Q2"/>
    <n v="5"/>
    <s v="May"/>
  </r>
  <r>
    <n v="5171"/>
    <d v="2026-05-02T00:00:00"/>
    <n v="2026"/>
    <x v="1"/>
    <n v="5"/>
    <x v="4"/>
    <x v="1"/>
    <x v="1"/>
    <x v="2"/>
    <s v="New"/>
    <x v="1"/>
    <s v="Summit Backpack 45L"/>
    <n v="2"/>
    <n v="157.84"/>
    <n v="0.1"/>
    <n v="79.28"/>
    <n v="284.11200000000002"/>
    <n v="158.56"/>
    <n v="125.55200000000002"/>
    <n v="0.44191023258433298"/>
    <n v="2026"/>
    <s v="Q2"/>
    <n v="5"/>
    <s v="May"/>
  </r>
  <r>
    <n v="617"/>
    <d v="2026-05-03T00:00:00"/>
    <n v="2026"/>
    <x v="1"/>
    <n v="5"/>
    <x v="4"/>
    <x v="1"/>
    <x v="14"/>
    <x v="3"/>
    <s v="Returning"/>
    <x v="4"/>
    <s v="Recovery Roller"/>
    <n v="4"/>
    <n v="36.909999999999997"/>
    <n v="0.1"/>
    <n v="13.85"/>
    <n v="132.876"/>
    <n v="55.4"/>
    <n v="77.475999999999999"/>
    <n v="0.58306992985941775"/>
    <n v="2026"/>
    <s v="Q2"/>
    <n v="5"/>
    <s v="May"/>
  </r>
  <r>
    <n v="849"/>
    <d v="2026-05-03T00:00:00"/>
    <n v="2026"/>
    <x v="1"/>
    <n v="5"/>
    <x v="4"/>
    <x v="1"/>
    <x v="14"/>
    <x v="1"/>
    <s v="Business"/>
    <x v="3"/>
    <s v="Trail Tent 2P"/>
    <n v="3"/>
    <n v="193.18"/>
    <n v="0.1"/>
    <n v="102.31"/>
    <n v="521.58600000000001"/>
    <n v="306.93"/>
    <n v="214.65600000000001"/>
    <n v="0.41154478839539405"/>
    <n v="2026"/>
    <s v="Q2"/>
    <n v="5"/>
    <s v="May"/>
  </r>
  <r>
    <n v="956"/>
    <d v="2026-05-03T00:00:00"/>
    <n v="2026"/>
    <x v="1"/>
    <n v="5"/>
    <x v="4"/>
    <x v="0"/>
    <x v="15"/>
    <x v="0"/>
    <s v="Business"/>
    <x v="1"/>
    <s v="Summit Backpack 45L"/>
    <n v="1"/>
    <n v="157.59"/>
    <n v="0.05"/>
    <n v="77.599999999999994"/>
    <n v="149.7105"/>
    <n v="77.599999999999994"/>
    <n v="72.110500000000002"/>
    <n v="0.48166628259206939"/>
    <n v="2026"/>
    <s v="Q2"/>
    <n v="5"/>
    <s v="May"/>
  </r>
  <r>
    <n v="1896"/>
    <d v="2026-05-03T00:00:00"/>
    <n v="2026"/>
    <x v="1"/>
    <n v="5"/>
    <x v="4"/>
    <x v="1"/>
    <x v="12"/>
    <x v="3"/>
    <s v="New"/>
    <x v="4"/>
    <s v="Training Mat"/>
    <n v="2"/>
    <n v="49.97"/>
    <n v="0"/>
    <n v="22.63"/>
    <n v="99.94"/>
    <n v="45.26"/>
    <n v="54.68"/>
    <n v="0.54712827696617972"/>
    <n v="2026"/>
    <s v="Q2"/>
    <n v="5"/>
    <s v="May"/>
  </r>
  <r>
    <n v="2317"/>
    <d v="2026-05-03T00:00:00"/>
    <n v="2026"/>
    <x v="1"/>
    <n v="5"/>
    <x v="4"/>
    <x v="0"/>
    <x v="15"/>
    <x v="1"/>
    <s v="Business"/>
    <x v="1"/>
    <s v="Summit Backpack 45L"/>
    <n v="5"/>
    <n v="155.54"/>
    <n v="0.1"/>
    <n v="78.02"/>
    <n v="699.93"/>
    <n v="390.09999999999997"/>
    <n v="309.83"/>
    <n v="0.44265855156944267"/>
    <n v="2026"/>
    <s v="Q2"/>
    <n v="5"/>
    <s v="May"/>
  </r>
  <r>
    <n v="2542"/>
    <d v="2026-05-03T00:00:00"/>
    <n v="2026"/>
    <x v="1"/>
    <n v="5"/>
    <x v="4"/>
    <x v="3"/>
    <x v="8"/>
    <x v="2"/>
    <s v="New"/>
    <x v="2"/>
    <s v="Carry-On Duffel"/>
    <n v="1"/>
    <n v="131.13"/>
    <n v="0.05"/>
    <n v="67.010000000000005"/>
    <n v="124.5735"/>
    <n v="67.010000000000005"/>
    <n v="57.563499999999991"/>
    <n v="0.46208463276700096"/>
    <n v="2026"/>
    <s v="Q2"/>
    <n v="5"/>
    <s v="May"/>
  </r>
  <r>
    <n v="4535"/>
    <d v="2026-05-03T00:00:00"/>
    <n v="2026"/>
    <x v="1"/>
    <n v="5"/>
    <x v="4"/>
    <x v="2"/>
    <x v="5"/>
    <x v="0"/>
    <s v="New"/>
    <x v="2"/>
    <s v="Insulated Bottle"/>
    <n v="1"/>
    <n v="36.82"/>
    <n v="0.1"/>
    <n v="13.4"/>
    <n v="33.137999999999998"/>
    <n v="13.4"/>
    <n v="19.738"/>
    <n v="0.5956303941094816"/>
    <n v="2026"/>
    <s v="Q2"/>
    <n v="5"/>
    <s v="May"/>
  </r>
  <r>
    <n v="4988"/>
    <d v="2026-05-03T00:00:00"/>
    <n v="2026"/>
    <x v="1"/>
    <n v="5"/>
    <x v="4"/>
    <x v="2"/>
    <x v="10"/>
    <x v="2"/>
    <s v="New"/>
    <x v="4"/>
    <s v="Weighted Vest"/>
    <n v="1"/>
    <n v="122.28"/>
    <n v="0"/>
    <n v="67.28"/>
    <n v="122.28"/>
    <n v="67.28"/>
    <n v="55"/>
    <n v="0.44978737324174028"/>
    <n v="2026"/>
    <s v="Q2"/>
    <n v="5"/>
    <s v="May"/>
  </r>
  <r>
    <n v="253"/>
    <d v="2026-05-04T00:00:00"/>
    <n v="2026"/>
    <x v="1"/>
    <n v="5"/>
    <x v="4"/>
    <x v="2"/>
    <x v="10"/>
    <x v="2"/>
    <s v="Business"/>
    <x v="1"/>
    <s v="Hiking Daypack 20L"/>
    <n v="1"/>
    <n v="90.92"/>
    <n v="0.15"/>
    <n v="44.93"/>
    <n v="77.281999999999996"/>
    <n v="44.93"/>
    <n v="32.351999999999997"/>
    <n v="0.41862270645169636"/>
    <n v="2026"/>
    <s v="Q2"/>
    <n v="5"/>
    <s v="May"/>
  </r>
  <r>
    <n v="1743"/>
    <d v="2026-05-04T00:00:00"/>
    <n v="2026"/>
    <x v="1"/>
    <n v="5"/>
    <x v="4"/>
    <x v="1"/>
    <x v="12"/>
    <x v="0"/>
    <s v="New"/>
    <x v="4"/>
    <s v="Training Mat"/>
    <n v="1"/>
    <n v="51.02"/>
    <n v="0"/>
    <n v="21.83"/>
    <n v="51.02"/>
    <n v="21.83"/>
    <n v="29.190000000000005"/>
    <n v="0.5721285770286163"/>
    <n v="2026"/>
    <s v="Q2"/>
    <n v="5"/>
    <s v="May"/>
  </r>
  <r>
    <n v="1801"/>
    <d v="2026-05-04T00:00:00"/>
    <n v="2026"/>
    <x v="1"/>
    <n v="5"/>
    <x v="4"/>
    <x v="2"/>
    <x v="2"/>
    <x v="0"/>
    <s v="Business"/>
    <x v="2"/>
    <s v="Insulated Bottle"/>
    <n v="2"/>
    <n v="36.299999999999997"/>
    <n v="0.05"/>
    <n v="13.9"/>
    <n v="68.969999999999985"/>
    <n v="27.8"/>
    <n v="41.169999999999987"/>
    <n v="0.59692619979701311"/>
    <n v="2026"/>
    <s v="Q2"/>
    <n v="5"/>
    <s v="May"/>
  </r>
  <r>
    <n v="2511"/>
    <d v="2026-05-04T00:00:00"/>
    <n v="2026"/>
    <x v="1"/>
    <n v="5"/>
    <x v="4"/>
    <x v="2"/>
    <x v="10"/>
    <x v="1"/>
    <s v="Business"/>
    <x v="3"/>
    <s v="Trail Tent 2P"/>
    <n v="8"/>
    <n v="195.03"/>
    <n v="0.15"/>
    <n v="101.13"/>
    <n v="1326.204"/>
    <n v="809.04"/>
    <n v="517.16399999999999"/>
    <n v="0.38995810599274322"/>
    <n v="2026"/>
    <s v="Q2"/>
    <n v="5"/>
    <s v="May"/>
  </r>
  <r>
    <n v="3186"/>
    <d v="2026-05-04T00:00:00"/>
    <n v="2026"/>
    <x v="1"/>
    <n v="5"/>
    <x v="4"/>
    <x v="1"/>
    <x v="6"/>
    <x v="0"/>
    <s v="New"/>
    <x v="1"/>
    <s v="Trail Boots"/>
    <n v="1"/>
    <n v="143.66"/>
    <n v="0.1"/>
    <n v="79.25"/>
    <n v="129.29400000000001"/>
    <n v="79.25"/>
    <n v="50.044000000000011"/>
    <n v="0.38705585719368268"/>
    <n v="2026"/>
    <s v="Q2"/>
    <n v="5"/>
    <s v="May"/>
  </r>
  <r>
    <n v="3378"/>
    <d v="2026-05-04T00:00:00"/>
    <n v="2026"/>
    <x v="1"/>
    <n v="5"/>
    <x v="4"/>
    <x v="0"/>
    <x v="0"/>
    <x v="1"/>
    <s v="Business"/>
    <x v="4"/>
    <s v="Weighted Vest"/>
    <n v="3"/>
    <n v="120.28"/>
    <n v="0.2"/>
    <n v="69.23"/>
    <n v="288.67200000000003"/>
    <n v="207.69"/>
    <n v="80.982000000000028"/>
    <n v="0.28053292317924849"/>
    <n v="2026"/>
    <s v="Q2"/>
    <n v="5"/>
    <s v="May"/>
  </r>
  <r>
    <n v="4255"/>
    <d v="2026-05-04T00:00:00"/>
    <n v="2026"/>
    <x v="1"/>
    <n v="5"/>
    <x v="4"/>
    <x v="3"/>
    <x v="7"/>
    <x v="3"/>
    <s v="Returning"/>
    <x v="2"/>
    <s v="Insulated Bottle"/>
    <n v="6"/>
    <n v="36.04"/>
    <n v="0"/>
    <n v="13.38"/>
    <n v="216.24"/>
    <n v="80.28"/>
    <n v="135.96"/>
    <n v="0.62874583795782468"/>
    <n v="2026"/>
    <s v="Q2"/>
    <n v="5"/>
    <s v="May"/>
  </r>
  <r>
    <n v="4587"/>
    <d v="2026-05-04T00:00:00"/>
    <n v="2026"/>
    <x v="1"/>
    <n v="5"/>
    <x v="4"/>
    <x v="2"/>
    <x v="2"/>
    <x v="3"/>
    <s v="Returning"/>
    <x v="1"/>
    <s v="Hiking Daypack 20L"/>
    <n v="2"/>
    <n v="91.72"/>
    <n v="0"/>
    <n v="45.67"/>
    <n v="183.44"/>
    <n v="91.34"/>
    <n v="92.1"/>
    <n v="0.50207152202354988"/>
    <n v="2026"/>
    <s v="Q2"/>
    <n v="5"/>
    <s v="May"/>
  </r>
  <r>
    <n v="830"/>
    <d v="2026-05-05T00:00:00"/>
    <n v="2026"/>
    <x v="1"/>
    <n v="5"/>
    <x v="4"/>
    <x v="3"/>
    <x v="8"/>
    <x v="0"/>
    <s v="Business"/>
    <x v="0"/>
    <s v="Trail Bike Light"/>
    <n v="2"/>
    <n v="50.4"/>
    <n v="0"/>
    <n v="22.21"/>
    <n v="100.8"/>
    <n v="44.42"/>
    <n v="56.379999999999995"/>
    <n v="0.55932539682539684"/>
    <n v="2026"/>
    <s v="Q2"/>
    <n v="5"/>
    <s v="May"/>
  </r>
  <r>
    <n v="4320"/>
    <d v="2026-05-05T00:00:00"/>
    <n v="2026"/>
    <x v="1"/>
    <n v="5"/>
    <x v="4"/>
    <x v="1"/>
    <x v="6"/>
    <x v="0"/>
    <s v="Returning"/>
    <x v="2"/>
    <s v="Travel Backpack 35L"/>
    <n v="2"/>
    <n v="165.17"/>
    <n v="0"/>
    <n v="87.78"/>
    <n v="330.34"/>
    <n v="175.56"/>
    <n v="154.77999999999997"/>
    <n v="0.46854755706242052"/>
    <n v="2026"/>
    <s v="Q2"/>
    <n v="5"/>
    <s v="May"/>
  </r>
  <r>
    <n v="4386"/>
    <d v="2026-05-05T00:00:00"/>
    <n v="2026"/>
    <x v="1"/>
    <n v="5"/>
    <x v="4"/>
    <x v="0"/>
    <x v="15"/>
    <x v="0"/>
    <s v="Returning"/>
    <x v="1"/>
    <s v="Trekking Poles"/>
    <n v="1"/>
    <n v="69.819999999999993"/>
    <n v="0.05"/>
    <n v="33.29"/>
    <n v="66.328999999999994"/>
    <n v="33.29"/>
    <n v="33.038999999999994"/>
    <n v="0.49810791659756665"/>
    <n v="2026"/>
    <s v="Q2"/>
    <n v="5"/>
    <s v="May"/>
  </r>
  <r>
    <n v="4602"/>
    <d v="2026-05-05T00:00:00"/>
    <n v="2026"/>
    <x v="1"/>
    <n v="5"/>
    <x v="4"/>
    <x v="1"/>
    <x v="12"/>
    <x v="3"/>
    <s v="New"/>
    <x v="2"/>
    <s v="Carry-On Duffel"/>
    <n v="2"/>
    <n v="131.36000000000001"/>
    <n v="0.1"/>
    <n v="65.3"/>
    <n v="236.44800000000004"/>
    <n v="130.6"/>
    <n v="105.84800000000004"/>
    <n v="0.4476586818243336"/>
    <n v="2026"/>
    <s v="Q2"/>
    <n v="5"/>
    <s v="May"/>
  </r>
  <r>
    <n v="5190"/>
    <d v="2026-05-05T00:00:00"/>
    <n v="2026"/>
    <x v="1"/>
    <n v="5"/>
    <x v="4"/>
    <x v="3"/>
    <x v="8"/>
    <x v="1"/>
    <s v="Returning"/>
    <x v="1"/>
    <s v="Hiking Daypack 20L"/>
    <n v="15"/>
    <n v="93.65"/>
    <n v="0.1"/>
    <n v="44.89"/>
    <n v="1264.2750000000001"/>
    <n v="673.35"/>
    <n v="590.92500000000007"/>
    <n v="0.46740226612089936"/>
    <n v="2026"/>
    <s v="Q2"/>
    <n v="5"/>
    <s v="May"/>
  </r>
  <r>
    <n v="393"/>
    <d v="2026-05-06T00:00:00"/>
    <n v="2026"/>
    <x v="1"/>
    <n v="5"/>
    <x v="4"/>
    <x v="1"/>
    <x v="12"/>
    <x v="3"/>
    <s v="New"/>
    <x v="3"/>
    <s v="Trail Tent 2P"/>
    <n v="3"/>
    <n v="199.93"/>
    <n v="0"/>
    <n v="104.86"/>
    <n v="599.79"/>
    <n v="314.58"/>
    <n v="285.20999999999998"/>
    <n v="0.47551643075076278"/>
    <n v="2026"/>
    <s v="Q2"/>
    <n v="5"/>
    <s v="May"/>
  </r>
  <r>
    <n v="812"/>
    <d v="2026-05-06T00:00:00"/>
    <n v="2026"/>
    <x v="1"/>
    <n v="5"/>
    <x v="4"/>
    <x v="0"/>
    <x v="0"/>
    <x v="0"/>
    <s v="New"/>
    <x v="1"/>
    <s v="Trekking Poles"/>
    <n v="5"/>
    <n v="70.150000000000006"/>
    <n v="0"/>
    <n v="32.700000000000003"/>
    <n v="350.75"/>
    <n v="163.5"/>
    <n v="187.25"/>
    <n v="0.53385602280826805"/>
    <n v="2026"/>
    <s v="Q2"/>
    <n v="5"/>
    <s v="May"/>
  </r>
  <r>
    <n v="1297"/>
    <d v="2026-05-06T00:00:00"/>
    <n v="2026"/>
    <x v="1"/>
    <n v="5"/>
    <x v="4"/>
    <x v="2"/>
    <x v="2"/>
    <x v="2"/>
    <s v="New"/>
    <x v="4"/>
    <s v="Recovery Roller"/>
    <n v="2"/>
    <n v="35.86"/>
    <n v="0"/>
    <n v="13.9"/>
    <n v="71.72"/>
    <n v="27.8"/>
    <n v="43.92"/>
    <n v="0.61238148354712774"/>
    <n v="2026"/>
    <s v="Q2"/>
    <n v="5"/>
    <s v="May"/>
  </r>
  <r>
    <n v="1574"/>
    <d v="2026-05-06T00:00:00"/>
    <n v="2026"/>
    <x v="1"/>
    <n v="5"/>
    <x v="4"/>
    <x v="1"/>
    <x v="6"/>
    <x v="0"/>
    <s v="Returning"/>
    <x v="1"/>
    <s v="Hiking Daypack 20L"/>
    <n v="1"/>
    <n v="92.27"/>
    <n v="0"/>
    <n v="46.5"/>
    <n v="92.27"/>
    <n v="46.5"/>
    <n v="45.769999999999996"/>
    <n v="0.49604421805570603"/>
    <n v="2026"/>
    <s v="Q2"/>
    <n v="5"/>
    <s v="May"/>
  </r>
  <r>
    <n v="3060"/>
    <d v="2026-05-06T00:00:00"/>
    <n v="2026"/>
    <x v="1"/>
    <n v="5"/>
    <x v="4"/>
    <x v="1"/>
    <x v="6"/>
    <x v="1"/>
    <s v="Business"/>
    <x v="1"/>
    <s v="Summit Backpack 45L"/>
    <n v="6"/>
    <n v="157.31"/>
    <n v="0.15"/>
    <n v="80.34"/>
    <n v="802.28099999999995"/>
    <n v="482.04"/>
    <n v="320.24099999999993"/>
    <n v="0.3991631361081715"/>
    <n v="2026"/>
    <s v="Q2"/>
    <n v="5"/>
    <s v="May"/>
  </r>
  <r>
    <n v="3490"/>
    <d v="2026-05-06T00:00:00"/>
    <n v="2026"/>
    <x v="1"/>
    <n v="5"/>
    <x v="4"/>
    <x v="1"/>
    <x v="11"/>
    <x v="0"/>
    <s v="New"/>
    <x v="2"/>
    <s v="Packing Cube Set"/>
    <n v="2"/>
    <n v="46.18"/>
    <n v="0.05"/>
    <n v="17.899999999999999"/>
    <n v="87.74199999999999"/>
    <n v="35.799999999999997"/>
    <n v="51.941999999999993"/>
    <n v="0.59198559412823959"/>
    <n v="2026"/>
    <s v="Q2"/>
    <n v="5"/>
    <s v="May"/>
  </r>
  <r>
    <n v="3654"/>
    <d v="2026-05-06T00:00:00"/>
    <n v="2026"/>
    <x v="1"/>
    <n v="5"/>
    <x v="4"/>
    <x v="2"/>
    <x v="10"/>
    <x v="0"/>
    <s v="Business"/>
    <x v="0"/>
    <s v="Trail Bike Light"/>
    <n v="1"/>
    <n v="51.44"/>
    <n v="0.1"/>
    <n v="22.88"/>
    <n v="46.295999999999999"/>
    <n v="22.88"/>
    <n v="23.416"/>
    <n v="0.50578883704855715"/>
    <n v="2026"/>
    <s v="Q2"/>
    <n v="5"/>
    <s v="May"/>
  </r>
  <r>
    <n v="4209"/>
    <d v="2026-05-06T00:00:00"/>
    <n v="2026"/>
    <x v="1"/>
    <n v="5"/>
    <x v="4"/>
    <x v="1"/>
    <x v="1"/>
    <x v="0"/>
    <s v="New"/>
    <x v="4"/>
    <s v="Training Mat"/>
    <n v="2"/>
    <n v="50.97"/>
    <n v="0.05"/>
    <n v="21.67"/>
    <n v="96.842999999999989"/>
    <n v="43.34"/>
    <n v="53.502999999999986"/>
    <n v="0.55247152607829153"/>
    <n v="2026"/>
    <s v="Q2"/>
    <n v="5"/>
    <s v="May"/>
  </r>
  <r>
    <n v="4227"/>
    <d v="2026-05-06T00:00:00"/>
    <n v="2026"/>
    <x v="1"/>
    <n v="5"/>
    <x v="4"/>
    <x v="1"/>
    <x v="1"/>
    <x v="0"/>
    <s v="New"/>
    <x v="0"/>
    <s v="Compact Repair Kit"/>
    <n v="2"/>
    <n v="40.549999999999997"/>
    <n v="0"/>
    <n v="16.52"/>
    <n v="81.099999999999994"/>
    <n v="33.04"/>
    <n v="48.059999999999995"/>
    <n v="0.59260172626387175"/>
    <n v="2026"/>
    <s v="Q2"/>
    <n v="5"/>
    <s v="May"/>
  </r>
  <r>
    <n v="4247"/>
    <d v="2026-05-06T00:00:00"/>
    <n v="2026"/>
    <x v="1"/>
    <n v="5"/>
    <x v="4"/>
    <x v="2"/>
    <x v="16"/>
    <x v="0"/>
    <s v="New"/>
    <x v="0"/>
    <s v="Trail Bike Light"/>
    <n v="2"/>
    <n v="51.3"/>
    <n v="0"/>
    <n v="23.12"/>
    <n v="102.6"/>
    <n v="46.24"/>
    <n v="56.359999999999992"/>
    <n v="0.54931773879142298"/>
    <n v="2026"/>
    <s v="Q2"/>
    <n v="5"/>
    <s v="May"/>
  </r>
  <r>
    <n v="5196"/>
    <d v="2026-05-06T00:00:00"/>
    <n v="2026"/>
    <x v="1"/>
    <n v="5"/>
    <x v="4"/>
    <x v="3"/>
    <x v="8"/>
    <x v="0"/>
    <s v="New"/>
    <x v="3"/>
    <s v="Portable Camp Stove"/>
    <n v="3"/>
    <n v="82.56"/>
    <n v="0"/>
    <n v="39.99"/>
    <n v="247.68"/>
    <n v="119.97"/>
    <n v="127.71000000000001"/>
    <n v="0.515625"/>
    <n v="2026"/>
    <s v="Q2"/>
    <n v="5"/>
    <s v="May"/>
  </r>
  <r>
    <n v="400"/>
    <d v="2026-05-07T00:00:00"/>
    <n v="2026"/>
    <x v="1"/>
    <n v="5"/>
    <x v="4"/>
    <x v="1"/>
    <x v="12"/>
    <x v="1"/>
    <s v="Business"/>
    <x v="1"/>
    <s v="Hiking Daypack 20L"/>
    <n v="6"/>
    <n v="92.66"/>
    <n v="0.15"/>
    <n v="44.71"/>
    <n v="472.56600000000003"/>
    <n v="268.26"/>
    <n v="204.30600000000004"/>
    <n v="0.43233326138571126"/>
    <n v="2026"/>
    <s v="Q2"/>
    <n v="5"/>
    <s v="May"/>
  </r>
  <r>
    <n v="829"/>
    <d v="2026-05-07T00:00:00"/>
    <n v="2026"/>
    <x v="1"/>
    <n v="5"/>
    <x v="4"/>
    <x v="2"/>
    <x v="16"/>
    <x v="3"/>
    <s v="New"/>
    <x v="4"/>
    <s v="Resistance Band Set"/>
    <n v="1"/>
    <n v="39.42"/>
    <n v="0"/>
    <n v="14.86"/>
    <n v="39.42"/>
    <n v="14.86"/>
    <n v="24.560000000000002"/>
    <n v="0.62303399289700667"/>
    <n v="2026"/>
    <s v="Q2"/>
    <n v="5"/>
    <s v="May"/>
  </r>
  <r>
    <n v="1236"/>
    <d v="2026-05-07T00:00:00"/>
    <n v="2026"/>
    <x v="1"/>
    <n v="5"/>
    <x v="4"/>
    <x v="0"/>
    <x v="9"/>
    <x v="2"/>
    <s v="Returning"/>
    <x v="4"/>
    <s v="Weighted Vest"/>
    <n v="2"/>
    <n v="124.25"/>
    <n v="0"/>
    <n v="69.510000000000005"/>
    <n v="248.5"/>
    <n v="139.02000000000001"/>
    <n v="109.47999999999999"/>
    <n v="0.44056338028169012"/>
    <n v="2026"/>
    <s v="Q2"/>
    <n v="5"/>
    <s v="May"/>
  </r>
  <r>
    <n v="1364"/>
    <d v="2026-05-07T00:00:00"/>
    <n v="2026"/>
    <x v="1"/>
    <n v="5"/>
    <x v="4"/>
    <x v="1"/>
    <x v="14"/>
    <x v="0"/>
    <s v="New"/>
    <x v="1"/>
    <s v="Summit Backpack 45L"/>
    <n v="2"/>
    <n v="156.43"/>
    <n v="0"/>
    <n v="78.569999999999993"/>
    <n v="312.86"/>
    <n v="157.13999999999999"/>
    <n v="155.72000000000003"/>
    <n v="0.49773061433228927"/>
    <n v="2026"/>
    <s v="Q2"/>
    <n v="5"/>
    <s v="May"/>
  </r>
  <r>
    <n v="2105"/>
    <d v="2026-05-07T00:00:00"/>
    <n v="2026"/>
    <x v="1"/>
    <n v="5"/>
    <x v="4"/>
    <x v="1"/>
    <x v="14"/>
    <x v="2"/>
    <s v="New"/>
    <x v="3"/>
    <s v="Portable Camp Stove"/>
    <n v="1"/>
    <n v="80.3"/>
    <n v="0"/>
    <n v="40.020000000000003"/>
    <n v="80.3"/>
    <n v="40.020000000000003"/>
    <n v="40.279999999999994"/>
    <n v="0.50161892901618921"/>
    <n v="2026"/>
    <s v="Q2"/>
    <n v="5"/>
    <s v="May"/>
  </r>
  <r>
    <n v="4706"/>
    <d v="2026-05-07T00:00:00"/>
    <n v="2026"/>
    <x v="1"/>
    <n v="5"/>
    <x v="4"/>
    <x v="3"/>
    <x v="13"/>
    <x v="2"/>
    <s v="New"/>
    <x v="3"/>
    <s v="Portable Camp Stove"/>
    <n v="1"/>
    <n v="79.89"/>
    <n v="0"/>
    <n v="39.549999999999997"/>
    <n v="79.89"/>
    <n v="39.549999999999997"/>
    <n v="40.340000000000003"/>
    <n v="0.50494429841031419"/>
    <n v="2026"/>
    <s v="Q2"/>
    <n v="5"/>
    <s v="May"/>
  </r>
  <r>
    <n v="68"/>
    <d v="2026-05-08T00:00:00"/>
    <n v="2026"/>
    <x v="1"/>
    <n v="5"/>
    <x v="4"/>
    <x v="3"/>
    <x v="7"/>
    <x v="2"/>
    <s v="New"/>
    <x v="4"/>
    <s v="Resistance Band Set"/>
    <n v="1"/>
    <n v="39.5"/>
    <n v="0"/>
    <n v="14.68"/>
    <n v="39.5"/>
    <n v="14.68"/>
    <n v="24.82"/>
    <n v="0.62835443037974681"/>
    <n v="2026"/>
    <s v="Q2"/>
    <n v="5"/>
    <s v="May"/>
  </r>
  <r>
    <n v="1352"/>
    <d v="2026-05-08T00:00:00"/>
    <n v="2026"/>
    <x v="1"/>
    <n v="5"/>
    <x v="4"/>
    <x v="3"/>
    <x v="7"/>
    <x v="0"/>
    <s v="Returning"/>
    <x v="0"/>
    <s v="Commuter Helmet"/>
    <n v="1"/>
    <n v="80.7"/>
    <n v="0"/>
    <n v="41.88"/>
    <n v="80.7"/>
    <n v="41.88"/>
    <n v="38.82"/>
    <n v="0.48104089219330853"/>
    <n v="2026"/>
    <s v="Q2"/>
    <n v="5"/>
    <s v="May"/>
  </r>
  <r>
    <n v="2526"/>
    <d v="2026-05-08T00:00:00"/>
    <n v="2026"/>
    <x v="1"/>
    <n v="5"/>
    <x v="4"/>
    <x v="1"/>
    <x v="14"/>
    <x v="0"/>
    <s v="New"/>
    <x v="3"/>
    <s v="Portable Camp Stove"/>
    <n v="1"/>
    <n v="80.86"/>
    <n v="0"/>
    <n v="38.44"/>
    <n v="80.86"/>
    <n v="38.44"/>
    <n v="42.42"/>
    <n v="0.52461043779371752"/>
    <n v="2026"/>
    <s v="Q2"/>
    <n v="5"/>
    <s v="May"/>
  </r>
  <r>
    <n v="3298"/>
    <d v="2026-05-08T00:00:00"/>
    <n v="2026"/>
    <x v="1"/>
    <n v="5"/>
    <x v="4"/>
    <x v="1"/>
    <x v="14"/>
    <x v="3"/>
    <s v="New"/>
    <x v="3"/>
    <s v="Alpine Tent 4P"/>
    <n v="2"/>
    <n v="337.7"/>
    <n v="0.1"/>
    <n v="192.16"/>
    <n v="607.86"/>
    <n v="384.32"/>
    <n v="223.54000000000002"/>
    <n v="0.36774915276543946"/>
    <n v="2026"/>
    <s v="Q2"/>
    <n v="5"/>
    <s v="May"/>
  </r>
  <r>
    <n v="3510"/>
    <d v="2026-05-08T00:00:00"/>
    <n v="2026"/>
    <x v="1"/>
    <n v="5"/>
    <x v="4"/>
    <x v="2"/>
    <x v="2"/>
    <x v="0"/>
    <s v="Returning"/>
    <x v="3"/>
    <s v="Compact Sleeping Bag"/>
    <n v="4"/>
    <n v="121.81"/>
    <n v="0"/>
    <n v="58.95"/>
    <n v="487.24"/>
    <n v="235.8"/>
    <n v="251.44"/>
    <n v="0.5160495854199163"/>
    <n v="2026"/>
    <s v="Q2"/>
    <n v="5"/>
    <s v="May"/>
  </r>
  <r>
    <n v="3638"/>
    <d v="2026-05-08T00:00:00"/>
    <n v="2026"/>
    <x v="1"/>
    <n v="5"/>
    <x v="4"/>
    <x v="3"/>
    <x v="7"/>
    <x v="1"/>
    <s v="Business"/>
    <x v="2"/>
    <s v="Travel Backpack 35L"/>
    <n v="10"/>
    <n v="168.55"/>
    <n v="0.1"/>
    <n v="88.85"/>
    <n v="1516.95"/>
    <n v="888.5"/>
    <n v="628.45000000000005"/>
    <n v="0.41428524341606515"/>
    <n v="2026"/>
    <s v="Q2"/>
    <n v="5"/>
    <s v="May"/>
  </r>
  <r>
    <n v="3754"/>
    <d v="2026-05-08T00:00:00"/>
    <n v="2026"/>
    <x v="1"/>
    <n v="5"/>
    <x v="4"/>
    <x v="1"/>
    <x v="12"/>
    <x v="0"/>
    <s v="Returning"/>
    <x v="0"/>
    <s v="Compact Repair Kit"/>
    <n v="1"/>
    <n v="39.42"/>
    <n v="0.05"/>
    <n v="16.77"/>
    <n v="37.448999999999998"/>
    <n v="16.77"/>
    <n v="20.678999999999998"/>
    <n v="0.55219097973243614"/>
    <n v="2026"/>
    <s v="Q2"/>
    <n v="5"/>
    <s v="May"/>
  </r>
  <r>
    <n v="4029"/>
    <d v="2026-05-08T00:00:00"/>
    <n v="2026"/>
    <x v="1"/>
    <n v="5"/>
    <x v="4"/>
    <x v="3"/>
    <x v="13"/>
    <x v="2"/>
    <s v="New"/>
    <x v="2"/>
    <s v="Travel Backpack 35L"/>
    <n v="1"/>
    <n v="161.36000000000001"/>
    <n v="0"/>
    <n v="87"/>
    <n v="161.36000000000001"/>
    <n v="87"/>
    <n v="74.360000000000014"/>
    <n v="0.46083292017848293"/>
    <n v="2026"/>
    <s v="Q2"/>
    <n v="5"/>
    <s v="May"/>
  </r>
  <r>
    <n v="4651"/>
    <d v="2026-05-08T00:00:00"/>
    <n v="2026"/>
    <x v="1"/>
    <n v="5"/>
    <x v="4"/>
    <x v="1"/>
    <x v="11"/>
    <x v="0"/>
    <s v="Business"/>
    <x v="3"/>
    <s v="Compact Sleeping Bag"/>
    <n v="1"/>
    <n v="123.68"/>
    <n v="0"/>
    <n v="59.26"/>
    <n v="123.68"/>
    <n v="59.26"/>
    <n v="64.420000000000016"/>
    <n v="0.52086028460543343"/>
    <n v="2026"/>
    <s v="Q2"/>
    <n v="5"/>
    <s v="May"/>
  </r>
  <r>
    <n v="4886"/>
    <d v="2026-05-08T00:00:00"/>
    <n v="2026"/>
    <x v="1"/>
    <n v="5"/>
    <x v="4"/>
    <x v="3"/>
    <x v="8"/>
    <x v="3"/>
    <s v="Returning"/>
    <x v="1"/>
    <s v="Trail Boots"/>
    <n v="1"/>
    <n v="146.29"/>
    <n v="0"/>
    <n v="81.16"/>
    <n v="146.29"/>
    <n v="81.16"/>
    <n v="65.13"/>
    <n v="0.44521156606740037"/>
    <n v="2026"/>
    <s v="Q2"/>
    <n v="5"/>
    <s v="May"/>
  </r>
  <r>
    <n v="162"/>
    <d v="2026-05-09T00:00:00"/>
    <n v="2026"/>
    <x v="1"/>
    <n v="5"/>
    <x v="4"/>
    <x v="0"/>
    <x v="0"/>
    <x v="0"/>
    <s v="New"/>
    <x v="2"/>
    <s v="Travel Backpack 35L"/>
    <n v="2"/>
    <n v="164.95"/>
    <n v="0.1"/>
    <n v="86.27"/>
    <n v="296.90999999999997"/>
    <n v="172.54"/>
    <n v="124.36999999999998"/>
    <n v="0.41888114243373409"/>
    <n v="2026"/>
    <s v="Q2"/>
    <n v="5"/>
    <s v="May"/>
  </r>
  <r>
    <n v="184"/>
    <d v="2026-05-09T00:00:00"/>
    <n v="2026"/>
    <x v="1"/>
    <n v="5"/>
    <x v="4"/>
    <x v="0"/>
    <x v="15"/>
    <x v="2"/>
    <s v="Business"/>
    <x v="1"/>
    <s v="Hiking Daypack 20L"/>
    <n v="2"/>
    <n v="91.59"/>
    <n v="0"/>
    <n v="44.97"/>
    <n v="183.18"/>
    <n v="89.94"/>
    <n v="93.240000000000009"/>
    <n v="0.50900753357353423"/>
    <n v="2026"/>
    <s v="Q2"/>
    <n v="5"/>
    <s v="May"/>
  </r>
  <r>
    <n v="328"/>
    <d v="2026-05-09T00:00:00"/>
    <n v="2026"/>
    <x v="1"/>
    <n v="5"/>
    <x v="4"/>
    <x v="3"/>
    <x v="13"/>
    <x v="0"/>
    <s v="Returning"/>
    <x v="4"/>
    <s v="Training Mat"/>
    <n v="1"/>
    <n v="51.78"/>
    <n v="0.1"/>
    <n v="21.63"/>
    <n v="46.602000000000004"/>
    <n v="21.63"/>
    <n v="24.972000000000005"/>
    <n v="0.53585683017896235"/>
    <n v="2026"/>
    <s v="Q2"/>
    <n v="5"/>
    <s v="May"/>
  </r>
  <r>
    <n v="908"/>
    <d v="2026-05-09T00:00:00"/>
    <n v="2026"/>
    <x v="1"/>
    <n v="5"/>
    <x v="4"/>
    <x v="3"/>
    <x v="8"/>
    <x v="2"/>
    <s v="Returning"/>
    <x v="2"/>
    <s v="Packing Cube Set"/>
    <n v="2"/>
    <n v="46.25"/>
    <n v="0"/>
    <n v="18.12"/>
    <n v="92.5"/>
    <n v="36.24"/>
    <n v="56.26"/>
    <n v="0.60821621621621624"/>
    <n v="2026"/>
    <s v="Q2"/>
    <n v="5"/>
    <s v="May"/>
  </r>
  <r>
    <n v="3159"/>
    <d v="2026-05-09T00:00:00"/>
    <n v="2026"/>
    <x v="1"/>
    <n v="5"/>
    <x v="4"/>
    <x v="0"/>
    <x v="0"/>
    <x v="0"/>
    <s v="Returning"/>
    <x v="3"/>
    <s v="Trail Tent 2P"/>
    <n v="3"/>
    <n v="198.5"/>
    <n v="0"/>
    <n v="102.23"/>
    <n v="595.5"/>
    <n v="306.69"/>
    <n v="288.81"/>
    <n v="0.48498740554156172"/>
    <n v="2026"/>
    <s v="Q2"/>
    <n v="5"/>
    <s v="May"/>
  </r>
  <r>
    <n v="4509"/>
    <d v="2026-05-09T00:00:00"/>
    <n v="2026"/>
    <x v="1"/>
    <n v="5"/>
    <x v="4"/>
    <x v="3"/>
    <x v="8"/>
    <x v="0"/>
    <s v="New"/>
    <x v="1"/>
    <s v="Summit Backpack 45L"/>
    <n v="1"/>
    <n v="152.80000000000001"/>
    <n v="0.1"/>
    <n v="77.67"/>
    <n v="137.52000000000001"/>
    <n v="77.67"/>
    <n v="59.850000000000009"/>
    <n v="0.43520942408376967"/>
    <n v="2026"/>
    <s v="Q2"/>
    <n v="5"/>
    <s v="May"/>
  </r>
  <r>
    <n v="4677"/>
    <d v="2026-05-09T00:00:00"/>
    <n v="2026"/>
    <x v="1"/>
    <n v="5"/>
    <x v="4"/>
    <x v="1"/>
    <x v="14"/>
    <x v="0"/>
    <s v="Business"/>
    <x v="2"/>
    <s v="Travel Backpack 35L"/>
    <n v="2"/>
    <n v="161.47999999999999"/>
    <n v="0"/>
    <n v="85.03"/>
    <n v="322.95999999999998"/>
    <n v="170.06"/>
    <n v="152.89999999999998"/>
    <n v="0.47343324250681196"/>
    <n v="2026"/>
    <s v="Q2"/>
    <n v="5"/>
    <s v="May"/>
  </r>
  <r>
    <n v="4867"/>
    <d v="2026-05-09T00:00:00"/>
    <n v="2026"/>
    <x v="1"/>
    <n v="5"/>
    <x v="4"/>
    <x v="1"/>
    <x v="6"/>
    <x v="2"/>
    <s v="Returning"/>
    <x v="0"/>
    <s v="Commuter Helmet"/>
    <n v="1"/>
    <n v="82.86"/>
    <n v="0"/>
    <n v="42.67"/>
    <n v="82.86"/>
    <n v="42.67"/>
    <n v="40.19"/>
    <n v="0.48503499879314504"/>
    <n v="2026"/>
    <s v="Q2"/>
    <n v="5"/>
    <s v="May"/>
  </r>
  <r>
    <n v="1615"/>
    <d v="2026-05-10T00:00:00"/>
    <n v="2026"/>
    <x v="1"/>
    <n v="5"/>
    <x v="4"/>
    <x v="3"/>
    <x v="4"/>
    <x v="0"/>
    <s v="New"/>
    <x v="4"/>
    <s v="Training Mat"/>
    <n v="1"/>
    <n v="51.15"/>
    <n v="0"/>
    <n v="21.39"/>
    <n v="51.15"/>
    <n v="21.39"/>
    <n v="29.759999999999998"/>
    <n v="0.58181818181818179"/>
    <n v="2026"/>
    <s v="Q2"/>
    <n v="5"/>
    <s v="May"/>
  </r>
  <r>
    <n v="1812"/>
    <d v="2026-05-10T00:00:00"/>
    <n v="2026"/>
    <x v="1"/>
    <n v="5"/>
    <x v="4"/>
    <x v="2"/>
    <x v="2"/>
    <x v="1"/>
    <s v="Business"/>
    <x v="4"/>
    <s v="Training Mat"/>
    <n v="12"/>
    <n v="50.53"/>
    <n v="0.1"/>
    <n v="22.09"/>
    <n v="545.72400000000005"/>
    <n v="265.08"/>
    <n v="280.64400000000006"/>
    <n v="0.5142599555819426"/>
    <n v="2026"/>
    <s v="Q2"/>
    <n v="5"/>
    <s v="May"/>
  </r>
  <r>
    <n v="3645"/>
    <d v="2026-05-10T00:00:00"/>
    <n v="2026"/>
    <x v="1"/>
    <n v="5"/>
    <x v="4"/>
    <x v="1"/>
    <x v="1"/>
    <x v="3"/>
    <s v="Returning"/>
    <x v="0"/>
    <s v="Trail Bike Light"/>
    <n v="2"/>
    <n v="50.93"/>
    <n v="0"/>
    <n v="22.91"/>
    <n v="101.86"/>
    <n v="45.82"/>
    <n v="56.04"/>
    <n v="0.55016689573924993"/>
    <n v="2026"/>
    <s v="Q2"/>
    <n v="5"/>
    <s v="May"/>
  </r>
  <r>
    <n v="3804"/>
    <d v="2026-05-10T00:00:00"/>
    <n v="2026"/>
    <x v="1"/>
    <n v="5"/>
    <x v="4"/>
    <x v="2"/>
    <x v="5"/>
    <x v="0"/>
    <s v="Returning"/>
    <x v="4"/>
    <s v="Training Mat"/>
    <n v="2"/>
    <n v="50.79"/>
    <n v="0.05"/>
    <n v="21.83"/>
    <n v="96.500999999999991"/>
    <n v="43.66"/>
    <n v="52.840999999999994"/>
    <n v="0.54756945523880585"/>
    <n v="2026"/>
    <s v="Q2"/>
    <n v="5"/>
    <s v="May"/>
  </r>
  <r>
    <n v="4367"/>
    <d v="2026-05-10T00:00:00"/>
    <n v="2026"/>
    <x v="1"/>
    <n v="5"/>
    <x v="4"/>
    <x v="3"/>
    <x v="8"/>
    <x v="0"/>
    <s v="Business"/>
    <x v="2"/>
    <s v="Travel Backpack 35L"/>
    <n v="5"/>
    <n v="160.94"/>
    <n v="0.1"/>
    <n v="88.89"/>
    <n v="724.23"/>
    <n v="444.45"/>
    <n v="279.78000000000003"/>
    <n v="0.38631374011018604"/>
    <n v="2026"/>
    <s v="Q2"/>
    <n v="5"/>
    <s v="May"/>
  </r>
  <r>
    <n v="4746"/>
    <d v="2026-05-10T00:00:00"/>
    <n v="2026"/>
    <x v="1"/>
    <n v="5"/>
    <x v="4"/>
    <x v="1"/>
    <x v="1"/>
    <x v="0"/>
    <s v="Returning"/>
    <x v="4"/>
    <s v="Recovery Roller"/>
    <n v="2"/>
    <n v="36.409999999999997"/>
    <n v="0"/>
    <n v="13.92"/>
    <n v="72.819999999999993"/>
    <n v="27.84"/>
    <n v="44.97999999999999"/>
    <n v="0.61768744850315838"/>
    <n v="2026"/>
    <s v="Q2"/>
    <n v="5"/>
    <s v="May"/>
  </r>
  <r>
    <n v="4795"/>
    <d v="2026-05-10T00:00:00"/>
    <n v="2026"/>
    <x v="1"/>
    <n v="5"/>
    <x v="4"/>
    <x v="3"/>
    <x v="4"/>
    <x v="3"/>
    <s v="Returning"/>
    <x v="1"/>
    <s v="Trekking Poles"/>
    <n v="2"/>
    <n v="72.25"/>
    <n v="0"/>
    <n v="32.25"/>
    <n v="144.5"/>
    <n v="64.5"/>
    <n v="80"/>
    <n v="0.55363321799307963"/>
    <n v="2026"/>
    <s v="Q2"/>
    <n v="5"/>
    <s v="May"/>
  </r>
  <r>
    <n v="4800"/>
    <d v="2026-05-10T00:00:00"/>
    <n v="2026"/>
    <x v="1"/>
    <n v="5"/>
    <x v="4"/>
    <x v="3"/>
    <x v="8"/>
    <x v="2"/>
    <s v="New"/>
    <x v="0"/>
    <s v="Cycling Pack 12L"/>
    <n v="4"/>
    <n v="103.36"/>
    <n v="0"/>
    <n v="51.59"/>
    <n v="413.44"/>
    <n v="206.36"/>
    <n v="207.07999999999998"/>
    <n v="0.50087074303405565"/>
    <n v="2026"/>
    <s v="Q2"/>
    <n v="5"/>
    <s v="May"/>
  </r>
  <r>
    <n v="5018"/>
    <d v="2026-05-10T00:00:00"/>
    <n v="2026"/>
    <x v="1"/>
    <n v="5"/>
    <x v="4"/>
    <x v="2"/>
    <x v="2"/>
    <x v="1"/>
    <s v="Business"/>
    <x v="1"/>
    <s v="Trail Boots"/>
    <n v="4"/>
    <n v="145.85"/>
    <n v="0.15"/>
    <n v="79.69"/>
    <n v="495.89"/>
    <n v="318.76"/>
    <n v="177.13"/>
    <n v="0.35719615237250196"/>
    <n v="2026"/>
    <s v="Q2"/>
    <n v="5"/>
    <s v="May"/>
  </r>
  <r>
    <n v="474"/>
    <d v="2026-05-11T00:00:00"/>
    <n v="2026"/>
    <x v="1"/>
    <n v="5"/>
    <x v="4"/>
    <x v="1"/>
    <x v="12"/>
    <x v="0"/>
    <s v="Returning"/>
    <x v="0"/>
    <s v="Cycling Pack 12L"/>
    <n v="2"/>
    <n v="100.49"/>
    <n v="0.1"/>
    <n v="50.11"/>
    <n v="180.88200000000001"/>
    <n v="100.22"/>
    <n v="80.662000000000006"/>
    <n v="0.44593713028383147"/>
    <n v="2026"/>
    <s v="Q2"/>
    <n v="5"/>
    <s v="May"/>
  </r>
  <r>
    <n v="1175"/>
    <d v="2026-05-11T00:00:00"/>
    <n v="2026"/>
    <x v="1"/>
    <n v="5"/>
    <x v="4"/>
    <x v="2"/>
    <x v="16"/>
    <x v="1"/>
    <s v="Returning"/>
    <x v="3"/>
    <s v="Alpine Tent 4P"/>
    <n v="4"/>
    <n v="332.89"/>
    <n v="0.1"/>
    <n v="198.06"/>
    <n v="1198.404"/>
    <n v="792.24"/>
    <n v="406.16399999999999"/>
    <n v="0.33892076461694054"/>
    <n v="2026"/>
    <s v="Q2"/>
    <n v="5"/>
    <s v="May"/>
  </r>
  <r>
    <n v="2015"/>
    <d v="2026-05-11T00:00:00"/>
    <n v="2026"/>
    <x v="1"/>
    <n v="5"/>
    <x v="4"/>
    <x v="1"/>
    <x v="12"/>
    <x v="0"/>
    <s v="New"/>
    <x v="1"/>
    <s v="Summit Backpack 45L"/>
    <n v="1"/>
    <n v="154.6"/>
    <n v="0"/>
    <n v="80.05"/>
    <n v="154.6"/>
    <n v="80.05"/>
    <n v="74.55"/>
    <n v="0.48221216041397152"/>
    <n v="2026"/>
    <s v="Q2"/>
    <n v="5"/>
    <s v="May"/>
  </r>
  <r>
    <n v="2196"/>
    <d v="2026-05-11T00:00:00"/>
    <n v="2026"/>
    <x v="1"/>
    <n v="5"/>
    <x v="4"/>
    <x v="3"/>
    <x v="4"/>
    <x v="3"/>
    <s v="Returning"/>
    <x v="0"/>
    <s v="Commuter Helmet"/>
    <n v="1"/>
    <n v="83.23"/>
    <n v="0.05"/>
    <n v="43.82"/>
    <n v="79.0685"/>
    <n v="43.82"/>
    <n v="35.2485"/>
    <n v="0.44579699880483376"/>
    <n v="2026"/>
    <s v="Q2"/>
    <n v="5"/>
    <s v="May"/>
  </r>
  <r>
    <n v="3508"/>
    <d v="2026-05-11T00:00:00"/>
    <n v="2026"/>
    <x v="1"/>
    <n v="5"/>
    <x v="4"/>
    <x v="1"/>
    <x v="12"/>
    <x v="3"/>
    <s v="Returning"/>
    <x v="2"/>
    <s v="Packing Cube Set"/>
    <n v="3"/>
    <n v="46.23"/>
    <n v="0"/>
    <n v="18.47"/>
    <n v="138.69"/>
    <n v="55.41"/>
    <n v="83.28"/>
    <n v="0.60047588146225395"/>
    <n v="2026"/>
    <s v="Q2"/>
    <n v="5"/>
    <s v="May"/>
  </r>
  <r>
    <n v="3516"/>
    <d v="2026-05-11T00:00:00"/>
    <n v="2026"/>
    <x v="1"/>
    <n v="5"/>
    <x v="4"/>
    <x v="3"/>
    <x v="7"/>
    <x v="3"/>
    <s v="Returning"/>
    <x v="3"/>
    <s v="Compact Sleeping Bag"/>
    <n v="1"/>
    <n v="125.3"/>
    <n v="0.05"/>
    <n v="59.62"/>
    <n v="119.035"/>
    <n v="59.62"/>
    <n v="59.414999999999999"/>
    <n v="0.49913890872432476"/>
    <n v="2026"/>
    <s v="Q2"/>
    <n v="5"/>
    <s v="May"/>
  </r>
  <r>
    <n v="3570"/>
    <d v="2026-05-11T00:00:00"/>
    <n v="2026"/>
    <x v="1"/>
    <n v="5"/>
    <x v="4"/>
    <x v="1"/>
    <x v="12"/>
    <x v="0"/>
    <s v="Business"/>
    <x v="2"/>
    <s v="Insulated Bottle"/>
    <n v="1"/>
    <n v="36.159999999999997"/>
    <n v="0.1"/>
    <n v="13.38"/>
    <n v="32.543999999999997"/>
    <n v="13.38"/>
    <n v="19.163999999999994"/>
    <n v="0.58886430678466062"/>
    <n v="2026"/>
    <s v="Q2"/>
    <n v="5"/>
    <s v="May"/>
  </r>
  <r>
    <n v="4799"/>
    <d v="2026-05-11T00:00:00"/>
    <n v="2026"/>
    <x v="1"/>
    <n v="5"/>
    <x v="4"/>
    <x v="3"/>
    <x v="13"/>
    <x v="0"/>
    <s v="Returning"/>
    <x v="3"/>
    <s v="Compact Sleeping Bag"/>
    <n v="1"/>
    <n v="121.41"/>
    <n v="0.05"/>
    <n v="60.75"/>
    <n v="115.33949999999999"/>
    <n v="60.75"/>
    <n v="54.589499999999987"/>
    <n v="0.47329405797666879"/>
    <n v="2026"/>
    <s v="Q2"/>
    <n v="5"/>
    <s v="May"/>
  </r>
  <r>
    <n v="5156"/>
    <d v="2026-05-11T00:00:00"/>
    <n v="2026"/>
    <x v="1"/>
    <n v="5"/>
    <x v="4"/>
    <x v="0"/>
    <x v="0"/>
    <x v="2"/>
    <s v="New"/>
    <x v="2"/>
    <s v="Carry-On Duffel"/>
    <n v="3"/>
    <n v="132.58000000000001"/>
    <n v="0.1"/>
    <n v="67.88"/>
    <n v="357.96600000000001"/>
    <n v="203.64"/>
    <n v="154.32600000000002"/>
    <n v="0.43111915656794225"/>
    <n v="2026"/>
    <s v="Q2"/>
    <n v="5"/>
    <s v="May"/>
  </r>
  <r>
    <n v="526"/>
    <d v="2026-05-12T00:00:00"/>
    <n v="2026"/>
    <x v="1"/>
    <n v="5"/>
    <x v="4"/>
    <x v="1"/>
    <x v="1"/>
    <x v="2"/>
    <s v="Returning"/>
    <x v="3"/>
    <s v="Portable Camp Stove"/>
    <n v="2"/>
    <n v="81.11"/>
    <n v="0.05"/>
    <n v="40.049999999999997"/>
    <n v="154.10899999999998"/>
    <n v="80.099999999999994"/>
    <n v="74.008999999999986"/>
    <n v="0.48023801335418437"/>
    <n v="2026"/>
    <s v="Q2"/>
    <n v="5"/>
    <s v="May"/>
  </r>
  <r>
    <n v="712"/>
    <d v="2026-05-12T00:00:00"/>
    <n v="2026"/>
    <x v="1"/>
    <n v="5"/>
    <x v="4"/>
    <x v="1"/>
    <x v="14"/>
    <x v="3"/>
    <s v="Business"/>
    <x v="0"/>
    <s v="Cycling Pack 12L"/>
    <n v="3"/>
    <n v="104.54"/>
    <n v="0"/>
    <n v="51.45"/>
    <n v="313.62"/>
    <n v="154.35000000000002"/>
    <n v="159.26999999999998"/>
    <n v="0.50784388750717424"/>
    <n v="2026"/>
    <s v="Q2"/>
    <n v="5"/>
    <s v="May"/>
  </r>
  <r>
    <n v="1533"/>
    <d v="2026-05-12T00:00:00"/>
    <n v="2026"/>
    <x v="1"/>
    <n v="5"/>
    <x v="4"/>
    <x v="2"/>
    <x v="16"/>
    <x v="2"/>
    <s v="New"/>
    <x v="1"/>
    <s v="Trail Boots"/>
    <n v="3"/>
    <n v="143.87"/>
    <n v="0"/>
    <n v="79.2"/>
    <n v="431.61"/>
    <n v="237.60000000000002"/>
    <n v="194.01"/>
    <n v="0.44950302356293875"/>
    <n v="2026"/>
    <s v="Q2"/>
    <n v="5"/>
    <s v="May"/>
  </r>
  <r>
    <n v="1933"/>
    <d v="2026-05-12T00:00:00"/>
    <n v="2026"/>
    <x v="1"/>
    <n v="5"/>
    <x v="4"/>
    <x v="3"/>
    <x v="13"/>
    <x v="0"/>
    <s v="Returning"/>
    <x v="2"/>
    <s v="Insulated Bottle"/>
    <n v="1"/>
    <n v="36.950000000000003"/>
    <n v="0.1"/>
    <n v="13.26"/>
    <n v="33.255000000000003"/>
    <n v="13.26"/>
    <n v="19.995000000000005"/>
    <n v="0.60126296797474077"/>
    <n v="2026"/>
    <s v="Q2"/>
    <n v="5"/>
    <s v="May"/>
  </r>
  <r>
    <n v="3128"/>
    <d v="2026-05-12T00:00:00"/>
    <n v="2026"/>
    <x v="1"/>
    <n v="5"/>
    <x v="4"/>
    <x v="2"/>
    <x v="5"/>
    <x v="0"/>
    <s v="New"/>
    <x v="3"/>
    <s v="Compact Sleeping Bag"/>
    <n v="1"/>
    <n v="121.38"/>
    <n v="0"/>
    <n v="59.68"/>
    <n v="121.38"/>
    <n v="59.68"/>
    <n v="61.699999999999996"/>
    <n v="0.50832097544900312"/>
    <n v="2026"/>
    <s v="Q2"/>
    <n v="5"/>
    <s v="May"/>
  </r>
  <r>
    <n v="4922"/>
    <d v="2026-05-12T00:00:00"/>
    <n v="2026"/>
    <x v="1"/>
    <n v="5"/>
    <x v="4"/>
    <x v="3"/>
    <x v="8"/>
    <x v="0"/>
    <s v="Returning"/>
    <x v="4"/>
    <s v="Resistance Band Set"/>
    <n v="2"/>
    <n v="39.79"/>
    <n v="0.1"/>
    <n v="14.33"/>
    <n v="71.622"/>
    <n v="28.66"/>
    <n v="42.962000000000003"/>
    <n v="0.59984362346764963"/>
    <n v="2026"/>
    <s v="Q2"/>
    <n v="5"/>
    <s v="May"/>
  </r>
  <r>
    <n v="5051"/>
    <d v="2026-05-12T00:00:00"/>
    <n v="2026"/>
    <x v="1"/>
    <n v="5"/>
    <x v="4"/>
    <x v="0"/>
    <x v="15"/>
    <x v="2"/>
    <s v="Returning"/>
    <x v="0"/>
    <s v="Trail Bike Light"/>
    <n v="4"/>
    <n v="51.31"/>
    <n v="0"/>
    <n v="22.19"/>
    <n v="205.24"/>
    <n v="88.76"/>
    <n v="116.48"/>
    <n v="0.56753069577080495"/>
    <n v="2026"/>
    <s v="Q2"/>
    <n v="5"/>
    <s v="May"/>
  </r>
  <r>
    <n v="5182"/>
    <d v="2026-05-12T00:00:00"/>
    <n v="2026"/>
    <x v="1"/>
    <n v="5"/>
    <x v="4"/>
    <x v="3"/>
    <x v="7"/>
    <x v="0"/>
    <s v="Returning"/>
    <x v="4"/>
    <s v="Training Mat"/>
    <n v="2"/>
    <n v="51.15"/>
    <n v="0"/>
    <n v="22.53"/>
    <n v="102.3"/>
    <n v="45.06"/>
    <n v="57.239999999999995"/>
    <n v="0.55953079178885623"/>
    <n v="2026"/>
    <s v="Q2"/>
    <n v="5"/>
    <s v="May"/>
  </r>
  <r>
    <n v="1071"/>
    <d v="2026-05-13T00:00:00"/>
    <n v="2026"/>
    <x v="1"/>
    <n v="5"/>
    <x v="4"/>
    <x v="1"/>
    <x v="12"/>
    <x v="2"/>
    <s v="Business"/>
    <x v="4"/>
    <s v="Training Mat"/>
    <n v="1"/>
    <n v="50.83"/>
    <n v="0.1"/>
    <n v="21.82"/>
    <n v="45.747"/>
    <n v="21.82"/>
    <n v="23.927"/>
    <n v="0.52302883249174803"/>
    <n v="2026"/>
    <s v="Q2"/>
    <n v="5"/>
    <s v="May"/>
  </r>
  <r>
    <n v="1210"/>
    <d v="2026-05-13T00:00:00"/>
    <n v="2026"/>
    <x v="1"/>
    <n v="5"/>
    <x v="4"/>
    <x v="2"/>
    <x v="2"/>
    <x v="1"/>
    <s v="Business"/>
    <x v="1"/>
    <s v="Trail Boots"/>
    <n v="6"/>
    <n v="141.9"/>
    <n v="0.1"/>
    <n v="79.64"/>
    <n v="766.2600000000001"/>
    <n v="477.84000000000003"/>
    <n v="288.42000000000007"/>
    <n v="0.37639965546942294"/>
    <n v="2026"/>
    <s v="Q2"/>
    <n v="5"/>
    <s v="May"/>
  </r>
  <r>
    <n v="1244"/>
    <d v="2026-05-13T00:00:00"/>
    <n v="2026"/>
    <x v="1"/>
    <n v="5"/>
    <x v="4"/>
    <x v="3"/>
    <x v="8"/>
    <x v="0"/>
    <s v="Returning"/>
    <x v="3"/>
    <s v="Compact Sleeping Bag"/>
    <n v="1"/>
    <n v="122.11"/>
    <n v="0"/>
    <n v="59.86"/>
    <n v="122.11"/>
    <n v="59.86"/>
    <n v="62.25"/>
    <n v="0.50978625829170421"/>
    <n v="2026"/>
    <s v="Q2"/>
    <n v="5"/>
    <s v="May"/>
  </r>
  <r>
    <n v="1403"/>
    <d v="2026-05-13T00:00:00"/>
    <n v="2026"/>
    <x v="1"/>
    <n v="5"/>
    <x v="4"/>
    <x v="1"/>
    <x v="11"/>
    <x v="0"/>
    <s v="Returning"/>
    <x v="0"/>
    <s v="Cycling Pack 12L"/>
    <n v="1"/>
    <n v="102.38"/>
    <n v="0"/>
    <n v="50.82"/>
    <n v="102.38"/>
    <n v="50.82"/>
    <n v="51.559999999999995"/>
    <n v="0.50361398710685679"/>
    <n v="2026"/>
    <s v="Q2"/>
    <n v="5"/>
    <s v="May"/>
  </r>
  <r>
    <n v="1592"/>
    <d v="2026-05-13T00:00:00"/>
    <n v="2026"/>
    <x v="1"/>
    <n v="5"/>
    <x v="4"/>
    <x v="2"/>
    <x v="16"/>
    <x v="2"/>
    <s v="Returning"/>
    <x v="4"/>
    <s v="Recovery Roller"/>
    <n v="5"/>
    <n v="37.119999999999997"/>
    <n v="0.1"/>
    <n v="13.96"/>
    <n v="167.04"/>
    <n v="69.800000000000011"/>
    <n v="97.239999999999981"/>
    <n v="0.58213601532567039"/>
    <n v="2026"/>
    <s v="Q2"/>
    <n v="5"/>
    <s v="May"/>
  </r>
  <r>
    <n v="2581"/>
    <d v="2026-05-13T00:00:00"/>
    <n v="2026"/>
    <x v="1"/>
    <n v="5"/>
    <x v="4"/>
    <x v="1"/>
    <x v="12"/>
    <x v="0"/>
    <s v="New"/>
    <x v="1"/>
    <s v="Hiking Daypack 20L"/>
    <n v="2"/>
    <n v="91.76"/>
    <n v="0.05"/>
    <n v="46.31"/>
    <n v="174.34399999999999"/>
    <n v="92.62"/>
    <n v="81.72399999999999"/>
    <n v="0.46875143394668006"/>
    <n v="2026"/>
    <s v="Q2"/>
    <n v="5"/>
    <s v="May"/>
  </r>
  <r>
    <n v="3428"/>
    <d v="2026-05-13T00:00:00"/>
    <n v="2026"/>
    <x v="1"/>
    <n v="5"/>
    <x v="4"/>
    <x v="3"/>
    <x v="4"/>
    <x v="0"/>
    <s v="Returning"/>
    <x v="1"/>
    <s v="Trail Boots"/>
    <n v="1"/>
    <n v="144.51"/>
    <n v="0"/>
    <n v="79.22"/>
    <n v="144.51"/>
    <n v="79.22"/>
    <n v="65.289999999999992"/>
    <n v="0.45180264341568055"/>
    <n v="2026"/>
    <s v="Q2"/>
    <n v="5"/>
    <s v="May"/>
  </r>
  <r>
    <n v="765"/>
    <d v="2026-05-14T00:00:00"/>
    <n v="2026"/>
    <x v="1"/>
    <n v="5"/>
    <x v="4"/>
    <x v="1"/>
    <x v="6"/>
    <x v="1"/>
    <s v="Business"/>
    <x v="4"/>
    <s v="Training Mat"/>
    <n v="3"/>
    <n v="49.7"/>
    <n v="0.1"/>
    <n v="21.84"/>
    <n v="134.19000000000003"/>
    <n v="65.52"/>
    <n v="68.67000000000003"/>
    <n v="0.5117370892018781"/>
    <n v="2026"/>
    <s v="Q2"/>
    <n v="5"/>
    <s v="May"/>
  </r>
  <r>
    <n v="854"/>
    <d v="2026-05-14T00:00:00"/>
    <n v="2026"/>
    <x v="1"/>
    <n v="5"/>
    <x v="4"/>
    <x v="0"/>
    <x v="0"/>
    <x v="0"/>
    <s v="Returning"/>
    <x v="3"/>
    <s v="Compact Sleeping Bag"/>
    <n v="1"/>
    <n v="120.9"/>
    <n v="0"/>
    <n v="59.31"/>
    <n v="120.9"/>
    <n v="59.31"/>
    <n v="61.59"/>
    <n v="0.50942928039702229"/>
    <n v="2026"/>
    <s v="Q2"/>
    <n v="5"/>
    <s v="May"/>
  </r>
  <r>
    <n v="1087"/>
    <d v="2026-05-14T00:00:00"/>
    <n v="2026"/>
    <x v="1"/>
    <n v="5"/>
    <x v="4"/>
    <x v="2"/>
    <x v="10"/>
    <x v="0"/>
    <s v="Returning"/>
    <x v="3"/>
    <s v="Trail Tent 2P"/>
    <n v="1"/>
    <n v="195.72"/>
    <n v="0.05"/>
    <n v="105.73"/>
    <n v="185.934"/>
    <n v="105.73"/>
    <n v="80.203999999999994"/>
    <n v="0.43135736336549524"/>
    <n v="2026"/>
    <s v="Q2"/>
    <n v="5"/>
    <s v="May"/>
  </r>
  <r>
    <n v="1150"/>
    <d v="2026-05-14T00:00:00"/>
    <n v="2026"/>
    <x v="1"/>
    <n v="5"/>
    <x v="4"/>
    <x v="0"/>
    <x v="0"/>
    <x v="1"/>
    <s v="Returning"/>
    <x v="0"/>
    <s v="Compact Repair Kit"/>
    <n v="8"/>
    <n v="40.15"/>
    <n v="0.15"/>
    <n v="16.91"/>
    <n v="273.02"/>
    <n v="135.28"/>
    <n v="137.73999999999998"/>
    <n v="0.50450516445681637"/>
    <n v="2026"/>
    <s v="Q2"/>
    <n v="5"/>
    <s v="May"/>
  </r>
  <r>
    <n v="1902"/>
    <d v="2026-05-14T00:00:00"/>
    <n v="2026"/>
    <x v="1"/>
    <n v="5"/>
    <x v="4"/>
    <x v="1"/>
    <x v="14"/>
    <x v="2"/>
    <s v="Business"/>
    <x v="2"/>
    <s v="Carry-On Duffel"/>
    <n v="4"/>
    <n v="130.83000000000001"/>
    <n v="0"/>
    <n v="66.959999999999994"/>
    <n v="523.32000000000005"/>
    <n v="267.83999999999997"/>
    <n v="255.48000000000008"/>
    <n v="0.48819078193074994"/>
    <n v="2026"/>
    <s v="Q2"/>
    <n v="5"/>
    <s v="May"/>
  </r>
  <r>
    <n v="3913"/>
    <d v="2026-05-14T00:00:00"/>
    <n v="2026"/>
    <x v="1"/>
    <n v="5"/>
    <x v="4"/>
    <x v="1"/>
    <x v="12"/>
    <x v="0"/>
    <s v="New"/>
    <x v="0"/>
    <s v="Trail Bike Light"/>
    <n v="1"/>
    <n v="50.34"/>
    <n v="0.05"/>
    <n v="22.23"/>
    <n v="47.823"/>
    <n v="22.23"/>
    <n v="25.593"/>
    <n v="0.53516090584028608"/>
    <n v="2026"/>
    <s v="Q2"/>
    <n v="5"/>
    <s v="May"/>
  </r>
  <r>
    <n v="4378"/>
    <d v="2026-05-14T00:00:00"/>
    <n v="2026"/>
    <x v="1"/>
    <n v="5"/>
    <x v="4"/>
    <x v="2"/>
    <x v="10"/>
    <x v="0"/>
    <s v="Returning"/>
    <x v="0"/>
    <s v="Cycling Pack 12L"/>
    <n v="2"/>
    <n v="103.37"/>
    <n v="0"/>
    <n v="50.49"/>
    <n v="206.74"/>
    <n v="100.98"/>
    <n v="105.76"/>
    <n v="0.51156041404662866"/>
    <n v="2026"/>
    <s v="Q2"/>
    <n v="5"/>
    <s v="May"/>
  </r>
  <r>
    <n v="4551"/>
    <d v="2026-05-14T00:00:00"/>
    <n v="2026"/>
    <x v="1"/>
    <n v="5"/>
    <x v="4"/>
    <x v="1"/>
    <x v="14"/>
    <x v="2"/>
    <s v="Business"/>
    <x v="4"/>
    <s v="Weighted Vest"/>
    <n v="3"/>
    <n v="122.31"/>
    <n v="0.05"/>
    <n v="71.11"/>
    <n v="348.58350000000002"/>
    <n v="213.32999999999998"/>
    <n v="135.25350000000003"/>
    <n v="0.38800889887214979"/>
    <n v="2026"/>
    <s v="Q2"/>
    <n v="5"/>
    <s v="May"/>
  </r>
  <r>
    <n v="787"/>
    <d v="2026-05-15T00:00:00"/>
    <n v="2026"/>
    <x v="1"/>
    <n v="5"/>
    <x v="4"/>
    <x v="0"/>
    <x v="9"/>
    <x v="0"/>
    <s v="Business"/>
    <x v="2"/>
    <s v="Travel Backpack 35L"/>
    <n v="1"/>
    <n v="166.48"/>
    <n v="0"/>
    <n v="89.42"/>
    <n v="166.48"/>
    <n v="89.42"/>
    <n v="77.059999999999988"/>
    <n v="0.4628784238346948"/>
    <n v="2026"/>
    <s v="Q2"/>
    <n v="5"/>
    <s v="May"/>
  </r>
  <r>
    <n v="1133"/>
    <d v="2026-05-15T00:00:00"/>
    <n v="2026"/>
    <x v="1"/>
    <n v="5"/>
    <x v="4"/>
    <x v="0"/>
    <x v="15"/>
    <x v="2"/>
    <s v="New"/>
    <x v="3"/>
    <s v="Trail Tent 2P"/>
    <n v="3"/>
    <n v="192.21"/>
    <n v="0"/>
    <n v="103.51"/>
    <n v="576.63"/>
    <n v="310.53000000000003"/>
    <n v="266.09999999999997"/>
    <n v="0.46147442900993701"/>
    <n v="2026"/>
    <s v="Q2"/>
    <n v="5"/>
    <s v="May"/>
  </r>
  <r>
    <n v="2075"/>
    <d v="2026-05-15T00:00:00"/>
    <n v="2026"/>
    <x v="1"/>
    <n v="5"/>
    <x v="4"/>
    <x v="0"/>
    <x v="9"/>
    <x v="1"/>
    <s v="Business"/>
    <x v="3"/>
    <s v="Portable Camp Stove"/>
    <n v="6"/>
    <n v="81.13"/>
    <n v="0.05"/>
    <n v="39.409999999999997"/>
    <n v="462.44099999999997"/>
    <n v="236.45999999999998"/>
    <n v="225.98099999999999"/>
    <n v="0.48866990599881932"/>
    <n v="2026"/>
    <s v="Q2"/>
    <n v="5"/>
    <s v="May"/>
  </r>
  <r>
    <n v="2172"/>
    <d v="2026-05-15T00:00:00"/>
    <n v="2026"/>
    <x v="1"/>
    <n v="5"/>
    <x v="4"/>
    <x v="2"/>
    <x v="10"/>
    <x v="1"/>
    <s v="Business"/>
    <x v="2"/>
    <s v="Insulated Bottle"/>
    <n v="6"/>
    <n v="37.1"/>
    <n v="0.1"/>
    <n v="13.63"/>
    <n v="200.34000000000003"/>
    <n v="81.78"/>
    <n v="118.56000000000003"/>
    <n v="0.59179395028451642"/>
    <n v="2026"/>
    <s v="Q2"/>
    <n v="5"/>
    <s v="May"/>
  </r>
  <r>
    <n v="2977"/>
    <d v="2026-05-15T00:00:00"/>
    <n v="2026"/>
    <x v="1"/>
    <n v="5"/>
    <x v="4"/>
    <x v="1"/>
    <x v="14"/>
    <x v="1"/>
    <s v="Business"/>
    <x v="2"/>
    <s v="Insulated Bottle"/>
    <n v="6"/>
    <n v="35.92"/>
    <n v="0.15"/>
    <n v="13.3"/>
    <n v="183.19200000000001"/>
    <n v="79.800000000000011"/>
    <n v="103.392"/>
    <n v="0.56439145814227687"/>
    <n v="2026"/>
    <s v="Q2"/>
    <n v="5"/>
    <s v="May"/>
  </r>
  <r>
    <n v="3531"/>
    <d v="2026-05-15T00:00:00"/>
    <n v="2026"/>
    <x v="1"/>
    <n v="5"/>
    <x v="4"/>
    <x v="3"/>
    <x v="13"/>
    <x v="2"/>
    <s v="Business"/>
    <x v="4"/>
    <s v="Recovery Roller"/>
    <n v="4"/>
    <n v="36.21"/>
    <n v="0"/>
    <n v="14.3"/>
    <n v="144.84"/>
    <n v="57.2"/>
    <n v="87.64"/>
    <n v="0.60508146920740125"/>
    <n v="2026"/>
    <s v="Q2"/>
    <n v="5"/>
    <s v="May"/>
  </r>
  <r>
    <n v="3881"/>
    <d v="2026-05-15T00:00:00"/>
    <n v="2026"/>
    <x v="1"/>
    <n v="5"/>
    <x v="4"/>
    <x v="2"/>
    <x v="10"/>
    <x v="0"/>
    <s v="Business"/>
    <x v="1"/>
    <s v="Trekking Poles"/>
    <n v="3"/>
    <n v="73.03"/>
    <n v="0.05"/>
    <n v="33.200000000000003"/>
    <n v="208.13550000000001"/>
    <n v="99.600000000000009"/>
    <n v="108.5355"/>
    <n v="0.52146558371829888"/>
    <n v="2026"/>
    <s v="Q2"/>
    <n v="5"/>
    <s v="May"/>
  </r>
  <r>
    <n v="4469"/>
    <d v="2026-05-15T00:00:00"/>
    <n v="2026"/>
    <x v="1"/>
    <n v="5"/>
    <x v="4"/>
    <x v="2"/>
    <x v="5"/>
    <x v="2"/>
    <s v="Returning"/>
    <x v="0"/>
    <s v="Commuter Helmet"/>
    <n v="2"/>
    <n v="80.81"/>
    <n v="0"/>
    <n v="42.53"/>
    <n v="161.62"/>
    <n v="85.06"/>
    <n v="76.56"/>
    <n v="0.47370374953594852"/>
    <n v="2026"/>
    <s v="Q2"/>
    <n v="5"/>
    <s v="May"/>
  </r>
  <r>
    <n v="5037"/>
    <d v="2026-05-15T00:00:00"/>
    <n v="2026"/>
    <x v="1"/>
    <n v="5"/>
    <x v="4"/>
    <x v="1"/>
    <x v="11"/>
    <x v="0"/>
    <s v="New"/>
    <x v="0"/>
    <s v="Trail Bike Light"/>
    <n v="1"/>
    <n v="51.53"/>
    <n v="0.1"/>
    <n v="23.06"/>
    <n v="46.377000000000002"/>
    <n v="23.06"/>
    <n v="23.317000000000004"/>
    <n v="0.50277076999374692"/>
    <n v="2026"/>
    <s v="Q2"/>
    <n v="5"/>
    <s v="May"/>
  </r>
  <r>
    <n v="35"/>
    <d v="2026-05-16T00:00:00"/>
    <n v="2026"/>
    <x v="1"/>
    <n v="5"/>
    <x v="4"/>
    <x v="3"/>
    <x v="13"/>
    <x v="1"/>
    <s v="Business"/>
    <x v="3"/>
    <s v="Portable Camp Stove"/>
    <n v="5"/>
    <n v="81.75"/>
    <n v="0.05"/>
    <n v="39.159999999999997"/>
    <n v="388.3125"/>
    <n v="195.79999999999998"/>
    <n v="192.51250000000002"/>
    <n v="0.49576694028649609"/>
    <n v="2026"/>
    <s v="Q2"/>
    <n v="5"/>
    <s v="May"/>
  </r>
  <r>
    <n v="226"/>
    <d v="2026-05-16T00:00:00"/>
    <n v="2026"/>
    <x v="1"/>
    <n v="5"/>
    <x v="4"/>
    <x v="2"/>
    <x v="10"/>
    <x v="0"/>
    <s v="New"/>
    <x v="2"/>
    <s v="Travel Backpack 35L"/>
    <n v="1"/>
    <n v="165.99"/>
    <n v="0.1"/>
    <n v="89.9"/>
    <n v="149.39100000000002"/>
    <n v="89.9"/>
    <n v="59.491000000000014"/>
    <n v="0.3982234538894579"/>
    <n v="2026"/>
    <s v="Q2"/>
    <n v="5"/>
    <s v="May"/>
  </r>
  <r>
    <n v="1713"/>
    <d v="2026-05-16T00:00:00"/>
    <n v="2026"/>
    <x v="1"/>
    <n v="5"/>
    <x v="4"/>
    <x v="0"/>
    <x v="15"/>
    <x v="2"/>
    <s v="New"/>
    <x v="3"/>
    <s v="Compact Sleeping Bag"/>
    <n v="2"/>
    <n v="121.22"/>
    <n v="0"/>
    <n v="60.38"/>
    <n v="242.44"/>
    <n v="120.76"/>
    <n v="121.67999999999999"/>
    <n v="0.50189737667051637"/>
    <n v="2026"/>
    <s v="Q2"/>
    <n v="5"/>
    <s v="May"/>
  </r>
  <r>
    <n v="2320"/>
    <d v="2026-05-16T00:00:00"/>
    <n v="2026"/>
    <x v="1"/>
    <n v="5"/>
    <x v="4"/>
    <x v="1"/>
    <x v="12"/>
    <x v="2"/>
    <s v="Business"/>
    <x v="2"/>
    <s v="Carry-On Duffel"/>
    <n v="2"/>
    <n v="131.1"/>
    <n v="0"/>
    <n v="65.55"/>
    <n v="262.2"/>
    <n v="131.1"/>
    <n v="131.1"/>
    <n v="0.5"/>
    <n v="2026"/>
    <s v="Q2"/>
    <n v="5"/>
    <s v="May"/>
  </r>
  <r>
    <n v="2496"/>
    <d v="2026-05-16T00:00:00"/>
    <n v="2026"/>
    <x v="1"/>
    <n v="5"/>
    <x v="4"/>
    <x v="1"/>
    <x v="6"/>
    <x v="0"/>
    <s v="Returning"/>
    <x v="2"/>
    <s v="Packing Cube Set"/>
    <n v="2"/>
    <n v="46.44"/>
    <n v="0"/>
    <n v="18.63"/>
    <n v="92.88"/>
    <n v="37.26"/>
    <n v="55.62"/>
    <n v="0.59883720930232553"/>
    <n v="2026"/>
    <s v="Q2"/>
    <n v="5"/>
    <s v="May"/>
  </r>
  <r>
    <n v="2504"/>
    <d v="2026-05-16T00:00:00"/>
    <n v="2026"/>
    <x v="1"/>
    <n v="5"/>
    <x v="4"/>
    <x v="3"/>
    <x v="7"/>
    <x v="0"/>
    <s v="New"/>
    <x v="2"/>
    <s v="Insulated Bottle"/>
    <n v="1"/>
    <n v="36.659999999999997"/>
    <n v="0"/>
    <n v="13.61"/>
    <n v="36.659999999999997"/>
    <n v="13.61"/>
    <n v="23.049999999999997"/>
    <n v="0.62875068194217132"/>
    <n v="2026"/>
    <s v="Q2"/>
    <n v="5"/>
    <s v="May"/>
  </r>
  <r>
    <n v="2598"/>
    <d v="2026-05-16T00:00:00"/>
    <n v="2026"/>
    <x v="1"/>
    <n v="5"/>
    <x v="4"/>
    <x v="3"/>
    <x v="8"/>
    <x v="0"/>
    <s v="New"/>
    <x v="1"/>
    <s v="Summit Backpack 45L"/>
    <n v="5"/>
    <n v="156.16999999999999"/>
    <n v="0.1"/>
    <n v="80.59"/>
    <n v="702.76499999999999"/>
    <n v="402.95000000000005"/>
    <n v="299.81499999999994"/>
    <n v="0.42662198601239382"/>
    <n v="2026"/>
    <s v="Q2"/>
    <n v="5"/>
    <s v="May"/>
  </r>
  <r>
    <n v="2600"/>
    <d v="2026-05-16T00:00:00"/>
    <n v="2026"/>
    <x v="1"/>
    <n v="5"/>
    <x v="4"/>
    <x v="1"/>
    <x v="12"/>
    <x v="2"/>
    <s v="New"/>
    <x v="2"/>
    <s v="Insulated Bottle"/>
    <n v="1"/>
    <n v="35.97"/>
    <n v="0.1"/>
    <n v="13.54"/>
    <n v="32.372999999999998"/>
    <n v="13.54"/>
    <n v="18.832999999999998"/>
    <n v="0.58175022395205878"/>
    <n v="2026"/>
    <s v="Q2"/>
    <n v="5"/>
    <s v="May"/>
  </r>
  <r>
    <n v="2856"/>
    <d v="2026-05-16T00:00:00"/>
    <n v="2026"/>
    <x v="1"/>
    <n v="5"/>
    <x v="4"/>
    <x v="1"/>
    <x v="11"/>
    <x v="1"/>
    <s v="Business"/>
    <x v="4"/>
    <s v="Weighted Vest"/>
    <n v="4"/>
    <n v="125.11"/>
    <n v="0.15"/>
    <n v="70.010000000000005"/>
    <n v="425.37399999999997"/>
    <n v="280.04000000000002"/>
    <n v="145.33399999999995"/>
    <n v="0.34166169065340135"/>
    <n v="2026"/>
    <s v="Q2"/>
    <n v="5"/>
    <s v="May"/>
  </r>
  <r>
    <n v="3478"/>
    <d v="2026-05-16T00:00:00"/>
    <n v="2026"/>
    <x v="1"/>
    <n v="5"/>
    <x v="4"/>
    <x v="3"/>
    <x v="8"/>
    <x v="0"/>
    <s v="New"/>
    <x v="4"/>
    <s v="Recovery Roller"/>
    <n v="4"/>
    <n v="36.29"/>
    <n v="0.1"/>
    <n v="13.77"/>
    <n v="130.64400000000001"/>
    <n v="55.08"/>
    <n v="75.564000000000007"/>
    <n v="0.57839625241113257"/>
    <n v="2026"/>
    <s v="Q2"/>
    <n v="5"/>
    <s v="May"/>
  </r>
  <r>
    <n v="3599"/>
    <d v="2026-05-16T00:00:00"/>
    <n v="2026"/>
    <x v="1"/>
    <n v="5"/>
    <x v="4"/>
    <x v="1"/>
    <x v="6"/>
    <x v="0"/>
    <s v="New"/>
    <x v="1"/>
    <s v="Trail Boots"/>
    <n v="4"/>
    <n v="143.34"/>
    <n v="0"/>
    <n v="80.55"/>
    <n v="573.36"/>
    <n v="322.2"/>
    <n v="251.16000000000003"/>
    <n v="0.43804939305148599"/>
    <n v="2026"/>
    <s v="Q2"/>
    <n v="5"/>
    <s v="May"/>
  </r>
  <r>
    <n v="282"/>
    <d v="2026-05-17T00:00:00"/>
    <n v="2026"/>
    <x v="1"/>
    <n v="5"/>
    <x v="4"/>
    <x v="1"/>
    <x v="12"/>
    <x v="3"/>
    <s v="New"/>
    <x v="0"/>
    <s v="Trail Bike Light"/>
    <n v="3"/>
    <n v="51.68"/>
    <n v="0"/>
    <n v="22.4"/>
    <n v="155.04"/>
    <n v="67.199999999999989"/>
    <n v="87.84"/>
    <n v="0.56656346749226016"/>
    <n v="2026"/>
    <s v="Q2"/>
    <n v="5"/>
    <s v="May"/>
  </r>
  <r>
    <n v="980"/>
    <d v="2026-05-17T00:00:00"/>
    <n v="2026"/>
    <x v="1"/>
    <n v="5"/>
    <x v="4"/>
    <x v="3"/>
    <x v="7"/>
    <x v="0"/>
    <s v="Returning"/>
    <x v="2"/>
    <s v="Packing Cube Set"/>
    <n v="1"/>
    <n v="46.84"/>
    <n v="0"/>
    <n v="17.93"/>
    <n v="46.84"/>
    <n v="17.93"/>
    <n v="28.910000000000004"/>
    <n v="0.61720751494449189"/>
    <n v="2026"/>
    <s v="Q2"/>
    <n v="5"/>
    <s v="May"/>
  </r>
  <r>
    <n v="1155"/>
    <d v="2026-05-17T00:00:00"/>
    <n v="2026"/>
    <x v="1"/>
    <n v="5"/>
    <x v="4"/>
    <x v="2"/>
    <x v="2"/>
    <x v="3"/>
    <s v="New"/>
    <x v="1"/>
    <s v="Trekking Poles"/>
    <n v="5"/>
    <n v="72.900000000000006"/>
    <n v="0.05"/>
    <n v="31.57"/>
    <n v="346.27499999999998"/>
    <n v="157.85"/>
    <n v="188.42499999999998"/>
    <n v="0.54414843693596127"/>
    <n v="2026"/>
    <s v="Q2"/>
    <n v="5"/>
    <s v="May"/>
  </r>
  <r>
    <n v="1816"/>
    <d v="2026-05-17T00:00:00"/>
    <n v="2026"/>
    <x v="1"/>
    <n v="5"/>
    <x v="4"/>
    <x v="3"/>
    <x v="7"/>
    <x v="0"/>
    <s v="New"/>
    <x v="1"/>
    <s v="Hiking Daypack 20L"/>
    <n v="1"/>
    <n v="91.07"/>
    <n v="0"/>
    <n v="45.3"/>
    <n v="91.07"/>
    <n v="45.3"/>
    <n v="45.769999999999996"/>
    <n v="0.50258043263423735"/>
    <n v="2026"/>
    <s v="Q2"/>
    <n v="5"/>
    <s v="May"/>
  </r>
  <r>
    <n v="2128"/>
    <d v="2026-05-17T00:00:00"/>
    <n v="2026"/>
    <x v="1"/>
    <n v="5"/>
    <x v="4"/>
    <x v="2"/>
    <x v="10"/>
    <x v="2"/>
    <s v="New"/>
    <x v="0"/>
    <s v="Commuter Helmet"/>
    <n v="1"/>
    <n v="81.86"/>
    <n v="0"/>
    <n v="43.14"/>
    <n v="81.86"/>
    <n v="43.14"/>
    <n v="38.72"/>
    <n v="0.47300268751526997"/>
    <n v="2026"/>
    <s v="Q2"/>
    <n v="5"/>
    <s v="May"/>
  </r>
  <r>
    <n v="2296"/>
    <d v="2026-05-17T00:00:00"/>
    <n v="2026"/>
    <x v="1"/>
    <n v="5"/>
    <x v="4"/>
    <x v="3"/>
    <x v="8"/>
    <x v="0"/>
    <s v="Returning"/>
    <x v="2"/>
    <s v="Packing Cube Set"/>
    <n v="1"/>
    <n v="45.45"/>
    <n v="0"/>
    <n v="17.93"/>
    <n v="45.45"/>
    <n v="17.93"/>
    <n v="27.520000000000003"/>
    <n v="0.60550055005500558"/>
    <n v="2026"/>
    <s v="Q2"/>
    <n v="5"/>
    <s v="May"/>
  </r>
  <r>
    <n v="2322"/>
    <d v="2026-05-17T00:00:00"/>
    <n v="2026"/>
    <x v="1"/>
    <n v="5"/>
    <x v="4"/>
    <x v="2"/>
    <x v="10"/>
    <x v="2"/>
    <s v="Business"/>
    <x v="1"/>
    <s v="Trekking Poles"/>
    <n v="1"/>
    <n v="70.62"/>
    <n v="0"/>
    <n v="32.53"/>
    <n v="70.62"/>
    <n v="32.53"/>
    <n v="38.090000000000003"/>
    <n v="0.53936561880487111"/>
    <n v="2026"/>
    <s v="Q2"/>
    <n v="5"/>
    <s v="May"/>
  </r>
  <r>
    <n v="3480"/>
    <d v="2026-05-17T00:00:00"/>
    <n v="2026"/>
    <x v="1"/>
    <n v="5"/>
    <x v="4"/>
    <x v="3"/>
    <x v="8"/>
    <x v="0"/>
    <s v="New"/>
    <x v="4"/>
    <s v="Training Mat"/>
    <n v="2"/>
    <n v="51.56"/>
    <n v="0"/>
    <n v="22.46"/>
    <n v="103.12"/>
    <n v="44.92"/>
    <n v="58.2"/>
    <n v="0.56439100077579518"/>
    <n v="2026"/>
    <s v="Q2"/>
    <n v="5"/>
    <s v="May"/>
  </r>
  <r>
    <n v="4426"/>
    <d v="2026-05-17T00:00:00"/>
    <n v="2026"/>
    <x v="1"/>
    <n v="5"/>
    <x v="4"/>
    <x v="3"/>
    <x v="8"/>
    <x v="0"/>
    <s v="New"/>
    <x v="1"/>
    <s v="Trail Boots"/>
    <n v="2"/>
    <n v="146.22"/>
    <n v="0"/>
    <n v="81.069999999999993"/>
    <n v="292.44"/>
    <n v="162.13999999999999"/>
    <n v="130.30000000000001"/>
    <n v="0.4455614826973055"/>
    <n v="2026"/>
    <s v="Q2"/>
    <n v="5"/>
    <s v="May"/>
  </r>
  <r>
    <n v="4938"/>
    <d v="2026-05-17T00:00:00"/>
    <n v="2026"/>
    <x v="1"/>
    <n v="5"/>
    <x v="4"/>
    <x v="3"/>
    <x v="13"/>
    <x v="2"/>
    <s v="Returning"/>
    <x v="4"/>
    <s v="Training Mat"/>
    <n v="2"/>
    <n v="51.34"/>
    <n v="0"/>
    <n v="22.17"/>
    <n v="102.68"/>
    <n v="44.34"/>
    <n v="58.34"/>
    <n v="0.56817296455005839"/>
    <n v="2026"/>
    <s v="Q2"/>
    <n v="5"/>
    <s v="May"/>
  </r>
  <r>
    <n v="915"/>
    <d v="2026-05-18T00:00:00"/>
    <n v="2026"/>
    <x v="1"/>
    <n v="5"/>
    <x v="4"/>
    <x v="3"/>
    <x v="8"/>
    <x v="0"/>
    <s v="New"/>
    <x v="1"/>
    <s v="Summit Backpack 45L"/>
    <n v="1"/>
    <n v="153.61000000000001"/>
    <n v="0.05"/>
    <n v="79.94"/>
    <n v="145.92950000000002"/>
    <n v="79.94"/>
    <n v="65.989500000000021"/>
    <n v="0.45220123415758989"/>
    <n v="2026"/>
    <s v="Q2"/>
    <n v="5"/>
    <s v="May"/>
  </r>
  <r>
    <n v="1188"/>
    <d v="2026-05-18T00:00:00"/>
    <n v="2026"/>
    <x v="1"/>
    <n v="5"/>
    <x v="4"/>
    <x v="1"/>
    <x v="6"/>
    <x v="0"/>
    <s v="Returning"/>
    <x v="3"/>
    <s v="Portable Camp Stove"/>
    <n v="1"/>
    <n v="82.44"/>
    <n v="0.15"/>
    <n v="39.380000000000003"/>
    <n v="70.073999999999998"/>
    <n v="39.380000000000003"/>
    <n v="30.693999999999996"/>
    <n v="0.43802266175757054"/>
    <n v="2026"/>
    <s v="Q2"/>
    <n v="5"/>
    <s v="May"/>
  </r>
  <r>
    <n v="1594"/>
    <d v="2026-05-18T00:00:00"/>
    <n v="2026"/>
    <x v="1"/>
    <n v="5"/>
    <x v="4"/>
    <x v="0"/>
    <x v="0"/>
    <x v="1"/>
    <s v="Business"/>
    <x v="1"/>
    <s v="Hiking Daypack 20L"/>
    <n v="10"/>
    <n v="92.09"/>
    <n v="0.15"/>
    <n v="45.13"/>
    <n v="782.7650000000001"/>
    <n v="451.3"/>
    <n v="331.46500000000009"/>
    <n v="0.42345403792964686"/>
    <n v="2026"/>
    <s v="Q2"/>
    <n v="5"/>
    <s v="May"/>
  </r>
  <r>
    <n v="3022"/>
    <d v="2026-05-18T00:00:00"/>
    <n v="2026"/>
    <x v="1"/>
    <n v="5"/>
    <x v="4"/>
    <x v="3"/>
    <x v="8"/>
    <x v="3"/>
    <s v="New"/>
    <x v="2"/>
    <s v="Insulated Bottle"/>
    <n v="1"/>
    <n v="36.72"/>
    <n v="0"/>
    <n v="13.67"/>
    <n v="36.72"/>
    <n v="13.67"/>
    <n v="23.049999999999997"/>
    <n v="0.62772331154684091"/>
    <n v="2026"/>
    <s v="Q2"/>
    <n v="5"/>
    <s v="May"/>
  </r>
  <r>
    <n v="588"/>
    <d v="2026-05-19T00:00:00"/>
    <n v="2026"/>
    <x v="1"/>
    <n v="5"/>
    <x v="4"/>
    <x v="1"/>
    <x v="1"/>
    <x v="1"/>
    <s v="Business"/>
    <x v="2"/>
    <s v="Carry-On Duffel"/>
    <n v="3"/>
    <n v="132.41999999999999"/>
    <n v="0.05"/>
    <n v="67.09"/>
    <n v="377.39699999999999"/>
    <n v="201.27"/>
    <n v="176.12699999999998"/>
    <n v="0.46668892439526544"/>
    <n v="2026"/>
    <s v="Q2"/>
    <n v="5"/>
    <s v="May"/>
  </r>
  <r>
    <n v="1016"/>
    <d v="2026-05-19T00:00:00"/>
    <n v="2026"/>
    <x v="1"/>
    <n v="5"/>
    <x v="4"/>
    <x v="3"/>
    <x v="13"/>
    <x v="2"/>
    <s v="Returning"/>
    <x v="3"/>
    <s v="Trail Tent 2P"/>
    <n v="2"/>
    <n v="192.1"/>
    <n v="0.05"/>
    <n v="106.07"/>
    <n v="364.98999999999995"/>
    <n v="212.14"/>
    <n v="152.84999999999997"/>
    <n v="0.41877859667388145"/>
    <n v="2026"/>
    <s v="Q2"/>
    <n v="5"/>
    <s v="May"/>
  </r>
  <r>
    <n v="1930"/>
    <d v="2026-05-19T00:00:00"/>
    <n v="2026"/>
    <x v="1"/>
    <n v="5"/>
    <x v="4"/>
    <x v="2"/>
    <x v="16"/>
    <x v="2"/>
    <s v="New"/>
    <x v="2"/>
    <s v="Insulated Bottle"/>
    <n v="4"/>
    <n v="36.94"/>
    <n v="0"/>
    <n v="13.63"/>
    <n v="147.76"/>
    <n v="54.52"/>
    <n v="93.239999999999981"/>
    <n v="0.63102328099620997"/>
    <n v="2026"/>
    <s v="Q2"/>
    <n v="5"/>
    <s v="May"/>
  </r>
  <r>
    <n v="2658"/>
    <d v="2026-05-19T00:00:00"/>
    <n v="2026"/>
    <x v="1"/>
    <n v="5"/>
    <x v="4"/>
    <x v="0"/>
    <x v="15"/>
    <x v="0"/>
    <s v="Business"/>
    <x v="1"/>
    <s v="Summit Backpack 45L"/>
    <n v="1"/>
    <n v="153.16999999999999"/>
    <n v="0"/>
    <n v="78.489999999999995"/>
    <n v="153.16999999999999"/>
    <n v="78.489999999999995"/>
    <n v="74.679999999999993"/>
    <n v="0.48756283867598094"/>
    <n v="2026"/>
    <s v="Q2"/>
    <n v="5"/>
    <s v="May"/>
  </r>
  <r>
    <n v="2951"/>
    <d v="2026-05-19T00:00:00"/>
    <n v="2026"/>
    <x v="1"/>
    <n v="5"/>
    <x v="4"/>
    <x v="0"/>
    <x v="0"/>
    <x v="0"/>
    <s v="Business"/>
    <x v="0"/>
    <s v="Commuter Helmet"/>
    <n v="2"/>
    <n v="82.85"/>
    <n v="0"/>
    <n v="42.53"/>
    <n v="165.7"/>
    <n v="85.06"/>
    <n v="80.639999999999986"/>
    <n v="0.48666264333132164"/>
    <n v="2026"/>
    <s v="Q2"/>
    <n v="5"/>
    <s v="May"/>
  </r>
  <r>
    <n v="4328"/>
    <d v="2026-05-19T00:00:00"/>
    <n v="2026"/>
    <x v="1"/>
    <n v="5"/>
    <x v="4"/>
    <x v="2"/>
    <x v="5"/>
    <x v="3"/>
    <s v="New"/>
    <x v="1"/>
    <s v="Trail Boots"/>
    <n v="1"/>
    <n v="143.52000000000001"/>
    <n v="0"/>
    <n v="81.040000000000006"/>
    <n v="143.52000000000001"/>
    <n v="81.040000000000006"/>
    <n v="62.480000000000004"/>
    <n v="0.435340022296544"/>
    <n v="2026"/>
    <s v="Q2"/>
    <n v="5"/>
    <s v="May"/>
  </r>
  <r>
    <n v="4591"/>
    <d v="2026-05-19T00:00:00"/>
    <n v="2026"/>
    <x v="1"/>
    <n v="5"/>
    <x v="4"/>
    <x v="2"/>
    <x v="16"/>
    <x v="2"/>
    <s v="New"/>
    <x v="3"/>
    <s v="Trail Tent 2P"/>
    <n v="1"/>
    <n v="192.94"/>
    <n v="0"/>
    <n v="105.15"/>
    <n v="192.94"/>
    <n v="105.15"/>
    <n v="87.789999999999992"/>
    <n v="0.45501192080439512"/>
    <n v="2026"/>
    <s v="Q2"/>
    <n v="5"/>
    <s v="May"/>
  </r>
  <r>
    <n v="280"/>
    <d v="2026-05-20T00:00:00"/>
    <n v="2026"/>
    <x v="1"/>
    <n v="5"/>
    <x v="4"/>
    <x v="3"/>
    <x v="8"/>
    <x v="2"/>
    <s v="Business"/>
    <x v="2"/>
    <s v="Travel Backpack 35L"/>
    <n v="1"/>
    <n v="168.56"/>
    <n v="0"/>
    <n v="85.46"/>
    <n v="168.56"/>
    <n v="85.46"/>
    <n v="83.100000000000009"/>
    <n v="0.49299952539155201"/>
    <n v="2026"/>
    <s v="Q2"/>
    <n v="5"/>
    <s v="May"/>
  </r>
  <r>
    <n v="409"/>
    <d v="2026-05-20T00:00:00"/>
    <n v="2026"/>
    <x v="1"/>
    <n v="5"/>
    <x v="4"/>
    <x v="0"/>
    <x v="0"/>
    <x v="0"/>
    <s v="New"/>
    <x v="3"/>
    <s v="Compact Sleeping Bag"/>
    <n v="2"/>
    <n v="123.9"/>
    <n v="0"/>
    <n v="58.95"/>
    <n v="247.8"/>
    <n v="117.9"/>
    <n v="129.9"/>
    <n v="0.52421307506053272"/>
    <n v="2026"/>
    <s v="Q2"/>
    <n v="5"/>
    <s v="May"/>
  </r>
  <r>
    <n v="1372"/>
    <d v="2026-05-20T00:00:00"/>
    <n v="2026"/>
    <x v="1"/>
    <n v="5"/>
    <x v="4"/>
    <x v="0"/>
    <x v="9"/>
    <x v="0"/>
    <s v="New"/>
    <x v="1"/>
    <s v="Trail Boots"/>
    <n v="2"/>
    <n v="140.93"/>
    <n v="0"/>
    <n v="81.040000000000006"/>
    <n v="281.86"/>
    <n v="162.08000000000001"/>
    <n v="119.78"/>
    <n v="0.42496274746327961"/>
    <n v="2026"/>
    <s v="Q2"/>
    <n v="5"/>
    <s v="May"/>
  </r>
  <r>
    <n v="2327"/>
    <d v="2026-05-20T00:00:00"/>
    <n v="2026"/>
    <x v="1"/>
    <n v="5"/>
    <x v="4"/>
    <x v="2"/>
    <x v="5"/>
    <x v="2"/>
    <s v="Returning"/>
    <x v="1"/>
    <s v="Trekking Poles"/>
    <n v="1"/>
    <n v="73.150000000000006"/>
    <n v="0"/>
    <n v="32.950000000000003"/>
    <n v="73.150000000000006"/>
    <n v="32.950000000000003"/>
    <n v="40.200000000000003"/>
    <n v="0.54955570745044424"/>
    <n v="2026"/>
    <s v="Q2"/>
    <n v="5"/>
    <s v="May"/>
  </r>
  <r>
    <n v="2703"/>
    <d v="2026-05-20T00:00:00"/>
    <n v="2026"/>
    <x v="1"/>
    <n v="5"/>
    <x v="4"/>
    <x v="3"/>
    <x v="8"/>
    <x v="2"/>
    <s v="Business"/>
    <x v="3"/>
    <s v="Trail Tent 2P"/>
    <n v="2"/>
    <n v="197.35"/>
    <n v="0.05"/>
    <n v="102.63"/>
    <n v="374.96499999999997"/>
    <n v="205.26"/>
    <n v="169.70499999999998"/>
    <n v="0.45258890829810783"/>
    <n v="2026"/>
    <s v="Q2"/>
    <n v="5"/>
    <s v="May"/>
  </r>
  <r>
    <n v="2776"/>
    <d v="2026-05-20T00:00:00"/>
    <n v="2026"/>
    <x v="1"/>
    <n v="5"/>
    <x v="4"/>
    <x v="3"/>
    <x v="4"/>
    <x v="0"/>
    <s v="Business"/>
    <x v="2"/>
    <s v="Insulated Bottle"/>
    <n v="3"/>
    <n v="36.74"/>
    <n v="0.05"/>
    <n v="13.97"/>
    <n v="104.70899999999999"/>
    <n v="41.910000000000004"/>
    <n v="62.798999999999985"/>
    <n v="0.59974787267570118"/>
    <n v="2026"/>
    <s v="Q2"/>
    <n v="5"/>
    <s v="May"/>
  </r>
  <r>
    <n v="3411"/>
    <d v="2026-05-20T00:00:00"/>
    <n v="2026"/>
    <x v="1"/>
    <n v="5"/>
    <x v="4"/>
    <x v="1"/>
    <x v="11"/>
    <x v="0"/>
    <s v="Returning"/>
    <x v="1"/>
    <s v="Summit Backpack 45L"/>
    <n v="2"/>
    <n v="151.35"/>
    <n v="0.05"/>
    <n v="77.150000000000006"/>
    <n v="287.565"/>
    <n v="154.30000000000001"/>
    <n v="133.26499999999999"/>
    <n v="0.46342566028550064"/>
    <n v="2026"/>
    <s v="Q2"/>
    <n v="5"/>
    <s v="May"/>
  </r>
  <r>
    <n v="3841"/>
    <d v="2026-05-20T00:00:00"/>
    <n v="2026"/>
    <x v="1"/>
    <n v="5"/>
    <x v="4"/>
    <x v="0"/>
    <x v="15"/>
    <x v="2"/>
    <s v="New"/>
    <x v="0"/>
    <s v="Trail Bike Light"/>
    <n v="2"/>
    <n v="50.09"/>
    <n v="0.05"/>
    <n v="23.16"/>
    <n v="95.171000000000006"/>
    <n v="46.32"/>
    <n v="48.851000000000006"/>
    <n v="0.51329711781950382"/>
    <n v="2026"/>
    <s v="Q2"/>
    <n v="5"/>
    <s v="May"/>
  </r>
  <r>
    <n v="5121"/>
    <d v="2026-05-20T00:00:00"/>
    <n v="2026"/>
    <x v="1"/>
    <n v="5"/>
    <x v="4"/>
    <x v="0"/>
    <x v="9"/>
    <x v="0"/>
    <s v="New"/>
    <x v="4"/>
    <s v="Weighted Vest"/>
    <n v="2"/>
    <n v="121.96"/>
    <n v="0.05"/>
    <n v="71.2"/>
    <n v="231.72399999999999"/>
    <n v="142.4"/>
    <n v="89.323999999999984"/>
    <n v="0.38547582468799085"/>
    <n v="2026"/>
    <s v="Q2"/>
    <n v="5"/>
    <s v="May"/>
  </r>
  <r>
    <n v="53"/>
    <d v="2026-05-21T00:00:00"/>
    <n v="2026"/>
    <x v="1"/>
    <n v="5"/>
    <x v="4"/>
    <x v="3"/>
    <x v="13"/>
    <x v="0"/>
    <s v="Business"/>
    <x v="2"/>
    <s v="Carry-On Duffel"/>
    <n v="1"/>
    <n v="134.28"/>
    <n v="0.05"/>
    <n v="65.44"/>
    <n v="127.56599999999999"/>
    <n v="65.44"/>
    <n v="62.125999999999991"/>
    <n v="0.487010645469796"/>
    <n v="2026"/>
    <s v="Q2"/>
    <n v="5"/>
    <s v="May"/>
  </r>
  <r>
    <n v="127"/>
    <d v="2026-05-21T00:00:00"/>
    <n v="2026"/>
    <x v="1"/>
    <n v="5"/>
    <x v="4"/>
    <x v="3"/>
    <x v="7"/>
    <x v="0"/>
    <s v="Business"/>
    <x v="0"/>
    <s v="Cycling Pack 12L"/>
    <n v="3"/>
    <n v="100.48"/>
    <n v="0.05"/>
    <n v="50.68"/>
    <n v="286.36799999999999"/>
    <n v="152.04"/>
    <n v="134.328"/>
    <n v="0.46907475695608447"/>
    <n v="2026"/>
    <s v="Q2"/>
    <n v="5"/>
    <s v="May"/>
  </r>
  <r>
    <n v="1092"/>
    <d v="2026-05-21T00:00:00"/>
    <n v="2026"/>
    <x v="1"/>
    <n v="5"/>
    <x v="4"/>
    <x v="3"/>
    <x v="8"/>
    <x v="0"/>
    <s v="New"/>
    <x v="4"/>
    <s v="Recovery Roller"/>
    <n v="3"/>
    <n v="36.229999999999997"/>
    <n v="0"/>
    <n v="13.55"/>
    <n v="108.69"/>
    <n v="40.650000000000006"/>
    <n v="68.039999999999992"/>
    <n v="0.62600055202870541"/>
    <n v="2026"/>
    <s v="Q2"/>
    <n v="5"/>
    <s v="May"/>
  </r>
  <r>
    <n v="1213"/>
    <d v="2026-05-21T00:00:00"/>
    <n v="2026"/>
    <x v="1"/>
    <n v="5"/>
    <x v="4"/>
    <x v="2"/>
    <x v="2"/>
    <x v="3"/>
    <s v="Returning"/>
    <x v="3"/>
    <s v="Compact Sleeping Bag"/>
    <n v="3"/>
    <n v="120.61"/>
    <n v="0"/>
    <n v="60.17"/>
    <n v="361.83"/>
    <n v="180.51"/>
    <n v="181.32"/>
    <n v="0.50111931017328581"/>
    <n v="2026"/>
    <s v="Q2"/>
    <n v="5"/>
    <s v="May"/>
  </r>
  <r>
    <n v="1849"/>
    <d v="2026-05-21T00:00:00"/>
    <n v="2026"/>
    <x v="1"/>
    <n v="5"/>
    <x v="4"/>
    <x v="2"/>
    <x v="5"/>
    <x v="3"/>
    <s v="Returning"/>
    <x v="2"/>
    <s v="Packing Cube Set"/>
    <n v="3"/>
    <n v="46.46"/>
    <n v="0"/>
    <n v="18.71"/>
    <n v="139.38"/>
    <n v="56.13"/>
    <n v="83.25"/>
    <n v="0.59728798966853214"/>
    <n v="2026"/>
    <s v="Q2"/>
    <n v="5"/>
    <s v="May"/>
  </r>
  <r>
    <n v="2395"/>
    <d v="2026-05-21T00:00:00"/>
    <n v="2026"/>
    <x v="1"/>
    <n v="5"/>
    <x v="4"/>
    <x v="1"/>
    <x v="12"/>
    <x v="0"/>
    <s v="Business"/>
    <x v="4"/>
    <s v="Recovery Roller"/>
    <n v="1"/>
    <n v="36.9"/>
    <n v="0.05"/>
    <n v="13.89"/>
    <n v="35.055"/>
    <n v="13.89"/>
    <n v="21.164999999999999"/>
    <n v="0.60376551133932388"/>
    <n v="2026"/>
    <s v="Q2"/>
    <n v="5"/>
    <s v="May"/>
  </r>
  <r>
    <n v="4166"/>
    <d v="2026-05-21T00:00:00"/>
    <n v="2026"/>
    <x v="1"/>
    <n v="5"/>
    <x v="4"/>
    <x v="2"/>
    <x v="3"/>
    <x v="0"/>
    <s v="New"/>
    <x v="4"/>
    <s v="Resistance Band Set"/>
    <n v="6"/>
    <n v="40.61"/>
    <n v="0.05"/>
    <n v="15.14"/>
    <n v="231.47699999999998"/>
    <n v="90.84"/>
    <n v="140.63699999999997"/>
    <n v="0.607563602431343"/>
    <n v="2026"/>
    <s v="Q2"/>
    <n v="5"/>
    <s v="May"/>
  </r>
  <r>
    <n v="1004"/>
    <d v="2026-05-22T00:00:00"/>
    <n v="2026"/>
    <x v="1"/>
    <n v="5"/>
    <x v="4"/>
    <x v="3"/>
    <x v="13"/>
    <x v="0"/>
    <s v="Business"/>
    <x v="2"/>
    <s v="Insulated Bottle"/>
    <n v="2"/>
    <n v="36.86"/>
    <n v="0.05"/>
    <n v="13.85"/>
    <n v="70.033999999999992"/>
    <n v="27.7"/>
    <n v="42.333999999999989"/>
    <n v="0.60447782505640113"/>
    <n v="2026"/>
    <s v="Q2"/>
    <n v="5"/>
    <s v="May"/>
  </r>
  <r>
    <n v="1012"/>
    <d v="2026-05-22T00:00:00"/>
    <n v="2026"/>
    <x v="1"/>
    <n v="5"/>
    <x v="4"/>
    <x v="1"/>
    <x v="6"/>
    <x v="0"/>
    <s v="New"/>
    <x v="1"/>
    <s v="Summit Backpack 45L"/>
    <n v="3"/>
    <n v="156.74"/>
    <n v="0"/>
    <n v="79.819999999999993"/>
    <n v="470.22"/>
    <n v="239.45999999999998"/>
    <n v="230.76000000000005"/>
    <n v="0.49074901110118674"/>
    <n v="2026"/>
    <s v="Q2"/>
    <n v="5"/>
    <s v="May"/>
  </r>
  <r>
    <n v="2180"/>
    <d v="2026-05-22T00:00:00"/>
    <n v="2026"/>
    <x v="1"/>
    <n v="5"/>
    <x v="4"/>
    <x v="0"/>
    <x v="9"/>
    <x v="1"/>
    <s v="Returning"/>
    <x v="0"/>
    <s v="Trail Bike Light"/>
    <n v="3"/>
    <n v="51.04"/>
    <n v="0.2"/>
    <n v="22.32"/>
    <n v="122.49600000000001"/>
    <n v="66.960000000000008"/>
    <n v="55.536000000000001"/>
    <n v="0.45336990595611282"/>
    <n v="2026"/>
    <s v="Q2"/>
    <n v="5"/>
    <s v="May"/>
  </r>
  <r>
    <n v="3659"/>
    <d v="2026-05-22T00:00:00"/>
    <n v="2026"/>
    <x v="1"/>
    <n v="5"/>
    <x v="4"/>
    <x v="3"/>
    <x v="13"/>
    <x v="2"/>
    <s v="New"/>
    <x v="1"/>
    <s v="Hiking Daypack 20L"/>
    <n v="2"/>
    <n v="93.55"/>
    <n v="0"/>
    <n v="44.31"/>
    <n v="187.1"/>
    <n v="88.62"/>
    <n v="98.47999999999999"/>
    <n v="0.52634954569748793"/>
    <n v="2026"/>
    <s v="Q2"/>
    <n v="5"/>
    <s v="May"/>
  </r>
  <r>
    <n v="3775"/>
    <d v="2026-05-22T00:00:00"/>
    <n v="2026"/>
    <x v="1"/>
    <n v="5"/>
    <x v="4"/>
    <x v="2"/>
    <x v="2"/>
    <x v="0"/>
    <s v="Business"/>
    <x v="2"/>
    <s v="Carry-On Duffel"/>
    <n v="1"/>
    <n v="131.74"/>
    <n v="0"/>
    <n v="66.650000000000006"/>
    <n v="131.74"/>
    <n v="66.650000000000006"/>
    <n v="65.09"/>
    <n v="0.49407924700166994"/>
    <n v="2026"/>
    <s v="Q2"/>
    <n v="5"/>
    <s v="May"/>
  </r>
  <r>
    <n v="4071"/>
    <d v="2026-05-22T00:00:00"/>
    <n v="2026"/>
    <x v="1"/>
    <n v="5"/>
    <x v="4"/>
    <x v="3"/>
    <x v="8"/>
    <x v="0"/>
    <s v="New"/>
    <x v="1"/>
    <s v="Hiking Daypack 20L"/>
    <n v="5"/>
    <n v="91.79"/>
    <n v="0.05"/>
    <n v="44.48"/>
    <n v="436.0025"/>
    <n v="222.39999999999998"/>
    <n v="213.60250000000002"/>
    <n v="0.48991118170193981"/>
    <n v="2026"/>
    <s v="Q2"/>
    <n v="5"/>
    <s v="May"/>
  </r>
  <r>
    <n v="5137"/>
    <d v="2026-05-22T00:00:00"/>
    <n v="2026"/>
    <x v="1"/>
    <n v="5"/>
    <x v="4"/>
    <x v="3"/>
    <x v="13"/>
    <x v="0"/>
    <s v="Business"/>
    <x v="1"/>
    <s v="Summit Backpack 45L"/>
    <n v="4"/>
    <n v="155.4"/>
    <n v="0.05"/>
    <n v="77.31"/>
    <n v="590.52"/>
    <n v="309.24"/>
    <n v="281.27999999999997"/>
    <n v="0.47632595001016048"/>
    <n v="2026"/>
    <s v="Q2"/>
    <n v="5"/>
    <s v="May"/>
  </r>
  <r>
    <n v="133"/>
    <d v="2026-05-23T00:00:00"/>
    <n v="2026"/>
    <x v="1"/>
    <n v="5"/>
    <x v="4"/>
    <x v="1"/>
    <x v="1"/>
    <x v="0"/>
    <s v="New"/>
    <x v="2"/>
    <s v="Insulated Bottle"/>
    <n v="1"/>
    <n v="36.57"/>
    <n v="0.05"/>
    <n v="13.33"/>
    <n v="34.741500000000002"/>
    <n v="13.33"/>
    <n v="21.411500000000004"/>
    <n v="0.61630902522919284"/>
    <n v="2026"/>
    <s v="Q2"/>
    <n v="5"/>
    <s v="May"/>
  </r>
  <r>
    <n v="1385"/>
    <d v="2026-05-23T00:00:00"/>
    <n v="2026"/>
    <x v="1"/>
    <n v="5"/>
    <x v="4"/>
    <x v="2"/>
    <x v="16"/>
    <x v="0"/>
    <s v="New"/>
    <x v="0"/>
    <s v="Compact Repair Kit"/>
    <n v="2"/>
    <n v="41.19"/>
    <n v="0"/>
    <n v="17.190000000000001"/>
    <n v="82.38"/>
    <n v="34.380000000000003"/>
    <n v="47.999999999999993"/>
    <n v="0.58266569555717407"/>
    <n v="2026"/>
    <s v="Q2"/>
    <n v="5"/>
    <s v="May"/>
  </r>
  <r>
    <n v="1597"/>
    <d v="2026-05-23T00:00:00"/>
    <n v="2026"/>
    <x v="1"/>
    <n v="5"/>
    <x v="4"/>
    <x v="3"/>
    <x v="8"/>
    <x v="0"/>
    <s v="Returning"/>
    <x v="2"/>
    <s v="Carry-On Duffel"/>
    <n v="1"/>
    <n v="136.66999999999999"/>
    <n v="0.05"/>
    <n v="67.099999999999994"/>
    <n v="129.83649999999997"/>
    <n v="67.099999999999994"/>
    <n v="62.736499999999978"/>
    <n v="0.48319617364916639"/>
    <n v="2026"/>
    <s v="Q2"/>
    <n v="5"/>
    <s v="May"/>
  </r>
  <r>
    <n v="2273"/>
    <d v="2026-05-23T00:00:00"/>
    <n v="2026"/>
    <x v="1"/>
    <n v="5"/>
    <x v="4"/>
    <x v="2"/>
    <x v="2"/>
    <x v="2"/>
    <s v="New"/>
    <x v="4"/>
    <s v="Recovery Roller"/>
    <n v="2"/>
    <n v="35.700000000000003"/>
    <n v="0"/>
    <n v="13.52"/>
    <n v="71.400000000000006"/>
    <n v="27.04"/>
    <n v="44.360000000000007"/>
    <n v="0.62128851540616248"/>
    <n v="2026"/>
    <s v="Q2"/>
    <n v="5"/>
    <s v="May"/>
  </r>
  <r>
    <n v="2931"/>
    <d v="2026-05-23T00:00:00"/>
    <n v="2026"/>
    <x v="1"/>
    <n v="5"/>
    <x v="4"/>
    <x v="0"/>
    <x v="0"/>
    <x v="0"/>
    <s v="Returning"/>
    <x v="0"/>
    <s v="Cycling Pack 12L"/>
    <n v="1"/>
    <n v="100.87"/>
    <n v="0"/>
    <n v="50.4"/>
    <n v="100.87"/>
    <n v="50.4"/>
    <n v="50.470000000000006"/>
    <n v="0.5003469812630118"/>
    <n v="2026"/>
    <s v="Q2"/>
    <n v="5"/>
    <s v="May"/>
  </r>
  <r>
    <n v="4143"/>
    <d v="2026-05-23T00:00:00"/>
    <n v="2026"/>
    <x v="1"/>
    <n v="5"/>
    <x v="4"/>
    <x v="2"/>
    <x v="16"/>
    <x v="2"/>
    <s v="Returning"/>
    <x v="2"/>
    <s v="Carry-On Duffel"/>
    <n v="1"/>
    <n v="130.80000000000001"/>
    <n v="0"/>
    <n v="68.7"/>
    <n v="130.80000000000001"/>
    <n v="68.7"/>
    <n v="62.100000000000009"/>
    <n v="0.4747706422018349"/>
    <n v="2026"/>
    <s v="Q2"/>
    <n v="5"/>
    <s v="May"/>
  </r>
  <r>
    <n v="4504"/>
    <d v="2026-05-23T00:00:00"/>
    <n v="2026"/>
    <x v="1"/>
    <n v="5"/>
    <x v="4"/>
    <x v="0"/>
    <x v="9"/>
    <x v="3"/>
    <s v="Returning"/>
    <x v="1"/>
    <s v="Summit Backpack 45L"/>
    <n v="1"/>
    <n v="153.88999999999999"/>
    <n v="0"/>
    <n v="79.64"/>
    <n v="153.88999999999999"/>
    <n v="79.64"/>
    <n v="74.249999999999986"/>
    <n v="0.4824874910650464"/>
    <n v="2026"/>
    <s v="Q2"/>
    <n v="5"/>
    <s v="May"/>
  </r>
  <r>
    <n v="656"/>
    <d v="2026-05-24T00:00:00"/>
    <n v="2026"/>
    <x v="1"/>
    <n v="5"/>
    <x v="4"/>
    <x v="3"/>
    <x v="7"/>
    <x v="0"/>
    <s v="New"/>
    <x v="3"/>
    <s v="Compact Sleeping Bag"/>
    <n v="1"/>
    <n v="122.51"/>
    <n v="0.15"/>
    <n v="62.2"/>
    <n v="104.1335"/>
    <n v="62.2"/>
    <n v="41.933499999999995"/>
    <n v="0.40268981643755369"/>
    <n v="2026"/>
    <s v="Q2"/>
    <n v="5"/>
    <s v="May"/>
  </r>
  <r>
    <n v="979"/>
    <d v="2026-05-24T00:00:00"/>
    <n v="2026"/>
    <x v="1"/>
    <n v="5"/>
    <x v="4"/>
    <x v="3"/>
    <x v="4"/>
    <x v="1"/>
    <s v="Returning"/>
    <x v="0"/>
    <s v="Commuter Helmet"/>
    <n v="8"/>
    <n v="79.94"/>
    <n v="0.15"/>
    <n v="41.65"/>
    <n v="543.59199999999998"/>
    <n v="333.2"/>
    <n v="210.392"/>
    <n v="0.38704028021015763"/>
    <n v="2026"/>
    <s v="Q2"/>
    <n v="5"/>
    <s v="May"/>
  </r>
  <r>
    <n v="1510"/>
    <d v="2026-05-24T00:00:00"/>
    <n v="2026"/>
    <x v="1"/>
    <n v="5"/>
    <x v="4"/>
    <x v="3"/>
    <x v="7"/>
    <x v="0"/>
    <s v="New"/>
    <x v="0"/>
    <s v="Trail Bike Light"/>
    <n v="2"/>
    <n v="50.78"/>
    <n v="0.05"/>
    <n v="23.03"/>
    <n v="96.481999999999999"/>
    <n v="46.06"/>
    <n v="50.421999999999997"/>
    <n v="0.52260525279326708"/>
    <n v="2026"/>
    <s v="Q2"/>
    <n v="5"/>
    <s v="May"/>
  </r>
  <r>
    <n v="1959"/>
    <d v="2026-05-24T00:00:00"/>
    <n v="2026"/>
    <x v="1"/>
    <n v="5"/>
    <x v="4"/>
    <x v="0"/>
    <x v="15"/>
    <x v="3"/>
    <s v="Business"/>
    <x v="0"/>
    <s v="Commuter Helmet"/>
    <n v="2"/>
    <n v="80.59"/>
    <n v="0.05"/>
    <n v="41.44"/>
    <n v="153.12100000000001"/>
    <n v="82.88"/>
    <n v="70.241000000000014"/>
    <n v="0.45872871781140412"/>
    <n v="2026"/>
    <s v="Q2"/>
    <n v="5"/>
    <s v="May"/>
  </r>
  <r>
    <n v="2089"/>
    <d v="2026-05-24T00:00:00"/>
    <n v="2026"/>
    <x v="1"/>
    <n v="5"/>
    <x v="4"/>
    <x v="0"/>
    <x v="15"/>
    <x v="3"/>
    <s v="New"/>
    <x v="4"/>
    <s v="Recovery Roller"/>
    <n v="3"/>
    <n v="35.75"/>
    <n v="0.15"/>
    <n v="13.54"/>
    <n v="91.162499999999994"/>
    <n v="40.619999999999997"/>
    <n v="50.542499999999997"/>
    <n v="0.55442204853969557"/>
    <n v="2026"/>
    <s v="Q2"/>
    <n v="5"/>
    <s v="May"/>
  </r>
  <r>
    <n v="2446"/>
    <d v="2026-05-24T00:00:00"/>
    <n v="2026"/>
    <x v="1"/>
    <n v="5"/>
    <x v="4"/>
    <x v="1"/>
    <x v="12"/>
    <x v="0"/>
    <s v="New"/>
    <x v="3"/>
    <s v="Trail Tent 2P"/>
    <n v="5"/>
    <n v="195.78"/>
    <n v="0.1"/>
    <n v="101.98"/>
    <n v="881.01"/>
    <n v="509.90000000000003"/>
    <n v="371.10999999999996"/>
    <n v="0.4212324491208953"/>
    <n v="2026"/>
    <s v="Q2"/>
    <n v="5"/>
    <s v="May"/>
  </r>
  <r>
    <n v="2847"/>
    <d v="2026-05-24T00:00:00"/>
    <n v="2026"/>
    <x v="1"/>
    <n v="5"/>
    <x v="4"/>
    <x v="3"/>
    <x v="13"/>
    <x v="0"/>
    <s v="Returning"/>
    <x v="3"/>
    <s v="Compact Sleeping Bag"/>
    <n v="2"/>
    <n v="125.95"/>
    <n v="0.05"/>
    <n v="61.74"/>
    <n v="239.30500000000001"/>
    <n v="123.48"/>
    <n v="115.825"/>
    <n v="0.48400576669940032"/>
    <n v="2026"/>
    <s v="Q2"/>
    <n v="5"/>
    <s v="May"/>
  </r>
  <r>
    <n v="3454"/>
    <d v="2026-05-24T00:00:00"/>
    <n v="2026"/>
    <x v="1"/>
    <n v="5"/>
    <x v="4"/>
    <x v="3"/>
    <x v="7"/>
    <x v="0"/>
    <s v="New"/>
    <x v="4"/>
    <s v="Resistance Band Set"/>
    <n v="2"/>
    <n v="41.32"/>
    <n v="0"/>
    <n v="14.91"/>
    <n v="82.64"/>
    <n v="29.82"/>
    <n v="52.82"/>
    <n v="0.63915779283639884"/>
    <n v="2026"/>
    <s v="Q2"/>
    <n v="5"/>
    <s v="May"/>
  </r>
  <r>
    <n v="4472"/>
    <d v="2026-05-24T00:00:00"/>
    <n v="2026"/>
    <x v="1"/>
    <n v="5"/>
    <x v="4"/>
    <x v="3"/>
    <x v="8"/>
    <x v="3"/>
    <s v="New"/>
    <x v="1"/>
    <s v="Trail Boots"/>
    <n v="2"/>
    <n v="144.01"/>
    <n v="0"/>
    <n v="79.37"/>
    <n v="288.02"/>
    <n v="158.74"/>
    <n v="129.27999999999997"/>
    <n v="0.44885771821401282"/>
    <n v="2026"/>
    <s v="Q2"/>
    <n v="5"/>
    <s v="May"/>
  </r>
  <r>
    <n v="4852"/>
    <d v="2026-05-24T00:00:00"/>
    <n v="2026"/>
    <x v="1"/>
    <n v="5"/>
    <x v="4"/>
    <x v="0"/>
    <x v="15"/>
    <x v="0"/>
    <s v="Business"/>
    <x v="0"/>
    <s v="Trail Bike Light"/>
    <n v="2"/>
    <n v="51.17"/>
    <n v="0.05"/>
    <n v="21.97"/>
    <n v="97.222999999999999"/>
    <n v="43.94"/>
    <n v="53.283000000000001"/>
    <n v="0.54804932989107513"/>
    <n v="2026"/>
    <s v="Q2"/>
    <n v="5"/>
    <s v="May"/>
  </r>
  <r>
    <n v="4959"/>
    <d v="2026-05-24T00:00:00"/>
    <n v="2026"/>
    <x v="1"/>
    <n v="5"/>
    <x v="4"/>
    <x v="0"/>
    <x v="0"/>
    <x v="1"/>
    <s v="Business"/>
    <x v="3"/>
    <s v="Portable Camp Stove"/>
    <n v="6"/>
    <n v="83.58"/>
    <n v="0.2"/>
    <n v="40.5"/>
    <n v="401.18400000000003"/>
    <n v="243"/>
    <n v="158.18400000000003"/>
    <n v="0.39429289303661169"/>
    <n v="2026"/>
    <s v="Q2"/>
    <n v="5"/>
    <s v="May"/>
  </r>
  <r>
    <n v="5056"/>
    <d v="2026-05-24T00:00:00"/>
    <n v="2026"/>
    <x v="1"/>
    <n v="5"/>
    <x v="4"/>
    <x v="2"/>
    <x v="16"/>
    <x v="3"/>
    <s v="Returning"/>
    <x v="3"/>
    <s v="Portable Camp Stove"/>
    <n v="2"/>
    <n v="80.010000000000005"/>
    <n v="0"/>
    <n v="38.54"/>
    <n v="160.02000000000001"/>
    <n v="77.08"/>
    <n v="82.940000000000012"/>
    <n v="0.51831021122359711"/>
    <n v="2026"/>
    <s v="Q2"/>
    <n v="5"/>
    <s v="May"/>
  </r>
  <r>
    <n v="1152"/>
    <d v="2026-05-25T00:00:00"/>
    <n v="2026"/>
    <x v="1"/>
    <n v="5"/>
    <x v="4"/>
    <x v="3"/>
    <x v="7"/>
    <x v="0"/>
    <s v="New"/>
    <x v="1"/>
    <s v="Hiking Daypack 20L"/>
    <n v="2"/>
    <n v="94.4"/>
    <n v="0"/>
    <n v="46.39"/>
    <n v="188.8"/>
    <n v="92.78"/>
    <n v="96.02000000000001"/>
    <n v="0.50858050847457625"/>
    <n v="2026"/>
    <s v="Q2"/>
    <n v="5"/>
    <s v="May"/>
  </r>
  <r>
    <n v="3919"/>
    <d v="2026-05-25T00:00:00"/>
    <n v="2026"/>
    <x v="1"/>
    <n v="5"/>
    <x v="4"/>
    <x v="2"/>
    <x v="2"/>
    <x v="2"/>
    <s v="Business"/>
    <x v="1"/>
    <s v="Summit Backpack 45L"/>
    <n v="6"/>
    <n v="157.33000000000001"/>
    <n v="0"/>
    <n v="78.849999999999994"/>
    <n v="943.98"/>
    <n v="473.09999999999997"/>
    <n v="470.88000000000005"/>
    <n v="0.4988241276298227"/>
    <n v="2026"/>
    <s v="Q2"/>
    <n v="5"/>
    <s v="May"/>
  </r>
  <r>
    <n v="4202"/>
    <d v="2026-05-25T00:00:00"/>
    <n v="2026"/>
    <x v="1"/>
    <n v="5"/>
    <x v="4"/>
    <x v="2"/>
    <x v="3"/>
    <x v="0"/>
    <s v="New"/>
    <x v="3"/>
    <s v="Compact Sleeping Bag"/>
    <n v="1"/>
    <n v="125.44"/>
    <n v="0"/>
    <n v="59.92"/>
    <n v="125.44"/>
    <n v="59.92"/>
    <n v="65.52"/>
    <n v="0.5223214285714286"/>
    <n v="2026"/>
    <s v="Q2"/>
    <n v="5"/>
    <s v="May"/>
  </r>
  <r>
    <n v="4274"/>
    <d v="2026-05-25T00:00:00"/>
    <n v="2026"/>
    <x v="1"/>
    <n v="5"/>
    <x v="4"/>
    <x v="1"/>
    <x v="12"/>
    <x v="3"/>
    <s v="Returning"/>
    <x v="4"/>
    <s v="Recovery Roller"/>
    <n v="2"/>
    <n v="36.18"/>
    <n v="0"/>
    <n v="13.71"/>
    <n v="72.36"/>
    <n v="27.42"/>
    <n v="44.94"/>
    <n v="0.62106135986733002"/>
    <n v="2026"/>
    <s v="Q2"/>
    <n v="5"/>
    <s v="May"/>
  </r>
  <r>
    <n v="4364"/>
    <d v="2026-05-25T00:00:00"/>
    <n v="2026"/>
    <x v="1"/>
    <n v="5"/>
    <x v="4"/>
    <x v="0"/>
    <x v="15"/>
    <x v="2"/>
    <s v="Returning"/>
    <x v="4"/>
    <s v="Resistance Band Set"/>
    <n v="1"/>
    <n v="41"/>
    <n v="0.05"/>
    <n v="14.51"/>
    <n v="38.949999999999996"/>
    <n v="14.51"/>
    <n v="24.439999999999998"/>
    <n v="0.62747111681643131"/>
    <n v="2026"/>
    <s v="Q2"/>
    <n v="5"/>
    <s v="May"/>
  </r>
  <r>
    <n v="4896"/>
    <d v="2026-05-25T00:00:00"/>
    <n v="2026"/>
    <x v="1"/>
    <n v="5"/>
    <x v="4"/>
    <x v="2"/>
    <x v="5"/>
    <x v="0"/>
    <s v="Returning"/>
    <x v="1"/>
    <s v="Trekking Poles"/>
    <n v="1"/>
    <n v="72.33"/>
    <n v="0.1"/>
    <n v="32.61"/>
    <n v="65.096999999999994"/>
    <n v="32.61"/>
    <n v="32.486999999999995"/>
    <n v="0.49905525600258072"/>
    <n v="2026"/>
    <s v="Q2"/>
    <n v="5"/>
    <s v="May"/>
  </r>
  <r>
    <n v="5109"/>
    <d v="2026-05-25T00:00:00"/>
    <n v="2026"/>
    <x v="1"/>
    <n v="5"/>
    <x v="4"/>
    <x v="3"/>
    <x v="4"/>
    <x v="0"/>
    <s v="Business"/>
    <x v="3"/>
    <s v="Compact Sleeping Bag"/>
    <n v="2"/>
    <n v="125.42"/>
    <n v="0"/>
    <n v="62.28"/>
    <n v="250.84"/>
    <n v="124.56"/>
    <n v="126.28"/>
    <n v="0.50342848030617127"/>
    <n v="2026"/>
    <s v="Q2"/>
    <n v="5"/>
    <s v="May"/>
  </r>
  <r>
    <n v="289"/>
    <d v="2026-05-26T00:00:00"/>
    <n v="2026"/>
    <x v="1"/>
    <n v="5"/>
    <x v="4"/>
    <x v="0"/>
    <x v="15"/>
    <x v="0"/>
    <s v="Business"/>
    <x v="0"/>
    <s v="Compact Repair Kit"/>
    <n v="2"/>
    <n v="41.29"/>
    <n v="0.15"/>
    <n v="16.43"/>
    <n v="70.192999999999998"/>
    <n v="32.86"/>
    <n v="37.332999999999998"/>
    <n v="0.531862151496588"/>
    <n v="2026"/>
    <s v="Q2"/>
    <n v="5"/>
    <s v="May"/>
  </r>
  <r>
    <n v="4092"/>
    <d v="2026-05-26T00:00:00"/>
    <n v="2026"/>
    <x v="1"/>
    <n v="5"/>
    <x v="4"/>
    <x v="3"/>
    <x v="8"/>
    <x v="1"/>
    <s v="Business"/>
    <x v="2"/>
    <s v="Carry-On Duffel"/>
    <n v="8"/>
    <n v="131.4"/>
    <n v="0.05"/>
    <n v="66.489999999999995"/>
    <n v="998.64"/>
    <n v="531.91999999999996"/>
    <n v="466.72"/>
    <n v="0.46735560362092449"/>
    <n v="2026"/>
    <s v="Q2"/>
    <n v="5"/>
    <s v="May"/>
  </r>
  <r>
    <n v="4727"/>
    <d v="2026-05-26T00:00:00"/>
    <n v="2026"/>
    <x v="1"/>
    <n v="5"/>
    <x v="4"/>
    <x v="2"/>
    <x v="16"/>
    <x v="0"/>
    <s v="New"/>
    <x v="1"/>
    <s v="Trail Boots"/>
    <n v="4"/>
    <n v="140.66999999999999"/>
    <n v="0"/>
    <n v="80.72"/>
    <n v="562.67999999999995"/>
    <n v="322.88"/>
    <n v="239.79999999999995"/>
    <n v="0.42617473519584842"/>
    <n v="2026"/>
    <s v="Q2"/>
    <n v="5"/>
    <s v="May"/>
  </r>
  <r>
    <n v="4753"/>
    <d v="2026-05-26T00:00:00"/>
    <n v="2026"/>
    <x v="1"/>
    <n v="5"/>
    <x v="4"/>
    <x v="3"/>
    <x v="8"/>
    <x v="0"/>
    <s v="Returning"/>
    <x v="4"/>
    <s v="Recovery Roller"/>
    <n v="1"/>
    <n v="36.659999999999997"/>
    <n v="0.05"/>
    <n v="13.51"/>
    <n v="34.826999999999998"/>
    <n v="13.51"/>
    <n v="21.317"/>
    <n v="0.61208257960777557"/>
    <n v="2026"/>
    <s v="Q2"/>
    <n v="5"/>
    <s v="May"/>
  </r>
  <r>
    <n v="942"/>
    <d v="2026-05-27T00:00:00"/>
    <n v="2026"/>
    <x v="1"/>
    <n v="5"/>
    <x v="4"/>
    <x v="3"/>
    <x v="4"/>
    <x v="0"/>
    <s v="Returning"/>
    <x v="2"/>
    <s v="Packing Cube Set"/>
    <n v="1"/>
    <n v="46.28"/>
    <n v="0.05"/>
    <n v="17.95"/>
    <n v="43.966000000000001"/>
    <n v="17.95"/>
    <n v="26.016000000000002"/>
    <n v="0.591729973161079"/>
    <n v="2026"/>
    <s v="Q2"/>
    <n v="5"/>
    <s v="May"/>
  </r>
  <r>
    <n v="1755"/>
    <d v="2026-05-27T00:00:00"/>
    <n v="2026"/>
    <x v="1"/>
    <n v="5"/>
    <x v="4"/>
    <x v="3"/>
    <x v="13"/>
    <x v="3"/>
    <s v="Returning"/>
    <x v="1"/>
    <s v="Hiking Daypack 20L"/>
    <n v="2"/>
    <n v="92.12"/>
    <n v="0"/>
    <n v="46.64"/>
    <n v="184.24"/>
    <n v="93.28"/>
    <n v="90.960000000000008"/>
    <n v="0.49370386452453324"/>
    <n v="2026"/>
    <s v="Q2"/>
    <n v="5"/>
    <s v="May"/>
  </r>
  <r>
    <n v="3073"/>
    <d v="2026-05-27T00:00:00"/>
    <n v="2026"/>
    <x v="1"/>
    <n v="5"/>
    <x v="4"/>
    <x v="3"/>
    <x v="13"/>
    <x v="0"/>
    <s v="Returning"/>
    <x v="4"/>
    <s v="Resistance Band Set"/>
    <n v="3"/>
    <n v="39.549999999999997"/>
    <n v="0"/>
    <n v="14.87"/>
    <n v="118.64999999999999"/>
    <n v="44.61"/>
    <n v="74.039999999999992"/>
    <n v="0.6240202275600506"/>
    <n v="2026"/>
    <s v="Q2"/>
    <n v="5"/>
    <s v="May"/>
  </r>
  <r>
    <n v="4230"/>
    <d v="2026-05-27T00:00:00"/>
    <n v="2026"/>
    <x v="1"/>
    <n v="5"/>
    <x v="4"/>
    <x v="0"/>
    <x v="0"/>
    <x v="2"/>
    <s v="New"/>
    <x v="0"/>
    <s v="Commuter Helmet"/>
    <n v="1"/>
    <n v="83.3"/>
    <n v="0"/>
    <n v="41.93"/>
    <n v="83.3"/>
    <n v="41.93"/>
    <n v="41.37"/>
    <n v="0.49663865546218489"/>
    <n v="2026"/>
    <s v="Q2"/>
    <n v="5"/>
    <s v="May"/>
  </r>
  <r>
    <n v="644"/>
    <d v="2026-05-28T00:00:00"/>
    <n v="2026"/>
    <x v="1"/>
    <n v="5"/>
    <x v="4"/>
    <x v="3"/>
    <x v="13"/>
    <x v="2"/>
    <s v="New"/>
    <x v="1"/>
    <s v="Hiking Daypack 20L"/>
    <n v="2"/>
    <n v="93.84"/>
    <n v="0"/>
    <n v="44.72"/>
    <n v="187.68"/>
    <n v="89.44"/>
    <n v="98.240000000000009"/>
    <n v="0.52344416027280483"/>
    <n v="2026"/>
    <s v="Q2"/>
    <n v="5"/>
    <s v="May"/>
  </r>
  <r>
    <n v="1122"/>
    <d v="2026-05-28T00:00:00"/>
    <n v="2026"/>
    <x v="1"/>
    <n v="5"/>
    <x v="4"/>
    <x v="2"/>
    <x v="16"/>
    <x v="0"/>
    <s v="Returning"/>
    <x v="0"/>
    <s v="Trail Bike Light"/>
    <n v="2"/>
    <n v="51.25"/>
    <n v="0"/>
    <n v="22.57"/>
    <n v="102.5"/>
    <n v="45.14"/>
    <n v="57.36"/>
    <n v="0.55960975609756092"/>
    <n v="2026"/>
    <s v="Q2"/>
    <n v="5"/>
    <s v="May"/>
  </r>
  <r>
    <n v="2019"/>
    <d v="2026-05-28T00:00:00"/>
    <n v="2026"/>
    <x v="1"/>
    <n v="5"/>
    <x v="4"/>
    <x v="3"/>
    <x v="13"/>
    <x v="1"/>
    <s v="Business"/>
    <x v="0"/>
    <s v="Commuter Helmet"/>
    <n v="8"/>
    <n v="80.13"/>
    <n v="0.1"/>
    <n v="43.8"/>
    <n v="576.93600000000004"/>
    <n v="350.4"/>
    <n v="226.53600000000006"/>
    <n v="0.39265360455925796"/>
    <n v="2026"/>
    <s v="Q2"/>
    <n v="5"/>
    <s v="May"/>
  </r>
  <r>
    <n v="2432"/>
    <d v="2026-05-28T00:00:00"/>
    <n v="2026"/>
    <x v="1"/>
    <n v="5"/>
    <x v="4"/>
    <x v="1"/>
    <x v="12"/>
    <x v="0"/>
    <s v="Returning"/>
    <x v="4"/>
    <s v="Resistance Band Set"/>
    <n v="1"/>
    <n v="41.13"/>
    <n v="0"/>
    <n v="14.8"/>
    <n v="41.13"/>
    <n v="14.8"/>
    <n v="26.330000000000002"/>
    <n v="0.64016532944322879"/>
    <n v="2026"/>
    <s v="Q2"/>
    <n v="5"/>
    <s v="May"/>
  </r>
  <r>
    <n v="2989"/>
    <d v="2026-05-28T00:00:00"/>
    <n v="2026"/>
    <x v="1"/>
    <n v="5"/>
    <x v="4"/>
    <x v="3"/>
    <x v="13"/>
    <x v="0"/>
    <s v="Returning"/>
    <x v="3"/>
    <s v="Portable Camp Stove"/>
    <n v="1"/>
    <n v="81.28"/>
    <n v="0.15"/>
    <n v="39.020000000000003"/>
    <n v="69.087999999999994"/>
    <n v="39.020000000000003"/>
    <n v="30.067999999999991"/>
    <n v="0.43521306160259371"/>
    <n v="2026"/>
    <s v="Q2"/>
    <n v="5"/>
    <s v="May"/>
  </r>
  <r>
    <n v="3019"/>
    <d v="2026-05-28T00:00:00"/>
    <n v="2026"/>
    <x v="1"/>
    <n v="5"/>
    <x v="4"/>
    <x v="2"/>
    <x v="3"/>
    <x v="0"/>
    <s v="Business"/>
    <x v="2"/>
    <s v="Packing Cube Set"/>
    <n v="1"/>
    <n v="46.19"/>
    <n v="0"/>
    <n v="18.329999999999998"/>
    <n v="46.19"/>
    <n v="18.329999999999998"/>
    <n v="27.86"/>
    <n v="0.60316085732842606"/>
    <n v="2026"/>
    <s v="Q2"/>
    <n v="5"/>
    <s v="May"/>
  </r>
  <r>
    <n v="3798"/>
    <d v="2026-05-28T00:00:00"/>
    <n v="2026"/>
    <x v="1"/>
    <n v="5"/>
    <x v="4"/>
    <x v="3"/>
    <x v="8"/>
    <x v="0"/>
    <s v="Returning"/>
    <x v="1"/>
    <s v="Summit Backpack 45L"/>
    <n v="3"/>
    <n v="156.58000000000001"/>
    <n v="0"/>
    <n v="79.099999999999994"/>
    <n v="469.74"/>
    <n v="237.29999999999998"/>
    <n v="232.44000000000003"/>
    <n v="0.49482692553327379"/>
    <n v="2026"/>
    <s v="Q2"/>
    <n v="5"/>
    <s v="May"/>
  </r>
  <r>
    <n v="3862"/>
    <d v="2026-05-28T00:00:00"/>
    <n v="2026"/>
    <x v="1"/>
    <n v="5"/>
    <x v="4"/>
    <x v="3"/>
    <x v="13"/>
    <x v="3"/>
    <s v="New"/>
    <x v="4"/>
    <s v="Weighted Vest"/>
    <n v="1"/>
    <n v="123.91"/>
    <n v="0"/>
    <n v="68.89"/>
    <n v="123.91"/>
    <n v="68.89"/>
    <n v="55.019999999999996"/>
    <n v="0.44403195867968687"/>
    <n v="2026"/>
    <s v="Q2"/>
    <n v="5"/>
    <s v="May"/>
  </r>
  <r>
    <n v="4281"/>
    <d v="2026-05-28T00:00:00"/>
    <n v="2026"/>
    <x v="1"/>
    <n v="5"/>
    <x v="4"/>
    <x v="2"/>
    <x v="2"/>
    <x v="3"/>
    <s v="New"/>
    <x v="0"/>
    <s v="Trail Bike Light"/>
    <n v="1"/>
    <n v="50.64"/>
    <n v="0"/>
    <n v="22.97"/>
    <n v="50.64"/>
    <n v="22.97"/>
    <n v="27.67"/>
    <n v="0.54640600315955767"/>
    <n v="2026"/>
    <s v="Q2"/>
    <n v="5"/>
    <s v="May"/>
  </r>
  <r>
    <n v="191"/>
    <d v="2026-05-29T00:00:00"/>
    <n v="2026"/>
    <x v="1"/>
    <n v="5"/>
    <x v="4"/>
    <x v="2"/>
    <x v="5"/>
    <x v="0"/>
    <s v="Returning"/>
    <x v="1"/>
    <s v="Trekking Poles"/>
    <n v="2"/>
    <n v="70.48"/>
    <n v="0.1"/>
    <n v="33.229999999999997"/>
    <n v="126.864"/>
    <n v="66.459999999999994"/>
    <n v="60.404000000000011"/>
    <n v="0.47613192079707412"/>
    <n v="2026"/>
    <s v="Q2"/>
    <n v="5"/>
    <s v="May"/>
  </r>
  <r>
    <n v="1039"/>
    <d v="2026-05-29T00:00:00"/>
    <n v="2026"/>
    <x v="1"/>
    <n v="5"/>
    <x v="4"/>
    <x v="1"/>
    <x v="11"/>
    <x v="3"/>
    <s v="New"/>
    <x v="0"/>
    <s v="Compact Repair Kit"/>
    <n v="1"/>
    <n v="41.27"/>
    <n v="0.05"/>
    <n v="17.149999999999999"/>
    <n v="39.206499999999998"/>
    <n v="17.149999999999999"/>
    <n v="22.0565"/>
    <n v="0.56257253261576523"/>
    <n v="2026"/>
    <s v="Q2"/>
    <n v="5"/>
    <s v="May"/>
  </r>
  <r>
    <n v="2641"/>
    <d v="2026-05-29T00:00:00"/>
    <n v="2026"/>
    <x v="1"/>
    <n v="5"/>
    <x v="4"/>
    <x v="0"/>
    <x v="15"/>
    <x v="3"/>
    <s v="Returning"/>
    <x v="4"/>
    <s v="Recovery Roller"/>
    <n v="2"/>
    <n v="36.9"/>
    <n v="0"/>
    <n v="14.07"/>
    <n v="73.8"/>
    <n v="28.14"/>
    <n v="45.66"/>
    <n v="0.61869918699186988"/>
    <n v="2026"/>
    <s v="Q2"/>
    <n v="5"/>
    <s v="May"/>
  </r>
  <r>
    <n v="3058"/>
    <d v="2026-05-29T00:00:00"/>
    <n v="2026"/>
    <x v="1"/>
    <n v="5"/>
    <x v="4"/>
    <x v="1"/>
    <x v="11"/>
    <x v="0"/>
    <s v="Returning"/>
    <x v="3"/>
    <s v="Trail Tent 2P"/>
    <n v="1"/>
    <n v="196.91"/>
    <n v="0"/>
    <n v="106.31"/>
    <n v="196.91"/>
    <n v="106.31"/>
    <n v="90.6"/>
    <n v="0.46010867909197095"/>
    <n v="2026"/>
    <s v="Q2"/>
    <n v="5"/>
    <s v="May"/>
  </r>
  <r>
    <n v="3110"/>
    <d v="2026-05-29T00:00:00"/>
    <n v="2026"/>
    <x v="1"/>
    <n v="5"/>
    <x v="4"/>
    <x v="1"/>
    <x v="6"/>
    <x v="2"/>
    <s v="Business"/>
    <x v="4"/>
    <s v="Recovery Roller"/>
    <n v="3"/>
    <n v="35.79"/>
    <n v="0"/>
    <n v="13.67"/>
    <n v="107.37"/>
    <n v="41.01"/>
    <n v="66.360000000000014"/>
    <n v="0.61804973456272716"/>
    <n v="2026"/>
    <s v="Q2"/>
    <n v="5"/>
    <s v="May"/>
  </r>
  <r>
    <n v="3981"/>
    <d v="2026-05-29T00:00:00"/>
    <n v="2026"/>
    <x v="1"/>
    <n v="5"/>
    <x v="4"/>
    <x v="3"/>
    <x v="13"/>
    <x v="0"/>
    <s v="New"/>
    <x v="0"/>
    <s v="Commuter Helmet"/>
    <n v="2"/>
    <n v="82.22"/>
    <n v="0.05"/>
    <n v="42.35"/>
    <n v="156.21799999999999"/>
    <n v="84.7"/>
    <n v="71.517999999999986"/>
    <n v="0.45780895927485943"/>
    <n v="2026"/>
    <s v="Q2"/>
    <n v="5"/>
    <s v="May"/>
  </r>
  <r>
    <n v="4663"/>
    <d v="2026-05-29T00:00:00"/>
    <n v="2026"/>
    <x v="1"/>
    <n v="5"/>
    <x v="4"/>
    <x v="2"/>
    <x v="5"/>
    <x v="0"/>
    <s v="New"/>
    <x v="0"/>
    <s v="Compact Repair Kit"/>
    <n v="1"/>
    <n v="40.57"/>
    <n v="0"/>
    <n v="16.809999999999999"/>
    <n v="40.57"/>
    <n v="16.809999999999999"/>
    <n v="23.76"/>
    <n v="0.58565442445156524"/>
    <n v="2026"/>
    <s v="Q2"/>
    <n v="5"/>
    <s v="May"/>
  </r>
  <r>
    <n v="5021"/>
    <d v="2026-05-29T00:00:00"/>
    <n v="2026"/>
    <x v="1"/>
    <n v="5"/>
    <x v="4"/>
    <x v="2"/>
    <x v="10"/>
    <x v="2"/>
    <s v="Returning"/>
    <x v="3"/>
    <s v="Trail Tent 2P"/>
    <n v="1"/>
    <n v="191.62"/>
    <n v="0.05"/>
    <n v="106.15"/>
    <n v="182.03899999999999"/>
    <n v="106.15"/>
    <n v="75.888999999999982"/>
    <n v="0.41688319535923613"/>
    <n v="2026"/>
    <s v="Q2"/>
    <n v="5"/>
    <s v="May"/>
  </r>
  <r>
    <n v="5107"/>
    <d v="2026-05-29T00:00:00"/>
    <n v="2026"/>
    <x v="1"/>
    <n v="5"/>
    <x v="4"/>
    <x v="1"/>
    <x v="6"/>
    <x v="3"/>
    <s v="Returning"/>
    <x v="1"/>
    <s v="Summit Backpack 45L"/>
    <n v="1"/>
    <n v="154.07"/>
    <n v="0.05"/>
    <n v="78.400000000000006"/>
    <n v="146.36649999999997"/>
    <n v="78.400000000000006"/>
    <n v="67.966499999999968"/>
    <n v="0.46435830603314271"/>
    <n v="2026"/>
    <s v="Q2"/>
    <n v="5"/>
    <s v="May"/>
  </r>
  <r>
    <n v="454"/>
    <d v="2026-05-30T00:00:00"/>
    <n v="2026"/>
    <x v="1"/>
    <n v="5"/>
    <x v="4"/>
    <x v="2"/>
    <x v="10"/>
    <x v="3"/>
    <s v="Returning"/>
    <x v="3"/>
    <s v="Compact Sleeping Bag"/>
    <n v="1"/>
    <n v="120.8"/>
    <n v="0"/>
    <n v="61.4"/>
    <n v="120.8"/>
    <n v="61.4"/>
    <n v="59.4"/>
    <n v="0.49172185430463577"/>
    <n v="2026"/>
    <s v="Q2"/>
    <n v="5"/>
    <s v="May"/>
  </r>
  <r>
    <n v="873"/>
    <d v="2026-05-30T00:00:00"/>
    <n v="2026"/>
    <x v="1"/>
    <n v="5"/>
    <x v="4"/>
    <x v="2"/>
    <x v="10"/>
    <x v="0"/>
    <s v="Business"/>
    <x v="0"/>
    <s v="Compact Repair Kit"/>
    <n v="1"/>
    <n v="40.15"/>
    <n v="0"/>
    <n v="16.82"/>
    <n v="40.15"/>
    <n v="16.82"/>
    <n v="23.33"/>
    <n v="0.58107098381070976"/>
    <n v="2026"/>
    <s v="Q2"/>
    <n v="5"/>
    <s v="May"/>
  </r>
  <r>
    <n v="1116"/>
    <d v="2026-05-30T00:00:00"/>
    <n v="2026"/>
    <x v="1"/>
    <n v="5"/>
    <x v="4"/>
    <x v="1"/>
    <x v="12"/>
    <x v="1"/>
    <s v="Business"/>
    <x v="2"/>
    <s v="Carry-On Duffel"/>
    <n v="5"/>
    <n v="134.4"/>
    <n v="0.15"/>
    <n v="67.709999999999994"/>
    <n v="571.19999999999993"/>
    <n v="338.54999999999995"/>
    <n v="232.64999999999998"/>
    <n v="0.40730042016806722"/>
    <n v="2026"/>
    <s v="Q2"/>
    <n v="5"/>
    <s v="May"/>
  </r>
  <r>
    <n v="1206"/>
    <d v="2026-05-30T00:00:00"/>
    <n v="2026"/>
    <x v="1"/>
    <n v="5"/>
    <x v="4"/>
    <x v="3"/>
    <x v="13"/>
    <x v="0"/>
    <s v="Returning"/>
    <x v="2"/>
    <s v="Insulated Bottle"/>
    <n v="2"/>
    <n v="37.130000000000003"/>
    <n v="0.05"/>
    <n v="13.44"/>
    <n v="70.546999999999997"/>
    <n v="26.88"/>
    <n v="43.667000000000002"/>
    <n v="0.6189774193091131"/>
    <n v="2026"/>
    <s v="Q2"/>
    <n v="5"/>
    <s v="May"/>
  </r>
  <r>
    <n v="1576"/>
    <d v="2026-05-30T00:00:00"/>
    <n v="2026"/>
    <x v="1"/>
    <n v="5"/>
    <x v="4"/>
    <x v="1"/>
    <x v="1"/>
    <x v="0"/>
    <s v="Business"/>
    <x v="3"/>
    <s v="Compact Sleeping Bag"/>
    <n v="6"/>
    <n v="123.82"/>
    <n v="0"/>
    <n v="61.91"/>
    <n v="742.92"/>
    <n v="371.46"/>
    <n v="371.46"/>
    <n v="0.5"/>
    <n v="2026"/>
    <s v="Q2"/>
    <n v="5"/>
    <s v="May"/>
  </r>
  <r>
    <n v="2634"/>
    <d v="2026-05-30T00:00:00"/>
    <n v="2026"/>
    <x v="1"/>
    <n v="5"/>
    <x v="4"/>
    <x v="2"/>
    <x v="16"/>
    <x v="3"/>
    <s v="Returning"/>
    <x v="2"/>
    <s v="Insulated Bottle"/>
    <n v="2"/>
    <n v="36.94"/>
    <n v="0.05"/>
    <n v="13.82"/>
    <n v="70.185999999999993"/>
    <n v="27.64"/>
    <n v="42.545999999999992"/>
    <n v="0.60618926851508848"/>
    <n v="2026"/>
    <s v="Q2"/>
    <n v="5"/>
    <s v="May"/>
  </r>
  <r>
    <n v="2649"/>
    <d v="2026-05-30T00:00:00"/>
    <n v="2026"/>
    <x v="1"/>
    <n v="5"/>
    <x v="4"/>
    <x v="0"/>
    <x v="0"/>
    <x v="0"/>
    <s v="New"/>
    <x v="3"/>
    <s v="Trail Tent 2P"/>
    <n v="3"/>
    <n v="199.17"/>
    <n v="0.05"/>
    <n v="105.24"/>
    <n v="567.6345"/>
    <n v="315.71999999999997"/>
    <n v="251.91450000000003"/>
    <n v="0.4437970207941907"/>
    <n v="2026"/>
    <s v="Q2"/>
    <n v="5"/>
    <s v="May"/>
  </r>
  <r>
    <n v="2774"/>
    <d v="2026-05-30T00:00:00"/>
    <n v="2026"/>
    <x v="1"/>
    <n v="5"/>
    <x v="4"/>
    <x v="0"/>
    <x v="9"/>
    <x v="0"/>
    <s v="Returning"/>
    <x v="3"/>
    <s v="Portable Camp Stove"/>
    <n v="3"/>
    <n v="83.17"/>
    <n v="0"/>
    <n v="40.520000000000003"/>
    <n v="249.51"/>
    <n v="121.56"/>
    <n v="127.94999999999999"/>
    <n v="0.51280509799206442"/>
    <n v="2026"/>
    <s v="Q2"/>
    <n v="5"/>
    <s v="May"/>
  </r>
  <r>
    <n v="3037"/>
    <d v="2026-05-30T00:00:00"/>
    <n v="2026"/>
    <x v="1"/>
    <n v="5"/>
    <x v="4"/>
    <x v="1"/>
    <x v="6"/>
    <x v="0"/>
    <s v="Business"/>
    <x v="2"/>
    <s v="Packing Cube Set"/>
    <n v="1"/>
    <n v="45.8"/>
    <n v="0.05"/>
    <n v="17.88"/>
    <n v="43.51"/>
    <n v="17.88"/>
    <n v="25.63"/>
    <n v="0.58905998621006661"/>
    <n v="2026"/>
    <s v="Q2"/>
    <n v="5"/>
    <s v="May"/>
  </r>
  <r>
    <n v="3138"/>
    <d v="2026-05-30T00:00:00"/>
    <n v="2026"/>
    <x v="1"/>
    <n v="5"/>
    <x v="4"/>
    <x v="2"/>
    <x v="2"/>
    <x v="3"/>
    <s v="Returning"/>
    <x v="1"/>
    <s v="Summit Backpack 45L"/>
    <n v="1"/>
    <n v="154.85"/>
    <n v="0"/>
    <n v="80.17"/>
    <n v="154.85"/>
    <n v="80.17"/>
    <n v="74.679999999999993"/>
    <n v="0.48227316758153049"/>
    <n v="2026"/>
    <s v="Q2"/>
    <n v="5"/>
    <s v="May"/>
  </r>
  <r>
    <n v="3228"/>
    <d v="2026-05-30T00:00:00"/>
    <n v="2026"/>
    <x v="1"/>
    <n v="5"/>
    <x v="4"/>
    <x v="3"/>
    <x v="13"/>
    <x v="0"/>
    <s v="Business"/>
    <x v="3"/>
    <s v="Trail Tent 2P"/>
    <n v="1"/>
    <n v="194.99"/>
    <n v="0"/>
    <n v="101.21"/>
    <n v="194.99"/>
    <n v="101.21"/>
    <n v="93.780000000000015"/>
    <n v="0.48094774090979031"/>
    <n v="2026"/>
    <s v="Q2"/>
    <n v="5"/>
    <s v="May"/>
  </r>
  <r>
    <n v="3401"/>
    <d v="2026-05-30T00:00:00"/>
    <n v="2026"/>
    <x v="1"/>
    <n v="5"/>
    <x v="4"/>
    <x v="2"/>
    <x v="10"/>
    <x v="0"/>
    <s v="Returning"/>
    <x v="4"/>
    <s v="Recovery Roller"/>
    <n v="1"/>
    <n v="36.31"/>
    <n v="0"/>
    <n v="13.93"/>
    <n v="36.31"/>
    <n v="13.93"/>
    <n v="22.380000000000003"/>
    <n v="0.61635912971633167"/>
    <n v="2026"/>
    <s v="Q2"/>
    <n v="5"/>
    <s v="May"/>
  </r>
  <r>
    <n v="3511"/>
    <d v="2026-05-30T00:00:00"/>
    <n v="2026"/>
    <x v="1"/>
    <n v="5"/>
    <x v="4"/>
    <x v="0"/>
    <x v="0"/>
    <x v="0"/>
    <s v="Returning"/>
    <x v="2"/>
    <s v="Packing Cube Set"/>
    <n v="1"/>
    <n v="47.19"/>
    <n v="0"/>
    <n v="18.54"/>
    <n v="47.19"/>
    <n v="18.54"/>
    <n v="28.65"/>
    <n v="0.60712015257469798"/>
    <n v="2026"/>
    <s v="Q2"/>
    <n v="5"/>
    <s v="May"/>
  </r>
  <r>
    <n v="4485"/>
    <d v="2026-05-30T00:00:00"/>
    <n v="2026"/>
    <x v="1"/>
    <n v="5"/>
    <x v="4"/>
    <x v="3"/>
    <x v="8"/>
    <x v="0"/>
    <s v="New"/>
    <x v="4"/>
    <s v="Weighted Vest"/>
    <n v="1"/>
    <n v="124.14"/>
    <n v="0"/>
    <n v="70.900000000000006"/>
    <n v="124.14"/>
    <n v="70.900000000000006"/>
    <n v="53.239999999999995"/>
    <n v="0.42887062993394548"/>
    <n v="2026"/>
    <s v="Q2"/>
    <n v="5"/>
    <s v="May"/>
  </r>
  <r>
    <n v="447"/>
    <d v="2026-05-31T00:00:00"/>
    <n v="2026"/>
    <x v="1"/>
    <n v="5"/>
    <x v="4"/>
    <x v="3"/>
    <x v="8"/>
    <x v="0"/>
    <s v="Returning"/>
    <x v="2"/>
    <s v="Carry-On Duffel"/>
    <n v="1"/>
    <n v="131.94999999999999"/>
    <n v="0"/>
    <n v="65.17"/>
    <n v="131.94999999999999"/>
    <n v="65.17"/>
    <n v="66.779999999999987"/>
    <n v="0.50610079575596811"/>
    <n v="2026"/>
    <s v="Q2"/>
    <n v="5"/>
    <s v="May"/>
  </r>
  <r>
    <n v="1208"/>
    <d v="2026-05-31T00:00:00"/>
    <n v="2026"/>
    <x v="1"/>
    <n v="5"/>
    <x v="4"/>
    <x v="3"/>
    <x v="8"/>
    <x v="3"/>
    <s v="New"/>
    <x v="0"/>
    <s v="Cycling Pack 12L"/>
    <n v="1"/>
    <n v="102.24"/>
    <n v="0"/>
    <n v="50.75"/>
    <n v="102.24"/>
    <n v="50.75"/>
    <n v="51.489999999999995"/>
    <n v="0.50361893583724571"/>
    <n v="2026"/>
    <s v="Q2"/>
    <n v="5"/>
    <s v="May"/>
  </r>
  <r>
    <n v="1355"/>
    <d v="2026-05-31T00:00:00"/>
    <n v="2026"/>
    <x v="1"/>
    <n v="5"/>
    <x v="4"/>
    <x v="3"/>
    <x v="13"/>
    <x v="3"/>
    <s v="New"/>
    <x v="1"/>
    <s v="Summit Backpack 45L"/>
    <n v="2"/>
    <n v="152.07"/>
    <n v="0"/>
    <n v="76.849999999999994"/>
    <n v="304.14"/>
    <n v="153.69999999999999"/>
    <n v="150.44"/>
    <n v="0.49464062602748737"/>
    <n v="2026"/>
    <s v="Q2"/>
    <n v="5"/>
    <s v="May"/>
  </r>
  <r>
    <n v="1474"/>
    <d v="2026-05-31T00:00:00"/>
    <n v="2026"/>
    <x v="1"/>
    <n v="5"/>
    <x v="4"/>
    <x v="2"/>
    <x v="3"/>
    <x v="0"/>
    <s v="New"/>
    <x v="3"/>
    <s v="Compact Sleeping Bag"/>
    <n v="2"/>
    <n v="123.34"/>
    <n v="0.05"/>
    <n v="58.96"/>
    <n v="234.346"/>
    <n v="117.92"/>
    <n v="116.426"/>
    <n v="0.49681240558831813"/>
    <n v="2026"/>
    <s v="Q2"/>
    <n v="5"/>
    <s v="May"/>
  </r>
  <r>
    <n v="1625"/>
    <d v="2026-05-31T00:00:00"/>
    <n v="2026"/>
    <x v="1"/>
    <n v="5"/>
    <x v="4"/>
    <x v="2"/>
    <x v="2"/>
    <x v="2"/>
    <s v="Returning"/>
    <x v="1"/>
    <s v="Summit Backpack 45L"/>
    <n v="1"/>
    <n v="155.81"/>
    <n v="0"/>
    <n v="80.31"/>
    <n v="155.81"/>
    <n v="80.31"/>
    <n v="75.5"/>
    <n v="0.48456453372697517"/>
    <n v="2026"/>
    <s v="Q2"/>
    <n v="5"/>
    <s v="May"/>
  </r>
  <r>
    <n v="1877"/>
    <d v="2026-05-31T00:00:00"/>
    <n v="2026"/>
    <x v="1"/>
    <n v="5"/>
    <x v="4"/>
    <x v="2"/>
    <x v="16"/>
    <x v="0"/>
    <s v="Returning"/>
    <x v="2"/>
    <s v="Travel Backpack 35L"/>
    <n v="1"/>
    <n v="163.19"/>
    <n v="0.05"/>
    <n v="87.95"/>
    <n v="155.03049999999999"/>
    <n v="87.95"/>
    <n v="67.080499999999986"/>
    <n v="0.4326922766810401"/>
    <n v="2026"/>
    <s v="Q2"/>
    <n v="5"/>
    <s v="May"/>
  </r>
  <r>
    <n v="1978"/>
    <d v="2026-05-31T00:00:00"/>
    <n v="2026"/>
    <x v="1"/>
    <n v="5"/>
    <x v="4"/>
    <x v="1"/>
    <x v="12"/>
    <x v="0"/>
    <s v="Returning"/>
    <x v="1"/>
    <s v="Trail Boots"/>
    <n v="1"/>
    <n v="147.30000000000001"/>
    <n v="0.05"/>
    <n v="81.510000000000005"/>
    <n v="139.935"/>
    <n v="81.510000000000005"/>
    <n v="58.424999999999997"/>
    <n v="0.41751527494908347"/>
    <n v="2026"/>
    <s v="Q2"/>
    <n v="5"/>
    <s v="May"/>
  </r>
  <r>
    <n v="3616"/>
    <d v="2026-05-31T00:00:00"/>
    <n v="2026"/>
    <x v="1"/>
    <n v="5"/>
    <x v="4"/>
    <x v="2"/>
    <x v="2"/>
    <x v="0"/>
    <s v="Returning"/>
    <x v="4"/>
    <s v="Weighted Vest"/>
    <n v="5"/>
    <n v="126.16"/>
    <n v="0"/>
    <n v="68.59"/>
    <n v="630.79999999999995"/>
    <n v="342.95000000000005"/>
    <n v="287.84999999999991"/>
    <n v="0.45632530120481918"/>
    <n v="2026"/>
    <s v="Q2"/>
    <n v="5"/>
    <s v="May"/>
  </r>
  <r>
    <n v="3992"/>
    <d v="2026-05-31T00:00:00"/>
    <n v="2026"/>
    <x v="1"/>
    <n v="5"/>
    <x v="4"/>
    <x v="3"/>
    <x v="8"/>
    <x v="0"/>
    <s v="New"/>
    <x v="2"/>
    <s v="Travel Backpack 35L"/>
    <n v="2"/>
    <n v="163.57"/>
    <n v="0"/>
    <n v="85.72"/>
    <n v="327.14"/>
    <n v="171.44"/>
    <n v="155.69999999999999"/>
    <n v="0.47594302133643085"/>
    <n v="2026"/>
    <s v="Q2"/>
    <n v="5"/>
    <s v="May"/>
  </r>
  <r>
    <n v="4091"/>
    <d v="2026-05-31T00:00:00"/>
    <n v="2026"/>
    <x v="1"/>
    <n v="5"/>
    <x v="4"/>
    <x v="2"/>
    <x v="16"/>
    <x v="0"/>
    <s v="New"/>
    <x v="1"/>
    <s v="Trail Boots"/>
    <n v="1"/>
    <n v="142.06"/>
    <n v="0"/>
    <n v="77.36"/>
    <n v="142.06"/>
    <n v="77.36"/>
    <n v="64.7"/>
    <n v="0.45544136280444886"/>
    <n v="2026"/>
    <s v="Q2"/>
    <n v="5"/>
    <s v="May"/>
  </r>
  <r>
    <n v="4204"/>
    <d v="2026-05-31T00:00:00"/>
    <n v="2026"/>
    <x v="1"/>
    <n v="5"/>
    <x v="4"/>
    <x v="1"/>
    <x v="11"/>
    <x v="0"/>
    <s v="New"/>
    <x v="0"/>
    <s v="Commuter Helmet"/>
    <n v="1"/>
    <n v="81.37"/>
    <n v="0"/>
    <n v="42.01"/>
    <n v="81.37"/>
    <n v="42.01"/>
    <n v="39.360000000000007"/>
    <n v="0.48371635737986979"/>
    <n v="2026"/>
    <s v="Q2"/>
    <n v="5"/>
    <s v="May"/>
  </r>
  <r>
    <n v="4234"/>
    <d v="2026-05-31T00:00:00"/>
    <n v="2026"/>
    <x v="1"/>
    <n v="5"/>
    <x v="4"/>
    <x v="3"/>
    <x v="8"/>
    <x v="2"/>
    <s v="New"/>
    <x v="3"/>
    <s v="Compact Sleeping Bag"/>
    <n v="1"/>
    <n v="120.75"/>
    <n v="0"/>
    <n v="61.21"/>
    <n v="120.75"/>
    <n v="61.21"/>
    <n v="59.54"/>
    <n v="0.49308488612836437"/>
    <n v="2026"/>
    <s v="Q2"/>
    <n v="5"/>
    <s v="May"/>
  </r>
  <r>
    <n v="4696"/>
    <d v="2026-05-31T00:00:00"/>
    <n v="2026"/>
    <x v="1"/>
    <n v="5"/>
    <x v="4"/>
    <x v="1"/>
    <x v="14"/>
    <x v="0"/>
    <s v="New"/>
    <x v="0"/>
    <s v="Commuter Helmet"/>
    <n v="4"/>
    <n v="81.790000000000006"/>
    <n v="0"/>
    <n v="42.96"/>
    <n v="327.16000000000003"/>
    <n v="171.84"/>
    <n v="155.32000000000002"/>
    <n v="0.47475241472062601"/>
    <n v="2026"/>
    <s v="Q2"/>
    <n v="5"/>
    <s v="May"/>
  </r>
  <r>
    <n v="4755"/>
    <d v="2026-05-31T00:00:00"/>
    <n v="2026"/>
    <x v="1"/>
    <n v="5"/>
    <x v="4"/>
    <x v="0"/>
    <x v="15"/>
    <x v="0"/>
    <s v="New"/>
    <x v="3"/>
    <s v="Portable Camp Stove"/>
    <n v="1"/>
    <n v="81.2"/>
    <n v="0.1"/>
    <n v="40.270000000000003"/>
    <n v="73.08"/>
    <n v="40.270000000000003"/>
    <n v="32.809999999999995"/>
    <n v="0.44896004378762994"/>
    <n v="2026"/>
    <s v="Q2"/>
    <n v="5"/>
    <s v="May"/>
  </r>
  <r>
    <n v="5090"/>
    <d v="2026-05-31T00:00:00"/>
    <n v="2026"/>
    <x v="1"/>
    <n v="5"/>
    <x v="4"/>
    <x v="1"/>
    <x v="1"/>
    <x v="3"/>
    <s v="New"/>
    <x v="2"/>
    <s v="Packing Cube Set"/>
    <n v="2"/>
    <n v="46.52"/>
    <n v="0.05"/>
    <n v="18.739999999999998"/>
    <n v="88.388000000000005"/>
    <n v="37.479999999999997"/>
    <n v="50.908000000000008"/>
    <n v="0.57596053762954258"/>
    <n v="2026"/>
    <s v="Q2"/>
    <n v="5"/>
    <s v="May"/>
  </r>
  <r>
    <n v="27"/>
    <d v="2026-06-01T00:00:00"/>
    <n v="2026"/>
    <x v="1"/>
    <n v="6"/>
    <x v="5"/>
    <x v="3"/>
    <x v="13"/>
    <x v="0"/>
    <s v="Returning"/>
    <x v="3"/>
    <s v="Trail Tent 2P"/>
    <n v="1"/>
    <n v="195.22"/>
    <n v="0"/>
    <n v="105.91"/>
    <n v="195.22"/>
    <n v="105.91"/>
    <n v="89.31"/>
    <n v="0.45748386435816002"/>
    <n v="2026"/>
    <s v="Q2"/>
    <n v="6"/>
    <s v="Jun"/>
  </r>
  <r>
    <n v="463"/>
    <d v="2026-06-01T00:00:00"/>
    <n v="2026"/>
    <x v="1"/>
    <n v="6"/>
    <x v="5"/>
    <x v="3"/>
    <x v="4"/>
    <x v="0"/>
    <s v="New"/>
    <x v="0"/>
    <s v="Compact Repair Kit"/>
    <n v="1"/>
    <n v="40.71"/>
    <n v="0.05"/>
    <n v="16.559999999999999"/>
    <n v="38.674500000000002"/>
    <n v="16.559999999999999"/>
    <n v="22.114500000000003"/>
    <n v="0.57181088314005357"/>
    <n v="2026"/>
    <s v="Q2"/>
    <n v="6"/>
    <s v="Jun"/>
  </r>
  <r>
    <n v="653"/>
    <d v="2026-06-01T00:00:00"/>
    <n v="2026"/>
    <x v="1"/>
    <n v="6"/>
    <x v="5"/>
    <x v="1"/>
    <x v="11"/>
    <x v="0"/>
    <s v="Returning"/>
    <x v="4"/>
    <s v="Resistance Band Set"/>
    <n v="1"/>
    <n v="41.26"/>
    <n v="0.05"/>
    <n v="14.32"/>
    <n v="39.196999999999996"/>
    <n v="14.32"/>
    <n v="24.876999999999995"/>
    <n v="0.63466591831007468"/>
    <n v="2026"/>
    <s v="Q2"/>
    <n v="6"/>
    <s v="Jun"/>
  </r>
  <r>
    <n v="1485"/>
    <d v="2026-06-01T00:00:00"/>
    <n v="2026"/>
    <x v="1"/>
    <n v="6"/>
    <x v="5"/>
    <x v="1"/>
    <x v="11"/>
    <x v="2"/>
    <s v="New"/>
    <x v="4"/>
    <s v="Resistance Band Set"/>
    <n v="2"/>
    <n v="40.840000000000003"/>
    <n v="0"/>
    <n v="14.48"/>
    <n v="81.680000000000007"/>
    <n v="28.96"/>
    <n v="52.720000000000006"/>
    <n v="0.64544564152791384"/>
    <n v="2026"/>
    <s v="Q2"/>
    <n v="6"/>
    <s v="Jun"/>
  </r>
  <r>
    <n v="1925"/>
    <d v="2026-06-01T00:00:00"/>
    <n v="2026"/>
    <x v="1"/>
    <n v="6"/>
    <x v="5"/>
    <x v="3"/>
    <x v="4"/>
    <x v="0"/>
    <s v="Returning"/>
    <x v="1"/>
    <s v="Trail Boots"/>
    <n v="1"/>
    <n v="143.32"/>
    <n v="0"/>
    <n v="80.36"/>
    <n v="143.32"/>
    <n v="80.36"/>
    <n v="62.959999999999994"/>
    <n v="0.43929667876081496"/>
    <n v="2026"/>
    <s v="Q2"/>
    <n v="6"/>
    <s v="Jun"/>
  </r>
  <r>
    <n v="1952"/>
    <d v="2026-06-01T00:00:00"/>
    <n v="2026"/>
    <x v="1"/>
    <n v="6"/>
    <x v="5"/>
    <x v="0"/>
    <x v="15"/>
    <x v="0"/>
    <s v="New"/>
    <x v="1"/>
    <s v="Summit Backpack 45L"/>
    <n v="2"/>
    <n v="156.31"/>
    <n v="0"/>
    <n v="79.87"/>
    <n v="312.62"/>
    <n v="159.74"/>
    <n v="152.88"/>
    <n v="0.4890282131661442"/>
    <n v="2026"/>
    <s v="Q2"/>
    <n v="6"/>
    <s v="Jun"/>
  </r>
  <r>
    <n v="2010"/>
    <d v="2026-06-01T00:00:00"/>
    <n v="2026"/>
    <x v="1"/>
    <n v="6"/>
    <x v="5"/>
    <x v="3"/>
    <x v="8"/>
    <x v="0"/>
    <s v="New"/>
    <x v="0"/>
    <s v="Cycling Pack 12L"/>
    <n v="3"/>
    <n v="100.69"/>
    <n v="0.1"/>
    <n v="51.31"/>
    <n v="271.863"/>
    <n v="153.93"/>
    <n v="117.93299999999999"/>
    <n v="0.43379569856876438"/>
    <n v="2026"/>
    <s v="Q2"/>
    <n v="6"/>
    <s v="Jun"/>
  </r>
  <r>
    <n v="2114"/>
    <d v="2026-06-01T00:00:00"/>
    <n v="2026"/>
    <x v="1"/>
    <n v="6"/>
    <x v="5"/>
    <x v="3"/>
    <x v="13"/>
    <x v="2"/>
    <s v="Business"/>
    <x v="2"/>
    <s v="Packing Cube Set"/>
    <n v="2"/>
    <n v="45.54"/>
    <n v="0.1"/>
    <n v="18.309999999999999"/>
    <n v="81.971999999999994"/>
    <n v="36.619999999999997"/>
    <n v="45.351999999999997"/>
    <n v="0.5532620894939736"/>
    <n v="2026"/>
    <s v="Q2"/>
    <n v="6"/>
    <s v="Jun"/>
  </r>
  <r>
    <n v="3104"/>
    <d v="2026-06-01T00:00:00"/>
    <n v="2026"/>
    <x v="1"/>
    <n v="6"/>
    <x v="5"/>
    <x v="2"/>
    <x v="3"/>
    <x v="1"/>
    <s v="Business"/>
    <x v="1"/>
    <s v="Summit Backpack 45L"/>
    <n v="5"/>
    <n v="153.97"/>
    <n v="0.15"/>
    <n v="79.81"/>
    <n v="654.37249999999995"/>
    <n v="399.05"/>
    <n v="255.32249999999993"/>
    <n v="0.39017914108554369"/>
    <n v="2026"/>
    <s v="Q2"/>
    <n v="6"/>
    <s v="Jun"/>
  </r>
  <r>
    <n v="3230"/>
    <d v="2026-06-01T00:00:00"/>
    <n v="2026"/>
    <x v="1"/>
    <n v="6"/>
    <x v="5"/>
    <x v="2"/>
    <x v="16"/>
    <x v="2"/>
    <s v="Returning"/>
    <x v="4"/>
    <s v="Weighted Vest"/>
    <n v="1"/>
    <n v="124.17"/>
    <n v="0"/>
    <n v="71.040000000000006"/>
    <n v="124.17"/>
    <n v="71.040000000000006"/>
    <n v="53.129999999999995"/>
    <n v="0.4278811307079004"/>
    <n v="2026"/>
    <s v="Q2"/>
    <n v="6"/>
    <s v="Jun"/>
  </r>
  <r>
    <n v="3415"/>
    <d v="2026-06-01T00:00:00"/>
    <n v="2026"/>
    <x v="1"/>
    <n v="6"/>
    <x v="5"/>
    <x v="2"/>
    <x v="5"/>
    <x v="2"/>
    <s v="Returning"/>
    <x v="1"/>
    <s v="Summit Backpack 45L"/>
    <n v="1"/>
    <n v="152.94999999999999"/>
    <n v="0.05"/>
    <n v="76.97"/>
    <n v="145.30249999999998"/>
    <n v="76.97"/>
    <n v="68.332499999999982"/>
    <n v="0.47027752447480248"/>
    <n v="2026"/>
    <s v="Q2"/>
    <n v="6"/>
    <s v="Jun"/>
  </r>
  <r>
    <n v="4130"/>
    <d v="2026-06-01T00:00:00"/>
    <n v="2026"/>
    <x v="1"/>
    <n v="6"/>
    <x v="5"/>
    <x v="3"/>
    <x v="13"/>
    <x v="0"/>
    <s v="New"/>
    <x v="0"/>
    <s v="Commuter Helmet"/>
    <n v="3"/>
    <n v="80.099999999999994"/>
    <n v="0"/>
    <n v="43.51"/>
    <n v="240.29999999999998"/>
    <n v="130.53"/>
    <n v="109.76999999999998"/>
    <n v="0.45680399500624214"/>
    <n v="2026"/>
    <s v="Q2"/>
    <n v="6"/>
    <s v="Jun"/>
  </r>
  <r>
    <n v="4314"/>
    <d v="2026-06-01T00:00:00"/>
    <n v="2026"/>
    <x v="1"/>
    <n v="6"/>
    <x v="5"/>
    <x v="3"/>
    <x v="4"/>
    <x v="2"/>
    <s v="New"/>
    <x v="4"/>
    <s v="Recovery Roller"/>
    <n v="2"/>
    <n v="36.61"/>
    <n v="0"/>
    <n v="14.15"/>
    <n v="73.22"/>
    <n v="28.3"/>
    <n v="44.92"/>
    <n v="0.61349358098880091"/>
    <n v="2026"/>
    <s v="Q2"/>
    <n v="6"/>
    <s v="Jun"/>
  </r>
  <r>
    <n v="998"/>
    <d v="2026-06-02T00:00:00"/>
    <n v="2026"/>
    <x v="1"/>
    <n v="6"/>
    <x v="5"/>
    <x v="1"/>
    <x v="11"/>
    <x v="0"/>
    <s v="Returning"/>
    <x v="2"/>
    <s v="Carry-On Duffel"/>
    <n v="2"/>
    <n v="131.81"/>
    <n v="0.05"/>
    <n v="66.09"/>
    <n v="250.43899999999999"/>
    <n v="132.18"/>
    <n v="118.25899999999999"/>
    <n v="0.47220680485068217"/>
    <n v="2026"/>
    <s v="Q2"/>
    <n v="6"/>
    <s v="Jun"/>
  </r>
  <r>
    <n v="1172"/>
    <d v="2026-06-02T00:00:00"/>
    <n v="2026"/>
    <x v="1"/>
    <n v="6"/>
    <x v="5"/>
    <x v="0"/>
    <x v="15"/>
    <x v="0"/>
    <s v="Returning"/>
    <x v="1"/>
    <s v="Summit Backpack 45L"/>
    <n v="1"/>
    <n v="153.43"/>
    <n v="0.05"/>
    <n v="78.16"/>
    <n v="145.7585"/>
    <n v="78.16"/>
    <n v="67.598500000000001"/>
    <n v="0.46377055197467043"/>
    <n v="2026"/>
    <s v="Q2"/>
    <n v="6"/>
    <s v="Jun"/>
  </r>
  <r>
    <n v="1261"/>
    <d v="2026-06-02T00:00:00"/>
    <n v="2026"/>
    <x v="1"/>
    <n v="6"/>
    <x v="5"/>
    <x v="1"/>
    <x v="14"/>
    <x v="0"/>
    <s v="New"/>
    <x v="0"/>
    <s v="Commuter Helmet"/>
    <n v="2"/>
    <n v="80.06"/>
    <n v="0"/>
    <n v="42.87"/>
    <n v="160.12"/>
    <n v="85.74"/>
    <n v="74.38000000000001"/>
    <n v="0.4645266050462154"/>
    <n v="2026"/>
    <s v="Q2"/>
    <n v="6"/>
    <s v="Jun"/>
  </r>
  <r>
    <n v="1762"/>
    <d v="2026-06-02T00:00:00"/>
    <n v="2026"/>
    <x v="1"/>
    <n v="6"/>
    <x v="5"/>
    <x v="3"/>
    <x v="13"/>
    <x v="2"/>
    <s v="Business"/>
    <x v="4"/>
    <s v="Resistance Band Set"/>
    <n v="1"/>
    <n v="40.549999999999997"/>
    <n v="0"/>
    <n v="15.16"/>
    <n v="40.549999999999997"/>
    <n v="15.16"/>
    <n v="25.389999999999997"/>
    <n v="0.62614056720098643"/>
    <n v="2026"/>
    <s v="Q2"/>
    <n v="6"/>
    <s v="Jun"/>
  </r>
  <r>
    <n v="1851"/>
    <d v="2026-06-02T00:00:00"/>
    <n v="2026"/>
    <x v="1"/>
    <n v="6"/>
    <x v="5"/>
    <x v="1"/>
    <x v="6"/>
    <x v="0"/>
    <s v="New"/>
    <x v="2"/>
    <s v="Packing Cube Set"/>
    <n v="3"/>
    <n v="45.43"/>
    <n v="0.15"/>
    <n v="17.850000000000001"/>
    <n v="115.84649999999999"/>
    <n v="53.550000000000004"/>
    <n v="62.296499999999988"/>
    <n v="0.53775038520801222"/>
    <n v="2026"/>
    <s v="Q2"/>
    <n v="6"/>
    <s v="Jun"/>
  </r>
  <r>
    <n v="3205"/>
    <d v="2026-06-02T00:00:00"/>
    <n v="2026"/>
    <x v="1"/>
    <n v="6"/>
    <x v="5"/>
    <x v="3"/>
    <x v="4"/>
    <x v="1"/>
    <s v="Business"/>
    <x v="1"/>
    <s v="Trail Boots"/>
    <n v="6"/>
    <n v="146.85"/>
    <n v="0.15"/>
    <n v="80.45"/>
    <n v="748.93499999999995"/>
    <n v="482.70000000000005"/>
    <n v="266.2349999999999"/>
    <n v="0.35548478839952724"/>
    <n v="2026"/>
    <s v="Q2"/>
    <n v="6"/>
    <s v="Jun"/>
  </r>
  <r>
    <n v="1396"/>
    <d v="2026-06-03T00:00:00"/>
    <n v="2026"/>
    <x v="1"/>
    <n v="6"/>
    <x v="5"/>
    <x v="2"/>
    <x v="3"/>
    <x v="0"/>
    <s v="Business"/>
    <x v="3"/>
    <s v="Trail Tent 2P"/>
    <n v="1"/>
    <n v="192.33"/>
    <n v="0.1"/>
    <n v="105.15"/>
    <n v="173.09700000000001"/>
    <n v="105.15"/>
    <n v="67.947000000000003"/>
    <n v="0.39253713235931298"/>
    <n v="2026"/>
    <s v="Q2"/>
    <n v="6"/>
    <s v="Jun"/>
  </r>
  <r>
    <n v="1441"/>
    <d v="2026-06-03T00:00:00"/>
    <n v="2026"/>
    <x v="1"/>
    <n v="6"/>
    <x v="5"/>
    <x v="2"/>
    <x v="10"/>
    <x v="3"/>
    <s v="New"/>
    <x v="2"/>
    <s v="Carry-On Duffel"/>
    <n v="3"/>
    <n v="135.4"/>
    <n v="0"/>
    <n v="65.16"/>
    <n v="406.20000000000005"/>
    <n v="195.48"/>
    <n v="210.72000000000006"/>
    <n v="0.51875923190546536"/>
    <n v="2026"/>
    <s v="Q2"/>
    <n v="6"/>
    <s v="Jun"/>
  </r>
  <r>
    <n v="1511"/>
    <d v="2026-06-03T00:00:00"/>
    <n v="2026"/>
    <x v="1"/>
    <n v="6"/>
    <x v="5"/>
    <x v="2"/>
    <x v="5"/>
    <x v="0"/>
    <s v="New"/>
    <x v="4"/>
    <s v="Recovery Roller"/>
    <n v="2"/>
    <n v="36.08"/>
    <n v="0.05"/>
    <n v="13.73"/>
    <n v="68.551999999999992"/>
    <n v="27.46"/>
    <n v="41.091999999999992"/>
    <n v="0.59942817131520587"/>
    <n v="2026"/>
    <s v="Q2"/>
    <n v="6"/>
    <s v="Jun"/>
  </r>
  <r>
    <n v="1701"/>
    <d v="2026-06-03T00:00:00"/>
    <n v="2026"/>
    <x v="1"/>
    <n v="6"/>
    <x v="5"/>
    <x v="0"/>
    <x v="9"/>
    <x v="0"/>
    <s v="New"/>
    <x v="2"/>
    <s v="Packing Cube Set"/>
    <n v="1"/>
    <n v="46.16"/>
    <n v="0"/>
    <n v="18.36"/>
    <n v="46.16"/>
    <n v="18.36"/>
    <n v="27.799999999999997"/>
    <n v="0.60225303292894283"/>
    <n v="2026"/>
    <s v="Q2"/>
    <n v="6"/>
    <s v="Jun"/>
  </r>
  <r>
    <n v="1984"/>
    <d v="2026-06-03T00:00:00"/>
    <n v="2026"/>
    <x v="1"/>
    <n v="6"/>
    <x v="5"/>
    <x v="1"/>
    <x v="1"/>
    <x v="0"/>
    <s v="Returning"/>
    <x v="0"/>
    <s v="Trail Bike Light"/>
    <n v="2"/>
    <n v="50.77"/>
    <n v="0"/>
    <n v="22.93"/>
    <n v="101.54"/>
    <n v="45.86"/>
    <n v="55.680000000000007"/>
    <n v="0.54835532794957653"/>
    <n v="2026"/>
    <s v="Q2"/>
    <n v="6"/>
    <s v="Jun"/>
  </r>
  <r>
    <n v="2572"/>
    <d v="2026-06-03T00:00:00"/>
    <n v="2026"/>
    <x v="1"/>
    <n v="6"/>
    <x v="5"/>
    <x v="3"/>
    <x v="8"/>
    <x v="3"/>
    <s v="Business"/>
    <x v="1"/>
    <s v="Trekking Poles"/>
    <n v="2"/>
    <n v="70.97"/>
    <n v="0.05"/>
    <n v="32.54"/>
    <n v="134.84299999999999"/>
    <n v="65.08"/>
    <n v="69.762999999999991"/>
    <n v="0.51736463887632278"/>
    <n v="2026"/>
    <s v="Q2"/>
    <n v="6"/>
    <s v="Jun"/>
  </r>
  <r>
    <n v="2833"/>
    <d v="2026-06-03T00:00:00"/>
    <n v="2026"/>
    <x v="1"/>
    <n v="6"/>
    <x v="5"/>
    <x v="3"/>
    <x v="13"/>
    <x v="0"/>
    <s v="Returning"/>
    <x v="1"/>
    <s v="Trail Boots"/>
    <n v="3"/>
    <n v="141.6"/>
    <n v="0"/>
    <n v="78.02"/>
    <n v="424.79999999999995"/>
    <n v="234.06"/>
    <n v="190.73999999999995"/>
    <n v="0.44901129943502821"/>
    <n v="2026"/>
    <s v="Q2"/>
    <n v="6"/>
    <s v="Jun"/>
  </r>
  <r>
    <n v="3522"/>
    <d v="2026-06-03T00:00:00"/>
    <n v="2026"/>
    <x v="1"/>
    <n v="6"/>
    <x v="5"/>
    <x v="3"/>
    <x v="13"/>
    <x v="0"/>
    <s v="New"/>
    <x v="0"/>
    <s v="Compact Repair Kit"/>
    <n v="1"/>
    <n v="40.57"/>
    <n v="0"/>
    <n v="16.329999999999998"/>
    <n v="40.57"/>
    <n v="16.329999999999998"/>
    <n v="24.240000000000002"/>
    <n v="0.59748582696573826"/>
    <n v="2026"/>
    <s v="Q2"/>
    <n v="6"/>
    <s v="Jun"/>
  </r>
  <r>
    <n v="146"/>
    <d v="2026-06-04T00:00:00"/>
    <n v="2026"/>
    <x v="1"/>
    <n v="6"/>
    <x v="5"/>
    <x v="1"/>
    <x v="14"/>
    <x v="3"/>
    <s v="Returning"/>
    <x v="0"/>
    <s v="Commuter Helmet"/>
    <n v="2"/>
    <n v="81.81"/>
    <n v="0"/>
    <n v="42.54"/>
    <n v="163.62"/>
    <n v="85.08"/>
    <n v="78.540000000000006"/>
    <n v="0.48001466813348004"/>
    <n v="2026"/>
    <s v="Q2"/>
    <n v="6"/>
    <s v="Jun"/>
  </r>
  <r>
    <n v="161"/>
    <d v="2026-06-04T00:00:00"/>
    <n v="2026"/>
    <x v="1"/>
    <n v="6"/>
    <x v="5"/>
    <x v="0"/>
    <x v="0"/>
    <x v="3"/>
    <s v="Returning"/>
    <x v="0"/>
    <s v="Trail Bike Light"/>
    <n v="2"/>
    <n v="50.09"/>
    <n v="0"/>
    <n v="22.91"/>
    <n v="100.18"/>
    <n v="45.82"/>
    <n v="54.360000000000007"/>
    <n v="0.54262327809942112"/>
    <n v="2026"/>
    <s v="Q2"/>
    <n v="6"/>
    <s v="Jun"/>
  </r>
  <r>
    <n v="819"/>
    <d v="2026-06-04T00:00:00"/>
    <n v="2026"/>
    <x v="1"/>
    <n v="6"/>
    <x v="5"/>
    <x v="3"/>
    <x v="8"/>
    <x v="0"/>
    <s v="Returning"/>
    <x v="1"/>
    <s v="Trekking Poles"/>
    <n v="1"/>
    <n v="72.38"/>
    <n v="0"/>
    <n v="32.68"/>
    <n v="72.38"/>
    <n v="32.68"/>
    <n v="39.699999999999996"/>
    <n v="0.54849405913235694"/>
    <n v="2026"/>
    <s v="Q2"/>
    <n v="6"/>
    <s v="Jun"/>
  </r>
  <r>
    <n v="2104"/>
    <d v="2026-06-04T00:00:00"/>
    <n v="2026"/>
    <x v="1"/>
    <n v="6"/>
    <x v="5"/>
    <x v="1"/>
    <x v="1"/>
    <x v="0"/>
    <s v="New"/>
    <x v="1"/>
    <s v="Hiking Daypack 20L"/>
    <n v="1"/>
    <n v="92.31"/>
    <n v="0"/>
    <n v="45.58"/>
    <n v="92.31"/>
    <n v="45.58"/>
    <n v="46.730000000000004"/>
    <n v="0.50622901094139316"/>
    <n v="2026"/>
    <s v="Q2"/>
    <n v="6"/>
    <s v="Jun"/>
  </r>
  <r>
    <n v="2678"/>
    <d v="2026-06-04T00:00:00"/>
    <n v="2026"/>
    <x v="1"/>
    <n v="6"/>
    <x v="5"/>
    <x v="3"/>
    <x v="8"/>
    <x v="1"/>
    <s v="Returning"/>
    <x v="2"/>
    <s v="Packing Cube Set"/>
    <n v="12"/>
    <n v="47.6"/>
    <n v="0.15"/>
    <n v="18.670000000000002"/>
    <n v="485.52000000000004"/>
    <n v="224.04000000000002"/>
    <n v="261.48"/>
    <n v="0.53855659911023235"/>
    <n v="2026"/>
    <s v="Q2"/>
    <n v="6"/>
    <s v="Jun"/>
  </r>
  <r>
    <n v="3015"/>
    <d v="2026-06-04T00:00:00"/>
    <n v="2026"/>
    <x v="1"/>
    <n v="6"/>
    <x v="5"/>
    <x v="1"/>
    <x v="14"/>
    <x v="0"/>
    <s v="Returning"/>
    <x v="2"/>
    <s v="Packing Cube Set"/>
    <n v="1"/>
    <n v="45.5"/>
    <n v="0.05"/>
    <n v="18.89"/>
    <n v="43.225000000000001"/>
    <n v="18.89"/>
    <n v="24.335000000000001"/>
    <n v="0.56298438403701567"/>
    <n v="2026"/>
    <s v="Q2"/>
    <n v="6"/>
    <s v="Jun"/>
  </r>
  <r>
    <n v="3243"/>
    <d v="2026-06-04T00:00:00"/>
    <n v="2026"/>
    <x v="1"/>
    <n v="6"/>
    <x v="5"/>
    <x v="2"/>
    <x v="5"/>
    <x v="0"/>
    <s v="Returning"/>
    <x v="4"/>
    <s v="Recovery Roller"/>
    <n v="1"/>
    <n v="35.99"/>
    <n v="0"/>
    <n v="14.05"/>
    <n v="35.99"/>
    <n v="14.05"/>
    <n v="21.94"/>
    <n v="0.60961378160600166"/>
    <n v="2026"/>
    <s v="Q2"/>
    <n v="6"/>
    <s v="Jun"/>
  </r>
  <r>
    <n v="3283"/>
    <d v="2026-06-04T00:00:00"/>
    <n v="2026"/>
    <x v="1"/>
    <n v="6"/>
    <x v="5"/>
    <x v="1"/>
    <x v="12"/>
    <x v="3"/>
    <s v="Returning"/>
    <x v="4"/>
    <s v="Weighted Vest"/>
    <n v="1"/>
    <n v="122.55"/>
    <n v="0"/>
    <n v="68.97"/>
    <n v="122.55"/>
    <n v="68.97"/>
    <n v="53.58"/>
    <n v="0.43720930232558142"/>
    <n v="2026"/>
    <s v="Q2"/>
    <n v="6"/>
    <s v="Jun"/>
  </r>
  <r>
    <n v="3966"/>
    <d v="2026-06-04T00:00:00"/>
    <n v="2026"/>
    <x v="1"/>
    <n v="6"/>
    <x v="5"/>
    <x v="3"/>
    <x v="8"/>
    <x v="0"/>
    <s v="New"/>
    <x v="4"/>
    <s v="Weighted Vest"/>
    <n v="3"/>
    <n v="126.22"/>
    <n v="0"/>
    <n v="69.599999999999994"/>
    <n v="378.65999999999997"/>
    <n v="208.79999999999998"/>
    <n v="169.85999999999999"/>
    <n v="0.4485818412295991"/>
    <n v="2026"/>
    <s v="Q2"/>
    <n v="6"/>
    <s v="Jun"/>
  </r>
  <r>
    <n v="1349"/>
    <d v="2026-06-05T00:00:00"/>
    <n v="2026"/>
    <x v="1"/>
    <n v="6"/>
    <x v="5"/>
    <x v="0"/>
    <x v="15"/>
    <x v="2"/>
    <s v="Returning"/>
    <x v="1"/>
    <s v="Hiking Daypack 20L"/>
    <n v="6"/>
    <n v="91.98"/>
    <n v="0.05"/>
    <n v="46.46"/>
    <n v="524.28599999999994"/>
    <n v="278.76"/>
    <n v="245.52599999999995"/>
    <n v="0.46830546686350577"/>
    <n v="2026"/>
    <s v="Q2"/>
    <n v="6"/>
    <s v="Jun"/>
  </r>
  <r>
    <n v="2333"/>
    <d v="2026-06-05T00:00:00"/>
    <n v="2026"/>
    <x v="1"/>
    <n v="6"/>
    <x v="5"/>
    <x v="2"/>
    <x v="5"/>
    <x v="0"/>
    <s v="Business"/>
    <x v="3"/>
    <s v="Compact Sleeping Bag"/>
    <n v="1"/>
    <n v="125.32"/>
    <n v="0"/>
    <n v="59.03"/>
    <n v="125.32"/>
    <n v="59.03"/>
    <n v="66.289999999999992"/>
    <n v="0.52896584743057773"/>
    <n v="2026"/>
    <s v="Q2"/>
    <n v="6"/>
    <s v="Jun"/>
  </r>
  <r>
    <n v="2628"/>
    <d v="2026-06-05T00:00:00"/>
    <n v="2026"/>
    <x v="1"/>
    <n v="6"/>
    <x v="5"/>
    <x v="3"/>
    <x v="8"/>
    <x v="3"/>
    <s v="Returning"/>
    <x v="2"/>
    <s v="Travel Backpack 35L"/>
    <n v="2"/>
    <n v="167.26"/>
    <n v="0"/>
    <n v="89.65"/>
    <n v="334.52"/>
    <n v="179.3"/>
    <n v="155.21999999999997"/>
    <n v="0.46400813105344968"/>
    <n v="2026"/>
    <s v="Q2"/>
    <n v="6"/>
    <s v="Jun"/>
  </r>
  <r>
    <n v="2718"/>
    <d v="2026-06-05T00:00:00"/>
    <n v="2026"/>
    <x v="1"/>
    <n v="6"/>
    <x v="5"/>
    <x v="0"/>
    <x v="0"/>
    <x v="3"/>
    <s v="Returning"/>
    <x v="0"/>
    <s v="Commuter Helmet"/>
    <n v="1"/>
    <n v="80.19"/>
    <n v="0"/>
    <n v="42.18"/>
    <n v="80.19"/>
    <n v="42.18"/>
    <n v="38.01"/>
    <n v="0.47399925177702956"/>
    <n v="2026"/>
    <s v="Q2"/>
    <n v="6"/>
    <s v="Jun"/>
  </r>
  <r>
    <n v="3185"/>
    <d v="2026-06-05T00:00:00"/>
    <n v="2026"/>
    <x v="1"/>
    <n v="6"/>
    <x v="5"/>
    <x v="0"/>
    <x v="15"/>
    <x v="0"/>
    <s v="New"/>
    <x v="0"/>
    <s v="Trail Bike Light"/>
    <n v="1"/>
    <n v="49.86"/>
    <n v="0"/>
    <n v="22.72"/>
    <n v="49.86"/>
    <n v="22.72"/>
    <n v="27.14"/>
    <n v="0.5443241075010028"/>
    <n v="2026"/>
    <s v="Q2"/>
    <n v="6"/>
    <s v="Jun"/>
  </r>
  <r>
    <n v="4495"/>
    <d v="2026-06-05T00:00:00"/>
    <n v="2026"/>
    <x v="1"/>
    <n v="6"/>
    <x v="5"/>
    <x v="2"/>
    <x v="10"/>
    <x v="2"/>
    <s v="New"/>
    <x v="3"/>
    <s v="Trail Tent 2P"/>
    <n v="2"/>
    <n v="195.51"/>
    <n v="0"/>
    <n v="102.97"/>
    <n v="391.02"/>
    <n v="205.94"/>
    <n v="185.07999999999998"/>
    <n v="0.47332617257429288"/>
    <n v="2026"/>
    <s v="Q2"/>
    <n v="6"/>
    <s v="Jun"/>
  </r>
  <r>
    <n v="815"/>
    <d v="2026-06-06T00:00:00"/>
    <n v="2026"/>
    <x v="1"/>
    <n v="6"/>
    <x v="5"/>
    <x v="0"/>
    <x v="0"/>
    <x v="2"/>
    <s v="New"/>
    <x v="4"/>
    <s v="Resistance Band Set"/>
    <n v="1"/>
    <n v="39.61"/>
    <n v="0"/>
    <n v="14.75"/>
    <n v="39.61"/>
    <n v="14.75"/>
    <n v="24.86"/>
    <n v="0.62761928805857103"/>
    <n v="2026"/>
    <s v="Q2"/>
    <n v="6"/>
    <s v="Jun"/>
  </r>
  <r>
    <n v="1140"/>
    <d v="2026-06-06T00:00:00"/>
    <n v="2026"/>
    <x v="1"/>
    <n v="6"/>
    <x v="5"/>
    <x v="1"/>
    <x v="1"/>
    <x v="2"/>
    <s v="Returning"/>
    <x v="1"/>
    <s v="Trekking Poles"/>
    <n v="1"/>
    <n v="70.86"/>
    <n v="0"/>
    <n v="31.47"/>
    <n v="70.86"/>
    <n v="31.47"/>
    <n v="39.39"/>
    <n v="0.55588484335309063"/>
    <n v="2026"/>
    <s v="Q2"/>
    <n v="6"/>
    <s v="Jun"/>
  </r>
  <r>
    <n v="1544"/>
    <d v="2026-06-06T00:00:00"/>
    <n v="2026"/>
    <x v="1"/>
    <n v="6"/>
    <x v="5"/>
    <x v="3"/>
    <x v="7"/>
    <x v="1"/>
    <s v="Returning"/>
    <x v="4"/>
    <s v="Resistance Band Set"/>
    <n v="8"/>
    <n v="40.46"/>
    <n v="0.2"/>
    <n v="14.7"/>
    <n v="258.94400000000002"/>
    <n v="117.6"/>
    <n v="141.34400000000002"/>
    <n v="0.54584775086505199"/>
    <n v="2026"/>
    <s v="Q2"/>
    <n v="6"/>
    <s v="Jun"/>
  </r>
  <r>
    <n v="2420"/>
    <d v="2026-06-06T00:00:00"/>
    <n v="2026"/>
    <x v="1"/>
    <n v="6"/>
    <x v="5"/>
    <x v="2"/>
    <x v="5"/>
    <x v="0"/>
    <s v="New"/>
    <x v="2"/>
    <s v="Carry-On Duffel"/>
    <n v="1"/>
    <n v="131.79"/>
    <n v="0"/>
    <n v="68.22"/>
    <n v="131.79"/>
    <n v="68.22"/>
    <n v="63.569999999999993"/>
    <n v="0.48235829729114499"/>
    <n v="2026"/>
    <s v="Q2"/>
    <n v="6"/>
    <s v="Jun"/>
  </r>
  <r>
    <n v="2805"/>
    <d v="2026-06-06T00:00:00"/>
    <n v="2026"/>
    <x v="1"/>
    <n v="6"/>
    <x v="5"/>
    <x v="2"/>
    <x v="10"/>
    <x v="1"/>
    <s v="Returning"/>
    <x v="3"/>
    <s v="Alpine Tent 4P"/>
    <n v="12"/>
    <n v="338.45"/>
    <n v="0.1"/>
    <n v="196.78"/>
    <n v="3655.2599999999998"/>
    <n v="2361.36"/>
    <n v="1293.8999999999996"/>
    <n v="0.35398302719915947"/>
    <n v="2026"/>
    <s v="Q2"/>
    <n v="6"/>
    <s v="Jun"/>
  </r>
  <r>
    <n v="3160"/>
    <d v="2026-06-06T00:00:00"/>
    <n v="2026"/>
    <x v="1"/>
    <n v="6"/>
    <x v="5"/>
    <x v="2"/>
    <x v="3"/>
    <x v="2"/>
    <s v="Returning"/>
    <x v="4"/>
    <s v="Resistance Band Set"/>
    <n v="2"/>
    <n v="40.99"/>
    <n v="0"/>
    <n v="14.53"/>
    <n v="81.98"/>
    <n v="29.06"/>
    <n v="52.92"/>
    <n v="0.64552329836545497"/>
    <n v="2026"/>
    <s v="Q2"/>
    <n v="6"/>
    <s v="Jun"/>
  </r>
  <r>
    <n v="3278"/>
    <d v="2026-06-06T00:00:00"/>
    <n v="2026"/>
    <x v="1"/>
    <n v="6"/>
    <x v="5"/>
    <x v="1"/>
    <x v="12"/>
    <x v="2"/>
    <s v="Returning"/>
    <x v="0"/>
    <s v="Cycling Pack 12L"/>
    <n v="1"/>
    <n v="101.85"/>
    <n v="0"/>
    <n v="51.59"/>
    <n v="101.85"/>
    <n v="51.59"/>
    <n v="50.259999999999991"/>
    <n v="0.49347079037800679"/>
    <n v="2026"/>
    <s v="Q2"/>
    <n v="6"/>
    <s v="Jun"/>
  </r>
  <r>
    <n v="3555"/>
    <d v="2026-06-06T00:00:00"/>
    <n v="2026"/>
    <x v="1"/>
    <n v="6"/>
    <x v="5"/>
    <x v="2"/>
    <x v="2"/>
    <x v="1"/>
    <s v="Business"/>
    <x v="3"/>
    <s v="Alpine Tent 4P"/>
    <n v="4"/>
    <n v="346.14"/>
    <n v="0.05"/>
    <n v="198.97"/>
    <n v="1315.3319999999999"/>
    <n v="795.88"/>
    <n v="519.45199999999988"/>
    <n v="0.39492082607280893"/>
    <n v="2026"/>
    <s v="Q2"/>
    <n v="6"/>
    <s v="Jun"/>
  </r>
  <r>
    <n v="3702"/>
    <d v="2026-06-06T00:00:00"/>
    <n v="2026"/>
    <x v="1"/>
    <n v="6"/>
    <x v="5"/>
    <x v="0"/>
    <x v="9"/>
    <x v="2"/>
    <s v="Business"/>
    <x v="0"/>
    <s v="Commuter Helmet"/>
    <n v="2"/>
    <n v="83.28"/>
    <n v="0"/>
    <n v="43.56"/>
    <n v="166.56"/>
    <n v="87.12"/>
    <n v="79.44"/>
    <n v="0.47694524495677232"/>
    <n v="2026"/>
    <s v="Q2"/>
    <n v="6"/>
    <s v="Jun"/>
  </r>
  <r>
    <n v="4349"/>
    <d v="2026-06-06T00:00:00"/>
    <n v="2026"/>
    <x v="1"/>
    <n v="6"/>
    <x v="5"/>
    <x v="3"/>
    <x v="7"/>
    <x v="2"/>
    <s v="Business"/>
    <x v="0"/>
    <s v="Commuter Helmet"/>
    <n v="1"/>
    <n v="80.349999999999994"/>
    <n v="0.15"/>
    <n v="43.51"/>
    <n v="68.297499999999999"/>
    <n v="43.51"/>
    <n v="24.787500000000001"/>
    <n v="0.3629342216040119"/>
    <n v="2026"/>
    <s v="Q2"/>
    <n v="6"/>
    <s v="Jun"/>
  </r>
  <r>
    <n v="4989"/>
    <d v="2026-06-06T00:00:00"/>
    <n v="2026"/>
    <x v="1"/>
    <n v="6"/>
    <x v="5"/>
    <x v="1"/>
    <x v="1"/>
    <x v="0"/>
    <s v="Returning"/>
    <x v="0"/>
    <s v="Compact Repair Kit"/>
    <n v="1"/>
    <n v="40.86"/>
    <n v="0.05"/>
    <n v="16.899999999999999"/>
    <n v="38.817"/>
    <n v="16.899999999999999"/>
    <n v="21.917000000000002"/>
    <n v="0.564623747327202"/>
    <n v="2026"/>
    <s v="Q2"/>
    <n v="6"/>
    <s v="Jun"/>
  </r>
  <r>
    <n v="713"/>
    <d v="2026-06-07T00:00:00"/>
    <n v="2026"/>
    <x v="1"/>
    <n v="6"/>
    <x v="5"/>
    <x v="1"/>
    <x v="6"/>
    <x v="2"/>
    <s v="Returning"/>
    <x v="2"/>
    <s v="Insulated Bottle"/>
    <n v="4"/>
    <n v="36.299999999999997"/>
    <n v="0.05"/>
    <n v="13.16"/>
    <n v="137.93999999999997"/>
    <n v="52.64"/>
    <n v="85.299999999999969"/>
    <n v="0.61838480498767567"/>
    <n v="2026"/>
    <s v="Q2"/>
    <n v="6"/>
    <s v="Jun"/>
  </r>
  <r>
    <n v="3355"/>
    <d v="2026-06-07T00:00:00"/>
    <n v="2026"/>
    <x v="1"/>
    <n v="6"/>
    <x v="5"/>
    <x v="0"/>
    <x v="15"/>
    <x v="1"/>
    <s v="New"/>
    <x v="3"/>
    <s v="Alpine Tent 4P"/>
    <n v="10"/>
    <n v="338.26"/>
    <n v="0.05"/>
    <n v="197.42"/>
    <n v="3213.47"/>
    <n v="1974.1999999999998"/>
    <n v="1239.27"/>
    <n v="0.38564853569505864"/>
    <n v="2026"/>
    <s v="Q2"/>
    <n v="6"/>
    <s v="Jun"/>
  </r>
  <r>
    <n v="3879"/>
    <d v="2026-06-07T00:00:00"/>
    <n v="2026"/>
    <x v="1"/>
    <n v="6"/>
    <x v="5"/>
    <x v="0"/>
    <x v="9"/>
    <x v="3"/>
    <s v="Returning"/>
    <x v="0"/>
    <s v="Compact Repair Kit"/>
    <n v="2"/>
    <n v="41.25"/>
    <n v="0"/>
    <n v="17.13"/>
    <n v="82.5"/>
    <n v="34.26"/>
    <n v="48.24"/>
    <n v="0.58472727272727276"/>
    <n v="2026"/>
    <s v="Q2"/>
    <n v="6"/>
    <s v="Jun"/>
  </r>
  <r>
    <n v="3989"/>
    <d v="2026-06-07T00:00:00"/>
    <n v="2026"/>
    <x v="1"/>
    <n v="6"/>
    <x v="5"/>
    <x v="1"/>
    <x v="12"/>
    <x v="0"/>
    <s v="Returning"/>
    <x v="1"/>
    <s v="Hiking Daypack 20L"/>
    <n v="2"/>
    <n v="92"/>
    <n v="0"/>
    <n v="44.27"/>
    <n v="184"/>
    <n v="88.54"/>
    <n v="95.46"/>
    <n v="0.51880434782608698"/>
    <n v="2026"/>
    <s v="Q2"/>
    <n v="6"/>
    <s v="Jun"/>
  </r>
  <r>
    <n v="4193"/>
    <d v="2026-06-07T00:00:00"/>
    <n v="2026"/>
    <x v="1"/>
    <n v="6"/>
    <x v="5"/>
    <x v="1"/>
    <x v="6"/>
    <x v="0"/>
    <s v="New"/>
    <x v="3"/>
    <s v="Portable Camp Stove"/>
    <n v="1"/>
    <n v="80.89"/>
    <n v="0.1"/>
    <n v="40.32"/>
    <n v="72.801000000000002"/>
    <n v="40.32"/>
    <n v="32.481000000000002"/>
    <n v="0.44616145382618372"/>
    <n v="2026"/>
    <s v="Q2"/>
    <n v="6"/>
    <s v="Jun"/>
  </r>
  <r>
    <n v="4413"/>
    <d v="2026-06-07T00:00:00"/>
    <n v="2026"/>
    <x v="1"/>
    <n v="6"/>
    <x v="5"/>
    <x v="0"/>
    <x v="0"/>
    <x v="2"/>
    <s v="New"/>
    <x v="3"/>
    <s v="Trail Tent 2P"/>
    <n v="1"/>
    <n v="194.73"/>
    <n v="0"/>
    <n v="101.91"/>
    <n v="194.73"/>
    <n v="101.91"/>
    <n v="92.82"/>
    <n v="0.47665999075643195"/>
    <n v="2026"/>
    <s v="Q2"/>
    <n v="6"/>
    <s v="Jun"/>
  </r>
  <r>
    <n v="4598"/>
    <d v="2026-06-07T00:00:00"/>
    <n v="2026"/>
    <x v="1"/>
    <n v="6"/>
    <x v="5"/>
    <x v="3"/>
    <x v="4"/>
    <x v="1"/>
    <s v="Business"/>
    <x v="1"/>
    <s v="Hiking Daypack 20L"/>
    <n v="5"/>
    <n v="93.82"/>
    <n v="0.15"/>
    <n v="46.06"/>
    <n v="398.73499999999996"/>
    <n v="230.3"/>
    <n v="168.43499999999995"/>
    <n v="0.4224234140469233"/>
    <n v="2026"/>
    <s v="Q2"/>
    <n v="6"/>
    <s v="Jun"/>
  </r>
  <r>
    <n v="72"/>
    <d v="2026-06-08T00:00:00"/>
    <n v="2026"/>
    <x v="1"/>
    <n v="6"/>
    <x v="5"/>
    <x v="2"/>
    <x v="10"/>
    <x v="2"/>
    <s v="New"/>
    <x v="1"/>
    <s v="Trail Boots"/>
    <n v="3"/>
    <n v="142.53"/>
    <n v="0"/>
    <n v="80.67"/>
    <n v="427.59000000000003"/>
    <n v="242.01"/>
    <n v="185.58000000000004"/>
    <n v="0.43401389181225014"/>
    <n v="2026"/>
    <s v="Q2"/>
    <n v="6"/>
    <s v="Jun"/>
  </r>
  <r>
    <n v="176"/>
    <d v="2026-06-08T00:00:00"/>
    <n v="2026"/>
    <x v="1"/>
    <n v="6"/>
    <x v="5"/>
    <x v="1"/>
    <x v="14"/>
    <x v="0"/>
    <s v="Returning"/>
    <x v="3"/>
    <s v="Trail Tent 2P"/>
    <n v="1"/>
    <n v="196.33"/>
    <n v="0"/>
    <n v="103.27"/>
    <n v="196.33"/>
    <n v="103.27"/>
    <n v="93.060000000000016"/>
    <n v="0.47399786074466466"/>
    <n v="2026"/>
    <s v="Q2"/>
    <n v="6"/>
    <s v="Jun"/>
  </r>
  <r>
    <n v="205"/>
    <d v="2026-06-08T00:00:00"/>
    <n v="2026"/>
    <x v="1"/>
    <n v="6"/>
    <x v="5"/>
    <x v="3"/>
    <x v="7"/>
    <x v="0"/>
    <s v="New"/>
    <x v="0"/>
    <s v="Compact Repair Kit"/>
    <n v="2"/>
    <n v="41.05"/>
    <n v="0"/>
    <n v="16.690000000000001"/>
    <n v="82.1"/>
    <n v="33.380000000000003"/>
    <n v="48.719999999999992"/>
    <n v="0.59342265529841653"/>
    <n v="2026"/>
    <s v="Q2"/>
    <n v="6"/>
    <s v="Jun"/>
  </r>
  <r>
    <n v="896"/>
    <d v="2026-06-08T00:00:00"/>
    <n v="2026"/>
    <x v="1"/>
    <n v="6"/>
    <x v="5"/>
    <x v="3"/>
    <x v="8"/>
    <x v="0"/>
    <s v="New"/>
    <x v="4"/>
    <s v="Weighted Vest"/>
    <n v="1"/>
    <n v="123.09"/>
    <n v="0"/>
    <n v="68.03"/>
    <n v="123.09"/>
    <n v="68.03"/>
    <n v="55.06"/>
    <n v="0.44731497278414167"/>
    <n v="2026"/>
    <s v="Q2"/>
    <n v="6"/>
    <s v="Jun"/>
  </r>
  <r>
    <n v="1697"/>
    <d v="2026-06-08T00:00:00"/>
    <n v="2026"/>
    <x v="1"/>
    <n v="6"/>
    <x v="5"/>
    <x v="1"/>
    <x v="12"/>
    <x v="0"/>
    <s v="Business"/>
    <x v="1"/>
    <s v="Trail Boots"/>
    <n v="2"/>
    <n v="141.09"/>
    <n v="0"/>
    <n v="81.69"/>
    <n v="282.18"/>
    <n v="163.38"/>
    <n v="118.80000000000001"/>
    <n v="0.42100786731873274"/>
    <n v="2026"/>
    <s v="Q2"/>
    <n v="6"/>
    <s v="Jun"/>
  </r>
  <r>
    <n v="2159"/>
    <d v="2026-06-08T00:00:00"/>
    <n v="2026"/>
    <x v="1"/>
    <n v="6"/>
    <x v="5"/>
    <x v="2"/>
    <x v="10"/>
    <x v="2"/>
    <s v="New"/>
    <x v="1"/>
    <s v="Summit Backpack 45L"/>
    <n v="1"/>
    <n v="157.04"/>
    <n v="0"/>
    <n v="77.540000000000006"/>
    <n v="157.04"/>
    <n v="77.540000000000006"/>
    <n v="79.499999999999986"/>
    <n v="0.5062404482934284"/>
    <n v="2026"/>
    <s v="Q2"/>
    <n v="6"/>
    <s v="Jun"/>
  </r>
  <r>
    <n v="2772"/>
    <d v="2026-06-08T00:00:00"/>
    <n v="2026"/>
    <x v="1"/>
    <n v="6"/>
    <x v="5"/>
    <x v="3"/>
    <x v="7"/>
    <x v="2"/>
    <s v="New"/>
    <x v="2"/>
    <s v="Carry-On Duffel"/>
    <n v="6"/>
    <n v="136.46"/>
    <n v="0"/>
    <n v="68.61"/>
    <n v="818.76"/>
    <n v="411.65999999999997"/>
    <n v="407.1"/>
    <n v="0.49721530118716112"/>
    <n v="2026"/>
    <s v="Q2"/>
    <n v="6"/>
    <s v="Jun"/>
  </r>
  <r>
    <n v="3091"/>
    <d v="2026-06-08T00:00:00"/>
    <n v="2026"/>
    <x v="1"/>
    <n v="6"/>
    <x v="5"/>
    <x v="0"/>
    <x v="0"/>
    <x v="0"/>
    <s v="New"/>
    <x v="4"/>
    <s v="Recovery Roller"/>
    <n v="1"/>
    <n v="36.1"/>
    <n v="0"/>
    <n v="13.65"/>
    <n v="36.1"/>
    <n v="13.65"/>
    <n v="22.450000000000003"/>
    <n v="0.62188365650969535"/>
    <n v="2026"/>
    <s v="Q2"/>
    <n v="6"/>
    <s v="Jun"/>
  </r>
  <r>
    <n v="4241"/>
    <d v="2026-06-08T00:00:00"/>
    <n v="2026"/>
    <x v="1"/>
    <n v="6"/>
    <x v="5"/>
    <x v="3"/>
    <x v="13"/>
    <x v="0"/>
    <s v="New"/>
    <x v="1"/>
    <s v="Hiking Daypack 20L"/>
    <n v="3"/>
    <n v="92.73"/>
    <n v="0"/>
    <n v="44.68"/>
    <n v="278.19"/>
    <n v="134.04"/>
    <n v="144.15"/>
    <n v="0.51817103418526911"/>
    <n v="2026"/>
    <s v="Q2"/>
    <n v="6"/>
    <s v="Jun"/>
  </r>
  <r>
    <n v="5185"/>
    <d v="2026-06-08T00:00:00"/>
    <n v="2026"/>
    <x v="1"/>
    <n v="6"/>
    <x v="5"/>
    <x v="1"/>
    <x v="12"/>
    <x v="0"/>
    <s v="New"/>
    <x v="2"/>
    <s v="Travel Backpack 35L"/>
    <n v="3"/>
    <n v="164.31"/>
    <n v="0.05"/>
    <n v="86"/>
    <n v="468.2835"/>
    <n v="258"/>
    <n v="210.2835"/>
    <n v="0.44905169624810615"/>
    <n v="2026"/>
    <s v="Q2"/>
    <n v="6"/>
    <s v="Jun"/>
  </r>
  <r>
    <n v="1437"/>
    <d v="2026-06-09T00:00:00"/>
    <n v="2026"/>
    <x v="1"/>
    <n v="6"/>
    <x v="5"/>
    <x v="3"/>
    <x v="8"/>
    <x v="3"/>
    <s v="New"/>
    <x v="2"/>
    <s v="Insulated Bottle"/>
    <n v="2"/>
    <n v="36.85"/>
    <n v="0.1"/>
    <n v="13.92"/>
    <n v="66.33"/>
    <n v="27.84"/>
    <n v="38.489999999999995"/>
    <n v="0.58028041610131154"/>
    <n v="2026"/>
    <s v="Q2"/>
    <n v="6"/>
    <s v="Jun"/>
  </r>
  <r>
    <n v="2316"/>
    <d v="2026-06-09T00:00:00"/>
    <n v="2026"/>
    <x v="1"/>
    <n v="6"/>
    <x v="5"/>
    <x v="1"/>
    <x v="11"/>
    <x v="3"/>
    <s v="New"/>
    <x v="4"/>
    <s v="Recovery Roller"/>
    <n v="1"/>
    <n v="35.619999999999997"/>
    <n v="0"/>
    <n v="14.05"/>
    <n v="35.619999999999997"/>
    <n v="14.05"/>
    <n v="21.569999999999997"/>
    <n v="0.60555867490174053"/>
    <n v="2026"/>
    <s v="Q2"/>
    <n v="6"/>
    <s v="Jun"/>
  </r>
  <r>
    <n v="2329"/>
    <d v="2026-06-09T00:00:00"/>
    <n v="2026"/>
    <x v="1"/>
    <n v="6"/>
    <x v="5"/>
    <x v="3"/>
    <x v="8"/>
    <x v="0"/>
    <s v="New"/>
    <x v="1"/>
    <s v="Summit Backpack 45L"/>
    <n v="3"/>
    <n v="157.43"/>
    <n v="0.15"/>
    <n v="77.56"/>
    <n v="401.44650000000001"/>
    <n v="232.68"/>
    <n v="168.76650000000001"/>
    <n v="0.42039599299034863"/>
    <n v="2026"/>
    <s v="Q2"/>
    <n v="6"/>
    <s v="Jun"/>
  </r>
  <r>
    <n v="3036"/>
    <d v="2026-06-09T00:00:00"/>
    <n v="2026"/>
    <x v="1"/>
    <n v="6"/>
    <x v="5"/>
    <x v="1"/>
    <x v="12"/>
    <x v="2"/>
    <s v="New"/>
    <x v="0"/>
    <s v="Commuter Helmet"/>
    <n v="1"/>
    <n v="81.2"/>
    <n v="0.1"/>
    <n v="41.64"/>
    <n v="73.08"/>
    <n v="41.64"/>
    <n v="31.439999999999998"/>
    <n v="0.43021346469622329"/>
    <n v="2026"/>
    <s v="Q2"/>
    <n v="6"/>
    <s v="Jun"/>
  </r>
  <r>
    <n v="3429"/>
    <d v="2026-06-09T00:00:00"/>
    <n v="2026"/>
    <x v="1"/>
    <n v="6"/>
    <x v="5"/>
    <x v="3"/>
    <x v="13"/>
    <x v="0"/>
    <s v="Returning"/>
    <x v="1"/>
    <s v="Hiking Daypack 20L"/>
    <n v="4"/>
    <n v="93.58"/>
    <n v="0.1"/>
    <n v="44.56"/>
    <n v="336.88799999999998"/>
    <n v="178.24"/>
    <n v="158.64799999999997"/>
    <n v="0.4709220868656645"/>
    <n v="2026"/>
    <s v="Q2"/>
    <n v="6"/>
    <s v="Jun"/>
  </r>
  <r>
    <n v="3615"/>
    <d v="2026-06-09T00:00:00"/>
    <n v="2026"/>
    <x v="1"/>
    <n v="6"/>
    <x v="5"/>
    <x v="1"/>
    <x v="14"/>
    <x v="0"/>
    <s v="New"/>
    <x v="1"/>
    <s v="Summit Backpack 45L"/>
    <n v="4"/>
    <n v="155.22"/>
    <n v="0"/>
    <n v="77.209999999999994"/>
    <n v="620.88"/>
    <n v="308.83999999999997"/>
    <n v="312.04000000000002"/>
    <n v="0.50257698750161062"/>
    <n v="2026"/>
    <s v="Q2"/>
    <n v="6"/>
    <s v="Jun"/>
  </r>
  <r>
    <n v="3661"/>
    <d v="2026-06-09T00:00:00"/>
    <n v="2026"/>
    <x v="1"/>
    <n v="6"/>
    <x v="5"/>
    <x v="3"/>
    <x v="8"/>
    <x v="0"/>
    <s v="New"/>
    <x v="0"/>
    <s v="Cycling Pack 12L"/>
    <n v="4"/>
    <n v="100.33"/>
    <n v="0"/>
    <n v="49.99"/>
    <n v="401.32"/>
    <n v="199.96"/>
    <n v="201.35999999999999"/>
    <n v="0.5017442439948171"/>
    <n v="2026"/>
    <s v="Q2"/>
    <n v="6"/>
    <s v="Jun"/>
  </r>
  <r>
    <n v="3831"/>
    <d v="2026-06-09T00:00:00"/>
    <n v="2026"/>
    <x v="1"/>
    <n v="6"/>
    <x v="5"/>
    <x v="2"/>
    <x v="3"/>
    <x v="0"/>
    <s v="Business"/>
    <x v="2"/>
    <s v="Carry-On Duffel"/>
    <n v="2"/>
    <n v="134.28"/>
    <n v="0"/>
    <n v="69.12"/>
    <n v="268.56"/>
    <n v="138.24"/>
    <n v="130.32"/>
    <n v="0.48525469168900803"/>
    <n v="2026"/>
    <s v="Q2"/>
    <n v="6"/>
    <s v="Jun"/>
  </r>
  <r>
    <n v="4394"/>
    <d v="2026-06-09T00:00:00"/>
    <n v="2026"/>
    <x v="1"/>
    <n v="6"/>
    <x v="5"/>
    <x v="2"/>
    <x v="2"/>
    <x v="0"/>
    <s v="New"/>
    <x v="4"/>
    <s v="Training Mat"/>
    <n v="2"/>
    <n v="51.16"/>
    <n v="0"/>
    <n v="21.57"/>
    <n v="102.32"/>
    <n v="43.14"/>
    <n v="59.179999999999993"/>
    <n v="0.57838154808444098"/>
    <n v="2026"/>
    <s v="Q2"/>
    <n v="6"/>
    <s v="Jun"/>
  </r>
  <r>
    <n v="372"/>
    <d v="2026-06-10T00:00:00"/>
    <n v="2026"/>
    <x v="1"/>
    <n v="6"/>
    <x v="5"/>
    <x v="1"/>
    <x v="12"/>
    <x v="0"/>
    <s v="Returning"/>
    <x v="4"/>
    <s v="Recovery Roller"/>
    <n v="3"/>
    <n v="35.94"/>
    <n v="0.1"/>
    <n v="14.04"/>
    <n v="97.037999999999997"/>
    <n v="42.12"/>
    <n v="54.917999999999999"/>
    <n v="0.56594323873121866"/>
    <n v="2026"/>
    <s v="Q2"/>
    <n v="6"/>
    <s v="Jun"/>
  </r>
  <r>
    <n v="532"/>
    <d v="2026-06-10T00:00:00"/>
    <n v="2026"/>
    <x v="1"/>
    <n v="6"/>
    <x v="5"/>
    <x v="2"/>
    <x v="10"/>
    <x v="2"/>
    <s v="Returning"/>
    <x v="1"/>
    <s v="Trail Boots"/>
    <n v="1"/>
    <n v="145.34"/>
    <n v="0.05"/>
    <n v="77.89"/>
    <n v="138.07300000000001"/>
    <n v="77.89"/>
    <n v="60.183000000000007"/>
    <n v="0.43587812244247609"/>
    <n v="2026"/>
    <s v="Q2"/>
    <n v="6"/>
    <s v="Jun"/>
  </r>
  <r>
    <n v="910"/>
    <d v="2026-06-10T00:00:00"/>
    <n v="2026"/>
    <x v="1"/>
    <n v="6"/>
    <x v="5"/>
    <x v="2"/>
    <x v="16"/>
    <x v="0"/>
    <s v="Business"/>
    <x v="2"/>
    <s v="Insulated Bottle"/>
    <n v="1"/>
    <n v="35.950000000000003"/>
    <n v="0.1"/>
    <n v="13.63"/>
    <n v="32.355000000000004"/>
    <n v="13.63"/>
    <n v="18.725000000000001"/>
    <n v="0.57873589862463293"/>
    <n v="2026"/>
    <s v="Q2"/>
    <n v="6"/>
    <s v="Jun"/>
  </r>
  <r>
    <n v="938"/>
    <d v="2026-06-10T00:00:00"/>
    <n v="2026"/>
    <x v="1"/>
    <n v="6"/>
    <x v="5"/>
    <x v="3"/>
    <x v="13"/>
    <x v="2"/>
    <s v="Business"/>
    <x v="4"/>
    <s v="Training Mat"/>
    <n v="1"/>
    <n v="51.09"/>
    <n v="0"/>
    <n v="22.4"/>
    <n v="51.09"/>
    <n v="22.4"/>
    <n v="28.690000000000005"/>
    <n v="0.56155803484047762"/>
    <n v="2026"/>
    <s v="Q2"/>
    <n v="6"/>
    <s v="Jun"/>
  </r>
  <r>
    <n v="1079"/>
    <d v="2026-06-10T00:00:00"/>
    <n v="2026"/>
    <x v="1"/>
    <n v="6"/>
    <x v="5"/>
    <x v="1"/>
    <x v="14"/>
    <x v="2"/>
    <s v="Returning"/>
    <x v="3"/>
    <s v="Trail Tent 2P"/>
    <n v="2"/>
    <n v="198.69"/>
    <n v="0.15"/>
    <n v="104.25"/>
    <n v="337.77299999999997"/>
    <n v="208.5"/>
    <n v="129.27299999999997"/>
    <n v="0.38272153191640534"/>
    <n v="2026"/>
    <s v="Q2"/>
    <n v="6"/>
    <s v="Jun"/>
  </r>
  <r>
    <n v="1662"/>
    <d v="2026-06-10T00:00:00"/>
    <n v="2026"/>
    <x v="1"/>
    <n v="6"/>
    <x v="5"/>
    <x v="1"/>
    <x v="6"/>
    <x v="2"/>
    <s v="New"/>
    <x v="0"/>
    <s v="Commuter Helmet"/>
    <n v="3"/>
    <n v="83.45"/>
    <n v="0"/>
    <n v="43.73"/>
    <n v="250.35000000000002"/>
    <n v="131.19"/>
    <n v="119.16000000000003"/>
    <n v="0.47597363690832839"/>
    <n v="2026"/>
    <s v="Q2"/>
    <n v="6"/>
    <s v="Jun"/>
  </r>
  <r>
    <n v="2748"/>
    <d v="2026-06-10T00:00:00"/>
    <n v="2026"/>
    <x v="1"/>
    <n v="6"/>
    <x v="5"/>
    <x v="2"/>
    <x v="2"/>
    <x v="0"/>
    <s v="New"/>
    <x v="4"/>
    <s v="Resistance Band Set"/>
    <n v="2"/>
    <n v="40.86"/>
    <n v="0"/>
    <n v="14.59"/>
    <n v="81.72"/>
    <n v="29.18"/>
    <n v="52.54"/>
    <n v="0.64292706803720023"/>
    <n v="2026"/>
    <s v="Q2"/>
    <n v="6"/>
    <s v="Jun"/>
  </r>
  <r>
    <n v="3354"/>
    <d v="2026-06-10T00:00:00"/>
    <n v="2026"/>
    <x v="1"/>
    <n v="6"/>
    <x v="5"/>
    <x v="1"/>
    <x v="6"/>
    <x v="2"/>
    <s v="New"/>
    <x v="3"/>
    <s v="Portable Camp Stove"/>
    <n v="1"/>
    <n v="82.21"/>
    <n v="0.05"/>
    <n v="39.04"/>
    <n v="78.099499999999992"/>
    <n v="39.04"/>
    <n v="39.059499999999993"/>
    <n v="0.50012484074802011"/>
    <n v="2026"/>
    <s v="Q2"/>
    <n v="6"/>
    <s v="Jun"/>
  </r>
  <r>
    <n v="3532"/>
    <d v="2026-06-10T00:00:00"/>
    <n v="2026"/>
    <x v="1"/>
    <n v="6"/>
    <x v="5"/>
    <x v="2"/>
    <x v="10"/>
    <x v="3"/>
    <s v="Business"/>
    <x v="4"/>
    <s v="Recovery Roller"/>
    <n v="1"/>
    <n v="35.93"/>
    <n v="0.1"/>
    <n v="13.52"/>
    <n v="32.337000000000003"/>
    <n v="13.52"/>
    <n v="18.817000000000004"/>
    <n v="0.58190308315551853"/>
    <n v="2026"/>
    <s v="Q2"/>
    <n v="6"/>
    <s v="Jun"/>
  </r>
  <r>
    <n v="3636"/>
    <d v="2026-06-10T00:00:00"/>
    <n v="2026"/>
    <x v="1"/>
    <n v="6"/>
    <x v="5"/>
    <x v="0"/>
    <x v="0"/>
    <x v="3"/>
    <s v="New"/>
    <x v="2"/>
    <s v="Travel Backpack 35L"/>
    <n v="2"/>
    <n v="164.77"/>
    <n v="0"/>
    <n v="89.07"/>
    <n v="329.54"/>
    <n v="178.14"/>
    <n v="151.40000000000003"/>
    <n v="0.45942829398555568"/>
    <n v="2026"/>
    <s v="Q2"/>
    <n v="6"/>
    <s v="Jun"/>
  </r>
  <r>
    <n v="3810"/>
    <d v="2026-06-10T00:00:00"/>
    <n v="2026"/>
    <x v="1"/>
    <n v="6"/>
    <x v="5"/>
    <x v="2"/>
    <x v="2"/>
    <x v="1"/>
    <s v="Business"/>
    <x v="2"/>
    <s v="Packing Cube Set"/>
    <n v="4"/>
    <n v="47.36"/>
    <n v="0.1"/>
    <n v="18.87"/>
    <n v="170.49600000000001"/>
    <n v="75.48"/>
    <n v="95.016000000000005"/>
    <n v="0.55729166666666663"/>
    <n v="2026"/>
    <s v="Q2"/>
    <n v="6"/>
    <s v="Jun"/>
  </r>
  <r>
    <n v="4137"/>
    <d v="2026-06-10T00:00:00"/>
    <n v="2026"/>
    <x v="1"/>
    <n v="6"/>
    <x v="5"/>
    <x v="3"/>
    <x v="8"/>
    <x v="0"/>
    <s v="Returning"/>
    <x v="1"/>
    <s v="Hiking Daypack 20L"/>
    <n v="1"/>
    <n v="90.7"/>
    <n v="0"/>
    <n v="44.18"/>
    <n v="90.7"/>
    <n v="44.18"/>
    <n v="46.52"/>
    <n v="0.51289966923925034"/>
    <n v="2026"/>
    <s v="Q2"/>
    <n v="6"/>
    <s v="Jun"/>
  </r>
  <r>
    <n v="4303"/>
    <d v="2026-06-10T00:00:00"/>
    <n v="2026"/>
    <x v="1"/>
    <n v="6"/>
    <x v="5"/>
    <x v="2"/>
    <x v="10"/>
    <x v="3"/>
    <s v="Returning"/>
    <x v="2"/>
    <s v="Packing Cube Set"/>
    <n v="1"/>
    <n v="45.59"/>
    <n v="0"/>
    <n v="18.57"/>
    <n v="45.59"/>
    <n v="18.57"/>
    <n v="27.020000000000003"/>
    <n v="0.59267383198069756"/>
    <n v="2026"/>
    <s v="Q2"/>
    <n v="6"/>
    <s v="Jun"/>
  </r>
  <r>
    <n v="4991"/>
    <d v="2026-06-10T00:00:00"/>
    <n v="2026"/>
    <x v="1"/>
    <n v="6"/>
    <x v="5"/>
    <x v="3"/>
    <x v="4"/>
    <x v="0"/>
    <s v="New"/>
    <x v="1"/>
    <s v="Trail Boots"/>
    <n v="3"/>
    <n v="146.55000000000001"/>
    <n v="0.1"/>
    <n v="79.59"/>
    <n v="395.68500000000006"/>
    <n v="238.77"/>
    <n v="156.91500000000005"/>
    <n v="0.39656544978960545"/>
    <n v="2026"/>
    <s v="Q2"/>
    <n v="6"/>
    <s v="Jun"/>
  </r>
  <r>
    <n v="39"/>
    <d v="2026-06-11T00:00:00"/>
    <n v="2026"/>
    <x v="1"/>
    <n v="6"/>
    <x v="5"/>
    <x v="3"/>
    <x v="8"/>
    <x v="3"/>
    <s v="Business"/>
    <x v="0"/>
    <s v="Compact Repair Kit"/>
    <n v="4"/>
    <n v="40.33"/>
    <n v="0.1"/>
    <n v="17.170000000000002"/>
    <n v="145.18799999999999"/>
    <n v="68.680000000000007"/>
    <n v="76.507999999999981"/>
    <n v="0.52695815081136177"/>
    <n v="2026"/>
    <s v="Q2"/>
    <n v="6"/>
    <s v="Jun"/>
  </r>
  <r>
    <n v="206"/>
    <d v="2026-06-11T00:00:00"/>
    <n v="2026"/>
    <x v="1"/>
    <n v="6"/>
    <x v="5"/>
    <x v="0"/>
    <x v="0"/>
    <x v="2"/>
    <s v="New"/>
    <x v="0"/>
    <s v="Trail Bike Light"/>
    <n v="2"/>
    <n v="51.83"/>
    <n v="0.1"/>
    <n v="23.1"/>
    <n v="93.293999999999997"/>
    <n v="46.2"/>
    <n v="47.093999999999994"/>
    <n v="0.50479130490706792"/>
    <n v="2026"/>
    <s v="Q2"/>
    <n v="6"/>
    <s v="Jun"/>
  </r>
  <r>
    <n v="397"/>
    <d v="2026-06-11T00:00:00"/>
    <n v="2026"/>
    <x v="1"/>
    <n v="6"/>
    <x v="5"/>
    <x v="3"/>
    <x v="8"/>
    <x v="0"/>
    <s v="Business"/>
    <x v="3"/>
    <s v="Compact Sleeping Bag"/>
    <n v="2"/>
    <n v="121.19"/>
    <n v="0.05"/>
    <n v="58.91"/>
    <n v="230.261"/>
    <n v="117.82"/>
    <n v="112.441"/>
    <n v="0.48831977625390321"/>
    <n v="2026"/>
    <s v="Q2"/>
    <n v="6"/>
    <s v="Jun"/>
  </r>
  <r>
    <n v="763"/>
    <d v="2026-06-11T00:00:00"/>
    <n v="2026"/>
    <x v="1"/>
    <n v="6"/>
    <x v="5"/>
    <x v="3"/>
    <x v="13"/>
    <x v="2"/>
    <s v="New"/>
    <x v="1"/>
    <s v="Summit Backpack 45L"/>
    <n v="1"/>
    <n v="154.09"/>
    <n v="0"/>
    <n v="77.37"/>
    <n v="154.09"/>
    <n v="77.37"/>
    <n v="76.72"/>
    <n v="0.49789084301382308"/>
    <n v="2026"/>
    <s v="Q2"/>
    <n v="6"/>
    <s v="Jun"/>
  </r>
  <r>
    <n v="1059"/>
    <d v="2026-06-11T00:00:00"/>
    <n v="2026"/>
    <x v="1"/>
    <n v="6"/>
    <x v="5"/>
    <x v="0"/>
    <x v="0"/>
    <x v="0"/>
    <s v="New"/>
    <x v="0"/>
    <s v="Commuter Helmet"/>
    <n v="1"/>
    <n v="80.64"/>
    <n v="0.05"/>
    <n v="43.85"/>
    <n v="76.60799999999999"/>
    <n v="43.85"/>
    <n v="32.757999999999988"/>
    <n v="0.42760547201336668"/>
    <n v="2026"/>
    <s v="Q2"/>
    <n v="6"/>
    <s v="Jun"/>
  </r>
  <r>
    <n v="1332"/>
    <d v="2026-06-11T00:00:00"/>
    <n v="2026"/>
    <x v="1"/>
    <n v="6"/>
    <x v="5"/>
    <x v="1"/>
    <x v="12"/>
    <x v="3"/>
    <s v="Returning"/>
    <x v="1"/>
    <s v="Hiking Daypack 20L"/>
    <n v="1"/>
    <n v="94.01"/>
    <n v="0.15"/>
    <n v="46.12"/>
    <n v="79.908500000000004"/>
    <n v="46.12"/>
    <n v="33.788500000000006"/>
    <n v="0.42283987310486376"/>
    <n v="2026"/>
    <s v="Q2"/>
    <n v="6"/>
    <s v="Jun"/>
  </r>
  <r>
    <n v="1447"/>
    <d v="2026-06-11T00:00:00"/>
    <n v="2026"/>
    <x v="1"/>
    <n v="6"/>
    <x v="5"/>
    <x v="1"/>
    <x v="6"/>
    <x v="0"/>
    <s v="Returning"/>
    <x v="0"/>
    <s v="Trail Bike Light"/>
    <n v="1"/>
    <n v="51.09"/>
    <n v="0"/>
    <n v="22.78"/>
    <n v="51.09"/>
    <n v="22.78"/>
    <n v="28.310000000000002"/>
    <n v="0.55412018007437858"/>
    <n v="2026"/>
    <s v="Q2"/>
    <n v="6"/>
    <s v="Jun"/>
  </r>
  <r>
    <n v="2990"/>
    <d v="2026-06-11T00:00:00"/>
    <n v="2026"/>
    <x v="1"/>
    <n v="6"/>
    <x v="5"/>
    <x v="1"/>
    <x v="6"/>
    <x v="3"/>
    <s v="Returning"/>
    <x v="1"/>
    <s v="Trail Boots"/>
    <n v="1"/>
    <n v="146.66"/>
    <n v="0"/>
    <n v="78.709999999999994"/>
    <n v="146.66"/>
    <n v="78.709999999999994"/>
    <n v="67.95"/>
    <n v="0.4633165143870176"/>
    <n v="2026"/>
    <s v="Q2"/>
    <n v="6"/>
    <s v="Jun"/>
  </r>
  <r>
    <n v="3769"/>
    <d v="2026-06-11T00:00:00"/>
    <n v="2026"/>
    <x v="1"/>
    <n v="6"/>
    <x v="5"/>
    <x v="1"/>
    <x v="12"/>
    <x v="2"/>
    <s v="New"/>
    <x v="3"/>
    <s v="Trail Tent 2P"/>
    <n v="2"/>
    <n v="199.03"/>
    <n v="0"/>
    <n v="104.7"/>
    <n v="398.06"/>
    <n v="209.4"/>
    <n v="188.66"/>
    <n v="0.47394865095714211"/>
    <n v="2026"/>
    <s v="Q2"/>
    <n v="6"/>
    <s v="Jun"/>
  </r>
  <r>
    <n v="4152"/>
    <d v="2026-06-11T00:00:00"/>
    <n v="2026"/>
    <x v="1"/>
    <n v="6"/>
    <x v="5"/>
    <x v="2"/>
    <x v="2"/>
    <x v="0"/>
    <s v="Returning"/>
    <x v="0"/>
    <s v="Compact Repair Kit"/>
    <n v="5"/>
    <n v="41.18"/>
    <n v="0.05"/>
    <n v="16.87"/>
    <n v="195.60499999999999"/>
    <n v="84.350000000000009"/>
    <n v="111.25499999999998"/>
    <n v="0.56877380435060443"/>
    <n v="2026"/>
    <s v="Q2"/>
    <n v="6"/>
    <s v="Jun"/>
  </r>
  <r>
    <n v="4242"/>
    <d v="2026-06-11T00:00:00"/>
    <n v="2026"/>
    <x v="1"/>
    <n v="6"/>
    <x v="5"/>
    <x v="1"/>
    <x v="12"/>
    <x v="2"/>
    <s v="Business"/>
    <x v="1"/>
    <s v="Trail Boots"/>
    <n v="2"/>
    <n v="141.18"/>
    <n v="0"/>
    <n v="78.66"/>
    <n v="282.36"/>
    <n v="157.32"/>
    <n v="125.04000000000002"/>
    <n v="0.44283892902677441"/>
    <n v="2026"/>
    <s v="Q2"/>
    <n v="6"/>
    <s v="Jun"/>
  </r>
  <r>
    <n v="4780"/>
    <d v="2026-06-11T00:00:00"/>
    <n v="2026"/>
    <x v="1"/>
    <n v="6"/>
    <x v="5"/>
    <x v="1"/>
    <x v="12"/>
    <x v="2"/>
    <s v="Returning"/>
    <x v="0"/>
    <s v="Commuter Helmet"/>
    <n v="1"/>
    <n v="82.47"/>
    <n v="0.1"/>
    <n v="42.73"/>
    <n v="74.222999999999999"/>
    <n v="42.73"/>
    <n v="31.493000000000002"/>
    <n v="0.42430243994449163"/>
    <n v="2026"/>
    <s v="Q2"/>
    <n v="6"/>
    <s v="Jun"/>
  </r>
  <r>
    <n v="63"/>
    <d v="2026-06-12T00:00:00"/>
    <n v="2026"/>
    <x v="1"/>
    <n v="6"/>
    <x v="5"/>
    <x v="1"/>
    <x v="1"/>
    <x v="3"/>
    <s v="Returning"/>
    <x v="2"/>
    <s v="Travel Backpack 35L"/>
    <n v="1"/>
    <n v="166.91"/>
    <n v="0"/>
    <n v="85.58"/>
    <n v="166.91"/>
    <n v="85.58"/>
    <n v="81.33"/>
    <n v="0.48726858786172189"/>
    <n v="2026"/>
    <s v="Q2"/>
    <n v="6"/>
    <s v="Jun"/>
  </r>
  <r>
    <n v="190"/>
    <d v="2026-06-12T00:00:00"/>
    <n v="2026"/>
    <x v="1"/>
    <n v="6"/>
    <x v="5"/>
    <x v="0"/>
    <x v="0"/>
    <x v="2"/>
    <s v="Business"/>
    <x v="2"/>
    <s v="Packing Cube Set"/>
    <n v="1"/>
    <n v="45.99"/>
    <n v="0"/>
    <n v="18.579999999999998"/>
    <n v="45.99"/>
    <n v="18.579999999999998"/>
    <n v="27.410000000000004"/>
    <n v="0.59599913024570561"/>
    <n v="2026"/>
    <s v="Q2"/>
    <n v="6"/>
    <s v="Jun"/>
  </r>
  <r>
    <n v="268"/>
    <d v="2026-06-12T00:00:00"/>
    <n v="2026"/>
    <x v="1"/>
    <n v="6"/>
    <x v="5"/>
    <x v="3"/>
    <x v="13"/>
    <x v="2"/>
    <s v="Business"/>
    <x v="4"/>
    <s v="Recovery Roller"/>
    <n v="1"/>
    <n v="37.01"/>
    <n v="0.05"/>
    <n v="14.18"/>
    <n v="35.159499999999994"/>
    <n v="14.18"/>
    <n v="20.979499999999994"/>
    <n v="0.59669506107879799"/>
    <n v="2026"/>
    <s v="Q2"/>
    <n v="6"/>
    <s v="Jun"/>
  </r>
  <r>
    <n v="691"/>
    <d v="2026-06-12T00:00:00"/>
    <n v="2026"/>
    <x v="1"/>
    <n v="6"/>
    <x v="5"/>
    <x v="3"/>
    <x v="8"/>
    <x v="3"/>
    <s v="Business"/>
    <x v="1"/>
    <s v="Trail Boots"/>
    <n v="5"/>
    <n v="140.9"/>
    <n v="0"/>
    <n v="80.16"/>
    <n v="704.5"/>
    <n v="400.79999999999995"/>
    <n v="303.70000000000005"/>
    <n v="0.43108587650816188"/>
    <n v="2026"/>
    <s v="Q2"/>
    <n v="6"/>
    <s v="Jun"/>
  </r>
  <r>
    <n v="810"/>
    <d v="2026-06-12T00:00:00"/>
    <n v="2026"/>
    <x v="1"/>
    <n v="6"/>
    <x v="5"/>
    <x v="1"/>
    <x v="12"/>
    <x v="2"/>
    <s v="New"/>
    <x v="4"/>
    <s v="Recovery Roller"/>
    <n v="3"/>
    <n v="36.659999999999997"/>
    <n v="0"/>
    <n v="13.55"/>
    <n v="109.97999999999999"/>
    <n v="40.650000000000006"/>
    <n v="69.329999999999984"/>
    <n v="0.63038734315330047"/>
    <n v="2026"/>
    <s v="Q2"/>
    <n v="6"/>
    <s v="Jun"/>
  </r>
  <r>
    <n v="855"/>
    <d v="2026-06-12T00:00:00"/>
    <n v="2026"/>
    <x v="1"/>
    <n v="6"/>
    <x v="5"/>
    <x v="1"/>
    <x v="6"/>
    <x v="0"/>
    <s v="Business"/>
    <x v="2"/>
    <s v="Insulated Bottle"/>
    <n v="1"/>
    <n v="36.299999999999997"/>
    <n v="0.1"/>
    <n v="13.69"/>
    <n v="32.67"/>
    <n v="13.69"/>
    <n v="18.980000000000004"/>
    <n v="0.58096112641567199"/>
    <n v="2026"/>
    <s v="Q2"/>
    <n v="6"/>
    <s v="Jun"/>
  </r>
  <r>
    <n v="1612"/>
    <d v="2026-06-12T00:00:00"/>
    <n v="2026"/>
    <x v="1"/>
    <n v="6"/>
    <x v="5"/>
    <x v="2"/>
    <x v="16"/>
    <x v="0"/>
    <s v="New"/>
    <x v="3"/>
    <s v="Compact Sleeping Bag"/>
    <n v="2"/>
    <n v="120.64"/>
    <n v="0"/>
    <n v="61.66"/>
    <n v="241.28"/>
    <n v="123.32"/>
    <n v="117.96000000000001"/>
    <n v="0.48889257294429711"/>
    <n v="2026"/>
    <s v="Q2"/>
    <n v="6"/>
    <s v="Jun"/>
  </r>
  <r>
    <n v="1704"/>
    <d v="2026-06-12T00:00:00"/>
    <n v="2026"/>
    <x v="1"/>
    <n v="6"/>
    <x v="5"/>
    <x v="2"/>
    <x v="16"/>
    <x v="0"/>
    <s v="Returning"/>
    <x v="2"/>
    <s v="Packing Cube Set"/>
    <n v="1"/>
    <n v="47.07"/>
    <n v="0"/>
    <n v="18.7"/>
    <n v="47.07"/>
    <n v="18.7"/>
    <n v="28.37"/>
    <n v="0.60271935415338862"/>
    <n v="2026"/>
    <s v="Q2"/>
    <n v="6"/>
    <s v="Jun"/>
  </r>
  <r>
    <n v="1857"/>
    <d v="2026-06-12T00:00:00"/>
    <n v="2026"/>
    <x v="1"/>
    <n v="6"/>
    <x v="5"/>
    <x v="2"/>
    <x v="3"/>
    <x v="3"/>
    <s v="Business"/>
    <x v="1"/>
    <s v="Summit Backpack 45L"/>
    <n v="2"/>
    <n v="154.94"/>
    <n v="0.05"/>
    <n v="77.260000000000005"/>
    <n v="294.38599999999997"/>
    <n v="154.52000000000001"/>
    <n v="139.86599999999996"/>
    <n v="0.47511090880680457"/>
    <n v="2026"/>
    <s v="Q2"/>
    <n v="6"/>
    <s v="Jun"/>
  </r>
  <r>
    <n v="1888"/>
    <d v="2026-06-12T00:00:00"/>
    <n v="2026"/>
    <x v="1"/>
    <n v="6"/>
    <x v="5"/>
    <x v="1"/>
    <x v="12"/>
    <x v="0"/>
    <s v="Returning"/>
    <x v="2"/>
    <s v="Packing Cube Set"/>
    <n v="1"/>
    <n v="45.97"/>
    <n v="0.05"/>
    <n v="18.41"/>
    <n v="43.671499999999995"/>
    <n v="18.41"/>
    <n v="25.261499999999995"/>
    <n v="0.57844360738696854"/>
    <n v="2026"/>
    <s v="Q2"/>
    <n v="6"/>
    <s v="Jun"/>
  </r>
  <r>
    <n v="2683"/>
    <d v="2026-06-12T00:00:00"/>
    <n v="2026"/>
    <x v="1"/>
    <n v="6"/>
    <x v="5"/>
    <x v="3"/>
    <x v="8"/>
    <x v="0"/>
    <s v="Returning"/>
    <x v="3"/>
    <s v="Trail Tent 2P"/>
    <n v="1"/>
    <n v="198.64"/>
    <n v="0.05"/>
    <n v="101.89"/>
    <n v="188.70799999999997"/>
    <n v="101.89"/>
    <n v="86.817999999999969"/>
    <n v="0.46006528605040581"/>
    <n v="2026"/>
    <s v="Q2"/>
    <n v="6"/>
    <s v="Jun"/>
  </r>
  <r>
    <n v="4211"/>
    <d v="2026-06-12T00:00:00"/>
    <n v="2026"/>
    <x v="1"/>
    <n v="6"/>
    <x v="5"/>
    <x v="2"/>
    <x v="3"/>
    <x v="0"/>
    <s v="New"/>
    <x v="2"/>
    <s v="Travel Backpack 35L"/>
    <n v="5"/>
    <n v="168.57"/>
    <n v="0"/>
    <n v="88.65"/>
    <n v="842.84999999999991"/>
    <n v="443.25"/>
    <n v="399.59999999999991"/>
    <n v="0.47410571276027758"/>
    <n v="2026"/>
    <s v="Q2"/>
    <n v="6"/>
    <s v="Jun"/>
  </r>
  <r>
    <n v="4353"/>
    <d v="2026-06-12T00:00:00"/>
    <n v="2026"/>
    <x v="1"/>
    <n v="6"/>
    <x v="5"/>
    <x v="1"/>
    <x v="6"/>
    <x v="2"/>
    <s v="New"/>
    <x v="2"/>
    <s v="Insulated Bottle"/>
    <n v="1"/>
    <n v="36.65"/>
    <n v="0"/>
    <n v="13.97"/>
    <n v="36.65"/>
    <n v="13.97"/>
    <n v="22.68"/>
    <n v="0.61882673942701227"/>
    <n v="2026"/>
    <s v="Q2"/>
    <n v="6"/>
    <s v="Jun"/>
  </r>
  <r>
    <n v="5020"/>
    <d v="2026-06-12T00:00:00"/>
    <n v="2026"/>
    <x v="1"/>
    <n v="6"/>
    <x v="5"/>
    <x v="2"/>
    <x v="5"/>
    <x v="2"/>
    <s v="Returning"/>
    <x v="2"/>
    <s v="Insulated Bottle"/>
    <n v="2"/>
    <n v="35.450000000000003"/>
    <n v="0.05"/>
    <n v="13.39"/>
    <n v="67.355000000000004"/>
    <n v="26.78"/>
    <n v="40.575000000000003"/>
    <n v="0.60240516665429444"/>
    <n v="2026"/>
    <s v="Q2"/>
    <n v="6"/>
    <s v="Jun"/>
  </r>
  <r>
    <n v="564"/>
    <d v="2026-06-13T00:00:00"/>
    <n v="2026"/>
    <x v="1"/>
    <n v="6"/>
    <x v="5"/>
    <x v="2"/>
    <x v="5"/>
    <x v="2"/>
    <s v="New"/>
    <x v="2"/>
    <s v="Packing Cube Set"/>
    <n v="3"/>
    <n v="45.82"/>
    <n v="0.1"/>
    <n v="18.61"/>
    <n v="123.71400000000001"/>
    <n v="55.83"/>
    <n v="67.884000000000015"/>
    <n v="0.54871720258014456"/>
    <n v="2026"/>
    <s v="Q2"/>
    <n v="6"/>
    <s v="Jun"/>
  </r>
  <r>
    <n v="736"/>
    <d v="2026-06-13T00:00:00"/>
    <n v="2026"/>
    <x v="1"/>
    <n v="6"/>
    <x v="5"/>
    <x v="3"/>
    <x v="13"/>
    <x v="2"/>
    <s v="Business"/>
    <x v="1"/>
    <s v="Summit Backpack 45L"/>
    <n v="1"/>
    <n v="152.78"/>
    <n v="0"/>
    <n v="78.540000000000006"/>
    <n v="152.78"/>
    <n v="78.540000000000006"/>
    <n v="74.239999999999995"/>
    <n v="0.48592747741851022"/>
    <n v="2026"/>
    <s v="Q2"/>
    <n v="6"/>
    <s v="Jun"/>
  </r>
  <r>
    <n v="1300"/>
    <d v="2026-06-13T00:00:00"/>
    <n v="2026"/>
    <x v="1"/>
    <n v="6"/>
    <x v="5"/>
    <x v="1"/>
    <x v="6"/>
    <x v="0"/>
    <s v="New"/>
    <x v="0"/>
    <s v="Trail Bike Light"/>
    <n v="1"/>
    <n v="49.76"/>
    <n v="0.05"/>
    <n v="22.58"/>
    <n v="47.271999999999998"/>
    <n v="22.58"/>
    <n v="24.692"/>
    <n v="0.52233880521238796"/>
    <n v="2026"/>
    <s v="Q2"/>
    <n v="6"/>
    <s v="Jun"/>
  </r>
  <r>
    <n v="1948"/>
    <d v="2026-06-13T00:00:00"/>
    <n v="2026"/>
    <x v="1"/>
    <n v="6"/>
    <x v="5"/>
    <x v="3"/>
    <x v="8"/>
    <x v="2"/>
    <s v="New"/>
    <x v="1"/>
    <s v="Summit Backpack 45L"/>
    <n v="1"/>
    <n v="157.6"/>
    <n v="0.05"/>
    <n v="79.34"/>
    <n v="149.72"/>
    <n v="79.34"/>
    <n v="70.38"/>
    <n v="0.47007747795885652"/>
    <n v="2026"/>
    <s v="Q2"/>
    <n v="6"/>
    <s v="Jun"/>
  </r>
  <r>
    <n v="2272"/>
    <d v="2026-06-13T00:00:00"/>
    <n v="2026"/>
    <x v="1"/>
    <n v="6"/>
    <x v="5"/>
    <x v="3"/>
    <x v="8"/>
    <x v="0"/>
    <s v="Returning"/>
    <x v="4"/>
    <s v="Weighted Vest"/>
    <n v="1"/>
    <n v="125.01"/>
    <n v="0.15"/>
    <n v="70.39"/>
    <n v="106.2585"/>
    <n v="70.39"/>
    <n v="35.868499999999997"/>
    <n v="0.33755887764272974"/>
    <n v="2026"/>
    <s v="Q2"/>
    <n v="6"/>
    <s v="Jun"/>
  </r>
  <r>
    <n v="2680"/>
    <d v="2026-06-13T00:00:00"/>
    <n v="2026"/>
    <x v="1"/>
    <n v="6"/>
    <x v="5"/>
    <x v="1"/>
    <x v="14"/>
    <x v="0"/>
    <s v="Returning"/>
    <x v="1"/>
    <s v="Hiking Daypack 20L"/>
    <n v="1"/>
    <n v="93.59"/>
    <n v="0.15"/>
    <n v="46.48"/>
    <n v="79.551500000000004"/>
    <n v="46.48"/>
    <n v="33.071500000000007"/>
    <n v="0.41572440494522422"/>
    <n v="2026"/>
    <s v="Q2"/>
    <n v="6"/>
    <s v="Jun"/>
  </r>
  <r>
    <n v="4178"/>
    <d v="2026-06-13T00:00:00"/>
    <n v="2026"/>
    <x v="1"/>
    <n v="6"/>
    <x v="5"/>
    <x v="2"/>
    <x v="2"/>
    <x v="2"/>
    <s v="Returning"/>
    <x v="1"/>
    <s v="Trail Boots"/>
    <n v="4"/>
    <n v="143.9"/>
    <n v="0.05"/>
    <n v="79.709999999999994"/>
    <n v="546.82000000000005"/>
    <n v="318.83999999999997"/>
    <n v="227.98000000000008"/>
    <n v="0.41691964448996022"/>
    <n v="2026"/>
    <s v="Q2"/>
    <n v="6"/>
    <s v="Jun"/>
  </r>
  <r>
    <n v="4272"/>
    <d v="2026-06-13T00:00:00"/>
    <n v="2026"/>
    <x v="1"/>
    <n v="6"/>
    <x v="5"/>
    <x v="3"/>
    <x v="7"/>
    <x v="3"/>
    <s v="Returning"/>
    <x v="3"/>
    <s v="Trail Tent 2P"/>
    <n v="4"/>
    <n v="190.97"/>
    <n v="0"/>
    <n v="103.36"/>
    <n v="763.88"/>
    <n v="413.44"/>
    <n v="350.44"/>
    <n v="0.45876315651673039"/>
    <n v="2026"/>
    <s v="Q2"/>
    <n v="6"/>
    <s v="Jun"/>
  </r>
  <r>
    <n v="4713"/>
    <d v="2026-06-13T00:00:00"/>
    <n v="2026"/>
    <x v="1"/>
    <n v="6"/>
    <x v="5"/>
    <x v="3"/>
    <x v="13"/>
    <x v="2"/>
    <s v="Business"/>
    <x v="4"/>
    <s v="Recovery Roller"/>
    <n v="1"/>
    <n v="35.78"/>
    <n v="0"/>
    <n v="14"/>
    <n v="35.78"/>
    <n v="14"/>
    <n v="21.78"/>
    <n v="0.60871995528228062"/>
    <n v="2026"/>
    <s v="Q2"/>
    <n v="6"/>
    <s v="Jun"/>
  </r>
  <r>
    <n v="5166"/>
    <d v="2026-06-13T00:00:00"/>
    <n v="2026"/>
    <x v="1"/>
    <n v="6"/>
    <x v="5"/>
    <x v="3"/>
    <x v="7"/>
    <x v="3"/>
    <s v="New"/>
    <x v="3"/>
    <s v="Compact Sleeping Bag"/>
    <n v="3"/>
    <n v="125.25"/>
    <n v="0.05"/>
    <n v="58.95"/>
    <n v="356.96249999999998"/>
    <n v="176.85000000000002"/>
    <n v="180.11249999999995"/>
    <n v="0.50456980775291516"/>
    <n v="2026"/>
    <s v="Q2"/>
    <n v="6"/>
    <s v="Jun"/>
  </r>
  <r>
    <n v="486"/>
    <d v="2026-06-14T00:00:00"/>
    <n v="2026"/>
    <x v="1"/>
    <n v="6"/>
    <x v="5"/>
    <x v="0"/>
    <x v="9"/>
    <x v="1"/>
    <s v="Business"/>
    <x v="1"/>
    <s v="Trekking Poles"/>
    <n v="8"/>
    <n v="72.36"/>
    <n v="0.1"/>
    <n v="32.229999999999997"/>
    <n v="520.99199999999996"/>
    <n v="257.83999999999997"/>
    <n v="263.15199999999999"/>
    <n v="0.5050979669553467"/>
    <n v="2026"/>
    <s v="Q2"/>
    <n v="6"/>
    <s v="Jun"/>
  </r>
  <r>
    <n v="1507"/>
    <d v="2026-06-14T00:00:00"/>
    <n v="2026"/>
    <x v="1"/>
    <n v="6"/>
    <x v="5"/>
    <x v="0"/>
    <x v="15"/>
    <x v="2"/>
    <s v="Returning"/>
    <x v="2"/>
    <s v="Travel Backpack 35L"/>
    <n v="1"/>
    <n v="162.51"/>
    <n v="0"/>
    <n v="88.29"/>
    <n v="162.51"/>
    <n v="88.29"/>
    <n v="74.219999999999985"/>
    <n v="0.45671035628576695"/>
    <n v="2026"/>
    <s v="Q2"/>
    <n v="6"/>
    <s v="Jun"/>
  </r>
  <r>
    <n v="1821"/>
    <d v="2026-06-14T00:00:00"/>
    <n v="2026"/>
    <x v="1"/>
    <n v="6"/>
    <x v="5"/>
    <x v="0"/>
    <x v="15"/>
    <x v="2"/>
    <s v="Business"/>
    <x v="1"/>
    <s v="Trekking Poles"/>
    <n v="3"/>
    <n v="70.52"/>
    <n v="0"/>
    <n v="33.119999999999997"/>
    <n v="211.56"/>
    <n v="99.359999999999985"/>
    <n v="112.20000000000002"/>
    <n v="0.53034600113442998"/>
    <n v="2026"/>
    <s v="Q2"/>
    <n v="6"/>
    <s v="Jun"/>
  </r>
  <r>
    <n v="2588"/>
    <d v="2026-06-14T00:00:00"/>
    <n v="2026"/>
    <x v="1"/>
    <n v="6"/>
    <x v="5"/>
    <x v="3"/>
    <x v="8"/>
    <x v="3"/>
    <s v="Returning"/>
    <x v="1"/>
    <s v="Hiking Daypack 20L"/>
    <n v="1"/>
    <n v="90.28"/>
    <n v="0"/>
    <n v="46.04"/>
    <n v="90.28"/>
    <n v="46.04"/>
    <n v="44.24"/>
    <n v="0.4900310146211786"/>
    <n v="2026"/>
    <s v="Q2"/>
    <n v="6"/>
    <s v="Jun"/>
  </r>
  <r>
    <n v="2815"/>
    <d v="2026-06-14T00:00:00"/>
    <n v="2026"/>
    <x v="1"/>
    <n v="6"/>
    <x v="5"/>
    <x v="3"/>
    <x v="13"/>
    <x v="3"/>
    <s v="New"/>
    <x v="3"/>
    <s v="Alpine Tent 4P"/>
    <n v="2"/>
    <n v="342.25"/>
    <n v="0"/>
    <n v="196.86"/>
    <n v="684.5"/>
    <n v="393.72"/>
    <n v="290.77999999999997"/>
    <n v="0.42480642804967128"/>
    <n v="2026"/>
    <s v="Q2"/>
    <n v="6"/>
    <s v="Jun"/>
  </r>
  <r>
    <n v="3258"/>
    <d v="2026-06-14T00:00:00"/>
    <n v="2026"/>
    <x v="1"/>
    <n v="6"/>
    <x v="5"/>
    <x v="1"/>
    <x v="1"/>
    <x v="0"/>
    <s v="Business"/>
    <x v="0"/>
    <s v="Trail Bike Light"/>
    <n v="6"/>
    <n v="50.92"/>
    <n v="0.05"/>
    <n v="22.87"/>
    <n v="290.24399999999997"/>
    <n v="137.22"/>
    <n v="153.02399999999997"/>
    <n v="0.52722536899987593"/>
    <n v="2026"/>
    <s v="Q2"/>
    <n v="6"/>
    <s v="Jun"/>
  </r>
  <r>
    <n v="3361"/>
    <d v="2026-06-14T00:00:00"/>
    <n v="2026"/>
    <x v="1"/>
    <n v="6"/>
    <x v="5"/>
    <x v="0"/>
    <x v="0"/>
    <x v="2"/>
    <s v="Returning"/>
    <x v="2"/>
    <s v="Insulated Bottle"/>
    <n v="5"/>
    <n v="36.72"/>
    <n v="0.15"/>
    <n v="13.2"/>
    <n v="156.06"/>
    <n v="66"/>
    <n v="90.06"/>
    <n v="0.57708573625528647"/>
    <n v="2026"/>
    <s v="Q2"/>
    <n v="6"/>
    <s v="Jun"/>
  </r>
  <r>
    <n v="3629"/>
    <d v="2026-06-14T00:00:00"/>
    <n v="2026"/>
    <x v="1"/>
    <n v="6"/>
    <x v="5"/>
    <x v="0"/>
    <x v="15"/>
    <x v="0"/>
    <s v="New"/>
    <x v="3"/>
    <s v="Alpine Tent 4P"/>
    <n v="4"/>
    <n v="348.96"/>
    <n v="0.15"/>
    <n v="197.02"/>
    <n v="1186.4639999999999"/>
    <n v="788.08"/>
    <n v="398.3839999999999"/>
    <n v="0.3357741996385899"/>
    <n v="2026"/>
    <s v="Q2"/>
    <n v="6"/>
    <s v="Jun"/>
  </r>
  <r>
    <n v="3750"/>
    <d v="2026-06-14T00:00:00"/>
    <n v="2026"/>
    <x v="1"/>
    <n v="6"/>
    <x v="5"/>
    <x v="0"/>
    <x v="0"/>
    <x v="0"/>
    <s v="Returning"/>
    <x v="1"/>
    <s v="Trekking Poles"/>
    <n v="1"/>
    <n v="71.28"/>
    <n v="0"/>
    <n v="31.92"/>
    <n v="71.28"/>
    <n v="31.92"/>
    <n v="39.36"/>
    <n v="0.55218855218855212"/>
    <n v="2026"/>
    <s v="Q2"/>
    <n v="6"/>
    <s v="Jun"/>
  </r>
  <r>
    <n v="5088"/>
    <d v="2026-06-14T00:00:00"/>
    <n v="2026"/>
    <x v="1"/>
    <n v="6"/>
    <x v="5"/>
    <x v="1"/>
    <x v="12"/>
    <x v="0"/>
    <s v="New"/>
    <x v="2"/>
    <s v="Travel Backpack 35L"/>
    <n v="1"/>
    <n v="160.99"/>
    <n v="0.05"/>
    <n v="89.15"/>
    <n v="152.94050000000001"/>
    <n v="89.15"/>
    <n v="63.790500000000009"/>
    <n v="0.41709357560619981"/>
    <n v="2026"/>
    <s v="Q2"/>
    <n v="6"/>
    <s v="Jun"/>
  </r>
  <r>
    <n v="1450"/>
    <d v="2026-06-15T00:00:00"/>
    <n v="2026"/>
    <x v="1"/>
    <n v="6"/>
    <x v="5"/>
    <x v="1"/>
    <x v="14"/>
    <x v="0"/>
    <s v="Returning"/>
    <x v="4"/>
    <s v="Weighted Vest"/>
    <n v="1"/>
    <n v="124.19"/>
    <n v="0.05"/>
    <n v="67.209999999999994"/>
    <n v="117.98049999999999"/>
    <n v="67.209999999999994"/>
    <n v="50.770499999999998"/>
    <n v="0.43032958836417884"/>
    <n v="2026"/>
    <s v="Q2"/>
    <n v="6"/>
    <s v="Jun"/>
  </r>
  <r>
    <n v="2330"/>
    <d v="2026-06-15T00:00:00"/>
    <n v="2026"/>
    <x v="1"/>
    <n v="6"/>
    <x v="5"/>
    <x v="1"/>
    <x v="1"/>
    <x v="0"/>
    <s v="New"/>
    <x v="2"/>
    <s v="Insulated Bottle"/>
    <n v="2"/>
    <n v="36.11"/>
    <n v="0.05"/>
    <n v="13.29"/>
    <n v="68.608999999999995"/>
    <n v="26.58"/>
    <n v="42.028999999999996"/>
    <n v="0.6125872698917052"/>
    <n v="2026"/>
    <s v="Q2"/>
    <n v="6"/>
    <s v="Jun"/>
  </r>
  <r>
    <n v="4655"/>
    <d v="2026-06-15T00:00:00"/>
    <n v="2026"/>
    <x v="1"/>
    <n v="6"/>
    <x v="5"/>
    <x v="0"/>
    <x v="0"/>
    <x v="1"/>
    <s v="Business"/>
    <x v="4"/>
    <s v="Resistance Band Set"/>
    <n v="4"/>
    <n v="40.909999999999997"/>
    <n v="0.05"/>
    <n v="14.42"/>
    <n v="155.45799999999997"/>
    <n v="57.68"/>
    <n v="97.777999999999963"/>
    <n v="0.62896730949838531"/>
    <n v="2026"/>
    <s v="Q2"/>
    <n v="6"/>
    <s v="Jun"/>
  </r>
  <r>
    <n v="137"/>
    <d v="2026-06-16T00:00:00"/>
    <n v="2026"/>
    <x v="1"/>
    <n v="6"/>
    <x v="5"/>
    <x v="1"/>
    <x v="6"/>
    <x v="0"/>
    <s v="Returning"/>
    <x v="1"/>
    <s v="Trail Boots"/>
    <n v="5"/>
    <n v="141.66999999999999"/>
    <n v="0.1"/>
    <n v="80.59"/>
    <n v="637.51499999999999"/>
    <n v="402.95000000000005"/>
    <n v="234.56499999999994"/>
    <n v="0.36793644071119885"/>
    <n v="2026"/>
    <s v="Q2"/>
    <n v="6"/>
    <s v="Jun"/>
  </r>
  <r>
    <n v="141"/>
    <d v="2026-06-16T00:00:00"/>
    <n v="2026"/>
    <x v="1"/>
    <n v="6"/>
    <x v="5"/>
    <x v="3"/>
    <x v="7"/>
    <x v="0"/>
    <s v="Returning"/>
    <x v="2"/>
    <s v="Packing Cube Set"/>
    <n v="1"/>
    <n v="47.53"/>
    <n v="0.05"/>
    <n v="18.5"/>
    <n v="45.153500000000001"/>
    <n v="18.5"/>
    <n v="26.653500000000001"/>
    <n v="0.59028646727274736"/>
    <n v="2026"/>
    <s v="Q2"/>
    <n v="6"/>
    <s v="Jun"/>
  </r>
  <r>
    <n v="335"/>
    <d v="2026-06-16T00:00:00"/>
    <n v="2026"/>
    <x v="1"/>
    <n v="6"/>
    <x v="5"/>
    <x v="3"/>
    <x v="8"/>
    <x v="0"/>
    <s v="Returning"/>
    <x v="2"/>
    <s v="Travel Backpack 35L"/>
    <n v="3"/>
    <n v="163.65"/>
    <n v="0.15"/>
    <n v="85.8"/>
    <n v="417.3075"/>
    <n v="257.39999999999998"/>
    <n v="159.90750000000003"/>
    <n v="0.38318865584730688"/>
    <n v="2026"/>
    <s v="Q2"/>
    <n v="6"/>
    <s v="Jun"/>
  </r>
  <r>
    <n v="498"/>
    <d v="2026-06-16T00:00:00"/>
    <n v="2026"/>
    <x v="1"/>
    <n v="6"/>
    <x v="5"/>
    <x v="0"/>
    <x v="15"/>
    <x v="1"/>
    <s v="Business"/>
    <x v="2"/>
    <s v="Carry-On Duffel"/>
    <n v="5"/>
    <n v="130.94999999999999"/>
    <n v="0.15"/>
    <n v="68.47"/>
    <n v="556.53750000000002"/>
    <n v="342.35"/>
    <n v="214.1875"/>
    <n v="0.38485726478449339"/>
    <n v="2026"/>
    <s v="Q2"/>
    <n v="6"/>
    <s v="Jun"/>
  </r>
  <r>
    <n v="2611"/>
    <d v="2026-06-16T00:00:00"/>
    <n v="2026"/>
    <x v="1"/>
    <n v="6"/>
    <x v="5"/>
    <x v="3"/>
    <x v="13"/>
    <x v="0"/>
    <s v="Returning"/>
    <x v="2"/>
    <s v="Travel Backpack 35L"/>
    <n v="5"/>
    <n v="160.82"/>
    <n v="0"/>
    <n v="90.14"/>
    <n v="804.09999999999991"/>
    <n v="450.7"/>
    <n v="353.39999999999992"/>
    <n v="0.43949757492849145"/>
    <n v="2026"/>
    <s v="Q2"/>
    <n v="6"/>
    <s v="Jun"/>
  </r>
  <r>
    <n v="3197"/>
    <d v="2026-06-16T00:00:00"/>
    <n v="2026"/>
    <x v="1"/>
    <n v="6"/>
    <x v="5"/>
    <x v="1"/>
    <x v="12"/>
    <x v="2"/>
    <s v="New"/>
    <x v="0"/>
    <s v="Compact Repair Kit"/>
    <n v="3"/>
    <n v="40.51"/>
    <n v="0"/>
    <n v="16.940000000000001"/>
    <n v="121.53"/>
    <n v="50.820000000000007"/>
    <n v="70.709999999999994"/>
    <n v="0.58183164650703523"/>
    <n v="2026"/>
    <s v="Q2"/>
    <n v="6"/>
    <s v="Jun"/>
  </r>
  <r>
    <n v="4668"/>
    <d v="2026-06-16T00:00:00"/>
    <n v="2026"/>
    <x v="1"/>
    <n v="6"/>
    <x v="5"/>
    <x v="1"/>
    <x v="11"/>
    <x v="0"/>
    <s v="Business"/>
    <x v="0"/>
    <s v="Commuter Helmet"/>
    <n v="1"/>
    <n v="81.08"/>
    <n v="0"/>
    <n v="41.52"/>
    <n v="81.08"/>
    <n v="41.52"/>
    <n v="39.559999999999995"/>
    <n v="0.48791317217562896"/>
    <n v="2026"/>
    <s v="Q2"/>
    <n v="6"/>
    <s v="Jun"/>
  </r>
  <r>
    <n v="4994"/>
    <d v="2026-06-16T00:00:00"/>
    <n v="2026"/>
    <x v="1"/>
    <n v="6"/>
    <x v="5"/>
    <x v="2"/>
    <x v="10"/>
    <x v="1"/>
    <s v="Business"/>
    <x v="1"/>
    <s v="Summit Backpack 45L"/>
    <n v="4"/>
    <n v="150.43"/>
    <n v="0.1"/>
    <n v="77.650000000000006"/>
    <n v="541.548"/>
    <n v="310.60000000000002"/>
    <n v="230.94799999999998"/>
    <n v="0.42645896577957998"/>
    <n v="2026"/>
    <s v="Q2"/>
    <n v="6"/>
    <s v="Jun"/>
  </r>
  <r>
    <n v="512"/>
    <d v="2026-06-17T00:00:00"/>
    <n v="2026"/>
    <x v="1"/>
    <n v="6"/>
    <x v="5"/>
    <x v="1"/>
    <x v="12"/>
    <x v="3"/>
    <s v="Returning"/>
    <x v="3"/>
    <s v="Trail Tent 2P"/>
    <n v="1"/>
    <n v="192.42"/>
    <n v="0"/>
    <n v="103.31"/>
    <n v="192.42"/>
    <n v="103.31"/>
    <n v="89.109999999999985"/>
    <n v="0.46310154869556175"/>
    <n v="2026"/>
    <s v="Q2"/>
    <n v="6"/>
    <s v="Jun"/>
  </r>
  <r>
    <n v="717"/>
    <d v="2026-06-17T00:00:00"/>
    <n v="2026"/>
    <x v="1"/>
    <n v="6"/>
    <x v="5"/>
    <x v="3"/>
    <x v="7"/>
    <x v="1"/>
    <s v="Business"/>
    <x v="3"/>
    <s v="Alpine Tent 4P"/>
    <n v="10"/>
    <n v="333.14"/>
    <n v="0.15"/>
    <n v="194.52"/>
    <n v="2831.6899999999996"/>
    <n v="1945.2"/>
    <n v="886.48999999999955"/>
    <n v="0.31306039856057677"/>
    <n v="2026"/>
    <s v="Q2"/>
    <n v="6"/>
    <s v="Jun"/>
  </r>
  <r>
    <n v="952"/>
    <d v="2026-06-17T00:00:00"/>
    <n v="2026"/>
    <x v="1"/>
    <n v="6"/>
    <x v="5"/>
    <x v="0"/>
    <x v="0"/>
    <x v="0"/>
    <s v="Business"/>
    <x v="3"/>
    <s v="Portable Camp Stove"/>
    <n v="1"/>
    <n v="79.900000000000006"/>
    <n v="0.05"/>
    <n v="40.19"/>
    <n v="75.905000000000001"/>
    <n v="40.19"/>
    <n v="35.715000000000003"/>
    <n v="0.47052236348066667"/>
    <n v="2026"/>
    <s v="Q2"/>
    <n v="6"/>
    <s v="Jun"/>
  </r>
  <r>
    <n v="1081"/>
    <d v="2026-06-17T00:00:00"/>
    <n v="2026"/>
    <x v="1"/>
    <n v="6"/>
    <x v="5"/>
    <x v="3"/>
    <x v="13"/>
    <x v="0"/>
    <s v="Returning"/>
    <x v="0"/>
    <s v="Trail Bike Light"/>
    <n v="1"/>
    <n v="51.12"/>
    <n v="0"/>
    <n v="22.43"/>
    <n v="51.12"/>
    <n v="22.43"/>
    <n v="28.689999999999998"/>
    <n v="0.56122848200312991"/>
    <n v="2026"/>
    <s v="Q2"/>
    <n v="6"/>
    <s v="Jun"/>
  </r>
  <r>
    <n v="2043"/>
    <d v="2026-06-17T00:00:00"/>
    <n v="2026"/>
    <x v="1"/>
    <n v="6"/>
    <x v="5"/>
    <x v="1"/>
    <x v="6"/>
    <x v="0"/>
    <s v="New"/>
    <x v="1"/>
    <s v="Hiking Daypack 20L"/>
    <n v="2"/>
    <n v="90.33"/>
    <n v="0"/>
    <n v="46.3"/>
    <n v="180.66"/>
    <n v="92.6"/>
    <n v="88.06"/>
    <n v="0.48743496069965686"/>
    <n v="2026"/>
    <s v="Q2"/>
    <n v="6"/>
    <s v="Jun"/>
  </r>
  <r>
    <n v="4040"/>
    <d v="2026-06-17T00:00:00"/>
    <n v="2026"/>
    <x v="1"/>
    <n v="6"/>
    <x v="5"/>
    <x v="3"/>
    <x v="7"/>
    <x v="0"/>
    <s v="Business"/>
    <x v="2"/>
    <s v="Insulated Bottle"/>
    <n v="2"/>
    <n v="36.799999999999997"/>
    <n v="0.05"/>
    <n v="13.94"/>
    <n v="69.919999999999987"/>
    <n v="27.88"/>
    <n v="42.039999999999992"/>
    <n v="0.60125858123569798"/>
    <n v="2026"/>
    <s v="Q2"/>
    <n v="6"/>
    <s v="Jun"/>
  </r>
  <r>
    <n v="2295"/>
    <d v="2026-06-18T00:00:00"/>
    <n v="2026"/>
    <x v="1"/>
    <n v="6"/>
    <x v="5"/>
    <x v="1"/>
    <x v="11"/>
    <x v="3"/>
    <s v="New"/>
    <x v="2"/>
    <s v="Packing Cube Set"/>
    <n v="1"/>
    <n v="45.7"/>
    <n v="0.1"/>
    <n v="18.600000000000001"/>
    <n v="41.13"/>
    <n v="18.600000000000001"/>
    <n v="22.53"/>
    <n v="0.5477753464624362"/>
    <n v="2026"/>
    <s v="Q2"/>
    <n v="6"/>
    <s v="Jun"/>
  </r>
  <r>
    <n v="2670"/>
    <d v="2026-06-18T00:00:00"/>
    <n v="2026"/>
    <x v="1"/>
    <n v="6"/>
    <x v="5"/>
    <x v="2"/>
    <x v="5"/>
    <x v="3"/>
    <s v="Returning"/>
    <x v="2"/>
    <s v="Travel Backpack 35L"/>
    <n v="3"/>
    <n v="162.30000000000001"/>
    <n v="0.1"/>
    <n v="86.43"/>
    <n v="438.21000000000004"/>
    <n v="259.29000000000002"/>
    <n v="178.92000000000002"/>
    <n v="0.40829739166153217"/>
    <n v="2026"/>
    <s v="Q2"/>
    <n v="6"/>
    <s v="Jun"/>
  </r>
  <r>
    <n v="2777"/>
    <d v="2026-06-18T00:00:00"/>
    <n v="2026"/>
    <x v="1"/>
    <n v="6"/>
    <x v="5"/>
    <x v="1"/>
    <x v="14"/>
    <x v="1"/>
    <s v="Business"/>
    <x v="1"/>
    <s v="Trekking Poles"/>
    <n v="5"/>
    <n v="72.37"/>
    <n v="0.2"/>
    <n v="32.840000000000003"/>
    <n v="289.48"/>
    <n v="164.20000000000002"/>
    <n v="125.28"/>
    <n v="0.43277601215973466"/>
    <n v="2026"/>
    <s v="Q2"/>
    <n v="6"/>
    <s v="Jun"/>
  </r>
  <r>
    <n v="2780"/>
    <d v="2026-06-18T00:00:00"/>
    <n v="2026"/>
    <x v="1"/>
    <n v="6"/>
    <x v="5"/>
    <x v="2"/>
    <x v="3"/>
    <x v="0"/>
    <s v="New"/>
    <x v="4"/>
    <s v="Recovery Roller"/>
    <n v="2"/>
    <n v="35.61"/>
    <n v="0.15"/>
    <n v="13.96"/>
    <n v="60.536999999999999"/>
    <n v="27.92"/>
    <n v="32.616999999999997"/>
    <n v="0.53879445628293432"/>
    <n v="2026"/>
    <s v="Q2"/>
    <n v="6"/>
    <s v="Jun"/>
  </r>
  <r>
    <n v="3209"/>
    <d v="2026-06-18T00:00:00"/>
    <n v="2026"/>
    <x v="1"/>
    <n v="6"/>
    <x v="5"/>
    <x v="3"/>
    <x v="13"/>
    <x v="0"/>
    <s v="Returning"/>
    <x v="2"/>
    <s v="Carry-On Duffel"/>
    <n v="2"/>
    <n v="133.12"/>
    <n v="0"/>
    <n v="67.02"/>
    <n v="266.24"/>
    <n v="134.04"/>
    <n v="132.20000000000002"/>
    <n v="0.4965444711538462"/>
    <n v="2026"/>
    <s v="Q2"/>
    <n v="6"/>
    <s v="Jun"/>
  </r>
  <r>
    <n v="3414"/>
    <d v="2026-06-18T00:00:00"/>
    <n v="2026"/>
    <x v="1"/>
    <n v="6"/>
    <x v="5"/>
    <x v="0"/>
    <x v="15"/>
    <x v="3"/>
    <s v="Returning"/>
    <x v="0"/>
    <s v="Trail Bike Light"/>
    <n v="1"/>
    <n v="51.23"/>
    <n v="0.05"/>
    <n v="23.12"/>
    <n v="48.668499999999995"/>
    <n v="23.12"/>
    <n v="25.548499999999994"/>
    <n v="0.5249494025909982"/>
    <n v="2026"/>
    <s v="Q2"/>
    <n v="6"/>
    <s v="Jun"/>
  </r>
  <r>
    <n v="3846"/>
    <d v="2026-06-18T00:00:00"/>
    <n v="2026"/>
    <x v="1"/>
    <n v="6"/>
    <x v="5"/>
    <x v="1"/>
    <x v="12"/>
    <x v="0"/>
    <s v="Business"/>
    <x v="1"/>
    <s v="Hiking Daypack 20L"/>
    <n v="1"/>
    <n v="93.5"/>
    <n v="0"/>
    <n v="46.63"/>
    <n v="93.5"/>
    <n v="46.63"/>
    <n v="46.87"/>
    <n v="0.50128342245989299"/>
    <n v="2026"/>
    <s v="Q2"/>
    <n v="6"/>
    <s v="Jun"/>
  </r>
  <r>
    <n v="4120"/>
    <d v="2026-06-18T00:00:00"/>
    <n v="2026"/>
    <x v="1"/>
    <n v="6"/>
    <x v="5"/>
    <x v="3"/>
    <x v="4"/>
    <x v="2"/>
    <s v="Returning"/>
    <x v="4"/>
    <s v="Resistance Band Set"/>
    <n v="3"/>
    <n v="41.16"/>
    <n v="0"/>
    <n v="14.79"/>
    <n v="123.47999999999999"/>
    <n v="44.37"/>
    <n v="79.109999999999985"/>
    <n v="0.64067055393586003"/>
    <n v="2026"/>
    <s v="Q2"/>
    <n v="6"/>
    <s v="Jun"/>
  </r>
  <r>
    <n v="4217"/>
    <d v="2026-06-18T00:00:00"/>
    <n v="2026"/>
    <x v="1"/>
    <n v="6"/>
    <x v="5"/>
    <x v="1"/>
    <x v="12"/>
    <x v="3"/>
    <s v="New"/>
    <x v="4"/>
    <s v="Resistance Band Set"/>
    <n v="1"/>
    <n v="39.74"/>
    <n v="0.05"/>
    <n v="14.39"/>
    <n v="37.753"/>
    <n v="14.39"/>
    <n v="23.363"/>
    <n v="0.6188382380208195"/>
    <n v="2026"/>
    <s v="Q2"/>
    <n v="6"/>
    <s v="Jun"/>
  </r>
  <r>
    <n v="4786"/>
    <d v="2026-06-18T00:00:00"/>
    <n v="2026"/>
    <x v="1"/>
    <n v="6"/>
    <x v="5"/>
    <x v="3"/>
    <x v="7"/>
    <x v="0"/>
    <s v="Returning"/>
    <x v="2"/>
    <s v="Packing Cube Set"/>
    <n v="3"/>
    <n v="46.79"/>
    <n v="0.1"/>
    <n v="18.25"/>
    <n v="126.33300000000001"/>
    <n v="54.75"/>
    <n v="71.583000000000013"/>
    <n v="0.56662154781411034"/>
    <n v="2026"/>
    <s v="Q2"/>
    <n v="6"/>
    <s v="Jun"/>
  </r>
  <r>
    <n v="23"/>
    <d v="2026-06-19T00:00:00"/>
    <n v="2026"/>
    <x v="1"/>
    <n v="6"/>
    <x v="5"/>
    <x v="3"/>
    <x v="13"/>
    <x v="1"/>
    <s v="Business"/>
    <x v="1"/>
    <s v="Hiking Daypack 20L"/>
    <n v="4"/>
    <n v="91.74"/>
    <n v="0.2"/>
    <n v="44.74"/>
    <n v="293.56799999999998"/>
    <n v="178.96"/>
    <n v="114.60799999999998"/>
    <n v="0.39039677349029861"/>
    <n v="2026"/>
    <s v="Q2"/>
    <n v="6"/>
    <s v="Jun"/>
  </r>
  <r>
    <n v="99"/>
    <d v="2026-06-19T00:00:00"/>
    <n v="2026"/>
    <x v="1"/>
    <n v="6"/>
    <x v="5"/>
    <x v="3"/>
    <x v="13"/>
    <x v="0"/>
    <s v="New"/>
    <x v="4"/>
    <s v="Recovery Roller"/>
    <n v="1"/>
    <n v="36.28"/>
    <n v="0.1"/>
    <n v="13.8"/>
    <n v="32.652000000000001"/>
    <n v="13.8"/>
    <n v="18.852"/>
    <n v="0.5773612642410878"/>
    <n v="2026"/>
    <s v="Q2"/>
    <n v="6"/>
    <s v="Jun"/>
  </r>
  <r>
    <n v="269"/>
    <d v="2026-06-19T00:00:00"/>
    <n v="2026"/>
    <x v="1"/>
    <n v="6"/>
    <x v="5"/>
    <x v="3"/>
    <x v="13"/>
    <x v="1"/>
    <s v="Returning"/>
    <x v="1"/>
    <s v="Trekking Poles"/>
    <n v="3"/>
    <n v="73.02"/>
    <n v="0.1"/>
    <n v="32.69"/>
    <n v="197.154"/>
    <n v="98.07"/>
    <n v="99.084000000000003"/>
    <n v="0.50257159377948202"/>
    <n v="2026"/>
    <s v="Q2"/>
    <n v="6"/>
    <s v="Jun"/>
  </r>
  <r>
    <n v="1772"/>
    <d v="2026-06-19T00:00:00"/>
    <n v="2026"/>
    <x v="1"/>
    <n v="6"/>
    <x v="5"/>
    <x v="3"/>
    <x v="4"/>
    <x v="0"/>
    <s v="New"/>
    <x v="1"/>
    <s v="Summit Backpack 45L"/>
    <n v="4"/>
    <n v="153.38"/>
    <n v="0"/>
    <n v="76.92"/>
    <n v="613.52"/>
    <n v="307.68"/>
    <n v="305.83999999999997"/>
    <n v="0.49850045638283996"/>
    <n v="2026"/>
    <s v="Q2"/>
    <n v="6"/>
    <s v="Jun"/>
  </r>
  <r>
    <n v="1906"/>
    <d v="2026-06-19T00:00:00"/>
    <n v="2026"/>
    <x v="1"/>
    <n v="6"/>
    <x v="5"/>
    <x v="3"/>
    <x v="8"/>
    <x v="3"/>
    <s v="Returning"/>
    <x v="3"/>
    <s v="Compact Sleeping Bag"/>
    <n v="2"/>
    <n v="125.5"/>
    <n v="0"/>
    <n v="61.67"/>
    <n v="251"/>
    <n v="123.34"/>
    <n v="127.66"/>
    <n v="0.50860557768924297"/>
    <n v="2026"/>
    <s v="Q2"/>
    <n v="6"/>
    <s v="Jun"/>
  </r>
  <r>
    <n v="2473"/>
    <d v="2026-06-19T00:00:00"/>
    <n v="2026"/>
    <x v="1"/>
    <n v="6"/>
    <x v="5"/>
    <x v="0"/>
    <x v="0"/>
    <x v="1"/>
    <s v="Returning"/>
    <x v="0"/>
    <s v="Commuter Helmet"/>
    <n v="3"/>
    <n v="80.75"/>
    <n v="0.15"/>
    <n v="42.81"/>
    <n v="205.91249999999999"/>
    <n v="128.43"/>
    <n v="77.482499999999987"/>
    <n v="0.37628847204516475"/>
    <n v="2026"/>
    <s v="Q2"/>
    <n v="6"/>
    <s v="Jun"/>
  </r>
  <r>
    <n v="2549"/>
    <d v="2026-06-19T00:00:00"/>
    <n v="2026"/>
    <x v="1"/>
    <n v="6"/>
    <x v="5"/>
    <x v="3"/>
    <x v="13"/>
    <x v="1"/>
    <s v="Returning"/>
    <x v="4"/>
    <s v="Recovery Roller"/>
    <n v="8"/>
    <n v="36.15"/>
    <n v="0.05"/>
    <n v="13.55"/>
    <n v="274.73999999999995"/>
    <n v="108.4"/>
    <n v="166.33999999999995"/>
    <n v="0.60544514814005956"/>
    <n v="2026"/>
    <s v="Q2"/>
    <n v="6"/>
    <s v="Jun"/>
  </r>
  <r>
    <n v="3341"/>
    <d v="2026-06-19T00:00:00"/>
    <n v="2026"/>
    <x v="1"/>
    <n v="6"/>
    <x v="5"/>
    <x v="0"/>
    <x v="15"/>
    <x v="0"/>
    <s v="New"/>
    <x v="1"/>
    <s v="Trail Boots"/>
    <n v="2"/>
    <n v="143.1"/>
    <n v="0"/>
    <n v="78.11"/>
    <n v="286.2"/>
    <n v="156.22"/>
    <n v="129.97999999999999"/>
    <n v="0.45415793151642209"/>
    <n v="2026"/>
    <s v="Q2"/>
    <n v="6"/>
    <s v="Jun"/>
  </r>
  <r>
    <n v="3351"/>
    <d v="2026-06-19T00:00:00"/>
    <n v="2026"/>
    <x v="1"/>
    <n v="6"/>
    <x v="5"/>
    <x v="1"/>
    <x v="1"/>
    <x v="3"/>
    <s v="New"/>
    <x v="3"/>
    <s v="Compact Sleeping Bag"/>
    <n v="4"/>
    <n v="123.89"/>
    <n v="0"/>
    <n v="59.42"/>
    <n v="495.56"/>
    <n v="237.68"/>
    <n v="257.88"/>
    <n v="0.5203809831301961"/>
    <n v="2026"/>
    <s v="Q2"/>
    <n v="6"/>
    <s v="Jun"/>
  </r>
  <r>
    <n v="3366"/>
    <d v="2026-06-19T00:00:00"/>
    <n v="2026"/>
    <x v="1"/>
    <n v="6"/>
    <x v="5"/>
    <x v="1"/>
    <x v="11"/>
    <x v="0"/>
    <s v="Business"/>
    <x v="2"/>
    <s v="Carry-On Duffel"/>
    <n v="1"/>
    <n v="135.41999999999999"/>
    <n v="0.05"/>
    <n v="68.180000000000007"/>
    <n v="128.64899999999997"/>
    <n v="68.180000000000007"/>
    <n v="60.468999999999966"/>
    <n v="0.47003085915941811"/>
    <n v="2026"/>
    <s v="Q2"/>
    <n v="6"/>
    <s v="Jun"/>
  </r>
  <r>
    <n v="3691"/>
    <d v="2026-06-19T00:00:00"/>
    <n v="2026"/>
    <x v="1"/>
    <n v="6"/>
    <x v="5"/>
    <x v="1"/>
    <x v="6"/>
    <x v="2"/>
    <s v="Returning"/>
    <x v="1"/>
    <s v="Hiking Daypack 20L"/>
    <n v="1"/>
    <n v="93.48"/>
    <n v="0.05"/>
    <n v="44.31"/>
    <n v="88.805999999999997"/>
    <n v="44.31"/>
    <n v="44.495999999999995"/>
    <n v="0.50104722653874734"/>
    <n v="2026"/>
    <s v="Q2"/>
    <n v="6"/>
    <s v="Jun"/>
  </r>
  <r>
    <n v="3909"/>
    <d v="2026-06-19T00:00:00"/>
    <n v="2026"/>
    <x v="1"/>
    <n v="6"/>
    <x v="5"/>
    <x v="1"/>
    <x v="1"/>
    <x v="3"/>
    <s v="Returning"/>
    <x v="1"/>
    <s v="Summit Backpack 45L"/>
    <n v="1"/>
    <n v="156.05000000000001"/>
    <n v="0.05"/>
    <n v="81.28"/>
    <n v="148.2475"/>
    <n v="81.28"/>
    <n v="66.967500000000001"/>
    <n v="0.45172768512116562"/>
    <n v="2026"/>
    <s v="Q2"/>
    <n v="6"/>
    <s v="Jun"/>
  </r>
  <r>
    <n v="4862"/>
    <d v="2026-06-19T00:00:00"/>
    <n v="2026"/>
    <x v="1"/>
    <n v="6"/>
    <x v="5"/>
    <x v="1"/>
    <x v="6"/>
    <x v="0"/>
    <s v="Returning"/>
    <x v="4"/>
    <s v="Recovery Roller"/>
    <n v="1"/>
    <n v="36.74"/>
    <n v="0"/>
    <n v="14.15"/>
    <n v="36.74"/>
    <n v="14.15"/>
    <n v="22.590000000000003"/>
    <n v="0.61486118671747425"/>
    <n v="2026"/>
    <s v="Q2"/>
    <n v="6"/>
    <s v="Jun"/>
  </r>
  <r>
    <n v="5096"/>
    <d v="2026-06-19T00:00:00"/>
    <n v="2026"/>
    <x v="1"/>
    <n v="6"/>
    <x v="5"/>
    <x v="0"/>
    <x v="15"/>
    <x v="0"/>
    <s v="Returning"/>
    <x v="3"/>
    <s v="Trail Tent 2P"/>
    <n v="2"/>
    <n v="199.28"/>
    <n v="0"/>
    <n v="102.85"/>
    <n v="398.56"/>
    <n v="205.7"/>
    <n v="192.86"/>
    <n v="0.48389201124046571"/>
    <n v="2026"/>
    <s v="Q2"/>
    <n v="6"/>
    <s v="Jun"/>
  </r>
  <r>
    <n v="5112"/>
    <d v="2026-06-19T00:00:00"/>
    <n v="2026"/>
    <x v="1"/>
    <n v="6"/>
    <x v="5"/>
    <x v="0"/>
    <x v="0"/>
    <x v="3"/>
    <s v="Returning"/>
    <x v="4"/>
    <s v="Recovery Roller"/>
    <n v="2"/>
    <n v="37.04"/>
    <n v="0.05"/>
    <n v="13.76"/>
    <n v="70.375999999999991"/>
    <n v="27.52"/>
    <n v="42.855999999999995"/>
    <n v="0.60895759918153913"/>
    <n v="2026"/>
    <s v="Q2"/>
    <n v="6"/>
    <s v="Jun"/>
  </r>
  <r>
    <n v="501"/>
    <d v="2026-06-20T00:00:00"/>
    <n v="2026"/>
    <x v="1"/>
    <n v="6"/>
    <x v="5"/>
    <x v="3"/>
    <x v="4"/>
    <x v="0"/>
    <s v="New"/>
    <x v="3"/>
    <s v="Portable Camp Stove"/>
    <n v="2"/>
    <n v="80.95"/>
    <n v="0.1"/>
    <n v="39.44"/>
    <n v="145.71"/>
    <n v="78.88"/>
    <n v="66.830000000000013"/>
    <n v="0.45865074462974409"/>
    <n v="2026"/>
    <s v="Q2"/>
    <n v="6"/>
    <s v="Jun"/>
  </r>
  <r>
    <n v="540"/>
    <d v="2026-06-20T00:00:00"/>
    <n v="2026"/>
    <x v="1"/>
    <n v="6"/>
    <x v="5"/>
    <x v="0"/>
    <x v="9"/>
    <x v="3"/>
    <s v="Returning"/>
    <x v="1"/>
    <s v="Summit Backpack 45L"/>
    <n v="1"/>
    <n v="151.46"/>
    <n v="0.05"/>
    <n v="77.98"/>
    <n v="143.887"/>
    <n v="77.98"/>
    <n v="65.906999999999996"/>
    <n v="0.45804693961233467"/>
    <n v="2026"/>
    <s v="Q2"/>
    <n v="6"/>
    <s v="Jun"/>
  </r>
  <r>
    <n v="2255"/>
    <d v="2026-06-20T00:00:00"/>
    <n v="2026"/>
    <x v="1"/>
    <n v="6"/>
    <x v="5"/>
    <x v="0"/>
    <x v="9"/>
    <x v="0"/>
    <s v="Business"/>
    <x v="1"/>
    <s v="Hiking Daypack 20L"/>
    <n v="5"/>
    <n v="90.1"/>
    <n v="0"/>
    <n v="44.32"/>
    <n v="450.5"/>
    <n v="221.6"/>
    <n v="228.9"/>
    <n v="0.50810210876803552"/>
    <n v="2026"/>
    <s v="Q2"/>
    <n v="6"/>
    <s v="Jun"/>
  </r>
  <r>
    <n v="3126"/>
    <d v="2026-06-20T00:00:00"/>
    <n v="2026"/>
    <x v="1"/>
    <n v="6"/>
    <x v="5"/>
    <x v="0"/>
    <x v="0"/>
    <x v="3"/>
    <s v="Business"/>
    <x v="1"/>
    <s v="Summit Backpack 45L"/>
    <n v="1"/>
    <n v="155.69"/>
    <n v="0.1"/>
    <n v="79.42"/>
    <n v="140.12100000000001"/>
    <n v="79.42"/>
    <n v="60.701000000000008"/>
    <n v="0.43320415926235184"/>
    <n v="2026"/>
    <s v="Q2"/>
    <n v="6"/>
    <s v="Jun"/>
  </r>
  <r>
    <n v="3223"/>
    <d v="2026-06-20T00:00:00"/>
    <n v="2026"/>
    <x v="1"/>
    <n v="6"/>
    <x v="5"/>
    <x v="1"/>
    <x v="14"/>
    <x v="2"/>
    <s v="Returning"/>
    <x v="4"/>
    <s v="Training Mat"/>
    <n v="1"/>
    <n v="50.11"/>
    <n v="0.05"/>
    <n v="21.38"/>
    <n v="47.604499999999994"/>
    <n v="21.38"/>
    <n v="26.224499999999995"/>
    <n v="0.55088279469377888"/>
    <n v="2026"/>
    <s v="Q2"/>
    <n v="6"/>
    <s v="Jun"/>
  </r>
  <r>
    <n v="3260"/>
    <d v="2026-06-20T00:00:00"/>
    <n v="2026"/>
    <x v="1"/>
    <n v="6"/>
    <x v="5"/>
    <x v="2"/>
    <x v="2"/>
    <x v="2"/>
    <s v="Returning"/>
    <x v="1"/>
    <s v="Trail Boots"/>
    <n v="1"/>
    <n v="142.55000000000001"/>
    <n v="0.1"/>
    <n v="79.709999999999994"/>
    <n v="128.29500000000002"/>
    <n v="79.709999999999994"/>
    <n v="48.585000000000022"/>
    <n v="0.37869753302934656"/>
    <n v="2026"/>
    <s v="Q2"/>
    <n v="6"/>
    <s v="Jun"/>
  </r>
  <r>
    <n v="3404"/>
    <d v="2026-06-20T00:00:00"/>
    <n v="2026"/>
    <x v="1"/>
    <n v="6"/>
    <x v="5"/>
    <x v="3"/>
    <x v="8"/>
    <x v="0"/>
    <s v="New"/>
    <x v="3"/>
    <s v="Trail Tent 2P"/>
    <n v="3"/>
    <n v="191.11"/>
    <n v="0.05"/>
    <n v="102.82"/>
    <n v="544.6635"/>
    <n v="308.45999999999998"/>
    <n v="236.20350000000002"/>
    <n v="0.43366867800026992"/>
    <n v="2026"/>
    <s v="Q2"/>
    <n v="6"/>
    <s v="Jun"/>
  </r>
  <r>
    <n v="4267"/>
    <d v="2026-06-20T00:00:00"/>
    <n v="2026"/>
    <x v="1"/>
    <n v="6"/>
    <x v="5"/>
    <x v="3"/>
    <x v="13"/>
    <x v="1"/>
    <s v="Business"/>
    <x v="0"/>
    <s v="Compact Repair Kit"/>
    <n v="6"/>
    <n v="40.229999999999997"/>
    <n v="0.15"/>
    <n v="17.079999999999998"/>
    <n v="205.173"/>
    <n v="102.47999999999999"/>
    <n v="102.69300000000001"/>
    <n v="0.50051907414718322"/>
    <n v="2026"/>
    <s v="Q2"/>
    <n v="6"/>
    <s v="Jun"/>
  </r>
  <r>
    <n v="5082"/>
    <d v="2026-06-20T00:00:00"/>
    <n v="2026"/>
    <x v="1"/>
    <n v="6"/>
    <x v="5"/>
    <x v="1"/>
    <x v="11"/>
    <x v="0"/>
    <s v="Business"/>
    <x v="0"/>
    <s v="Commuter Helmet"/>
    <n v="2"/>
    <n v="81.489999999999995"/>
    <n v="0"/>
    <n v="42.15"/>
    <n v="162.97999999999999"/>
    <n v="84.3"/>
    <n v="78.679999999999993"/>
    <n v="0.48275862068965514"/>
    <n v="2026"/>
    <s v="Q2"/>
    <n v="6"/>
    <s v="Jun"/>
  </r>
  <r>
    <n v="5108"/>
    <d v="2026-06-20T00:00:00"/>
    <n v="2026"/>
    <x v="1"/>
    <n v="6"/>
    <x v="5"/>
    <x v="1"/>
    <x v="6"/>
    <x v="1"/>
    <s v="Business"/>
    <x v="2"/>
    <s v="Travel Backpack 35L"/>
    <n v="8"/>
    <n v="162.71"/>
    <n v="0.2"/>
    <n v="85.27"/>
    <n v="1041.3440000000001"/>
    <n v="682.16"/>
    <n v="359.18400000000008"/>
    <n v="0.34492348349824847"/>
    <n v="2026"/>
    <s v="Q2"/>
    <n v="6"/>
    <s v="Jun"/>
  </r>
  <r>
    <n v="1105"/>
    <d v="2026-06-21T00:00:00"/>
    <n v="2026"/>
    <x v="1"/>
    <n v="6"/>
    <x v="5"/>
    <x v="2"/>
    <x v="5"/>
    <x v="3"/>
    <s v="Returning"/>
    <x v="2"/>
    <s v="Insulated Bottle"/>
    <n v="1"/>
    <n v="36.479999999999997"/>
    <n v="0.1"/>
    <n v="13.9"/>
    <n v="32.832000000000001"/>
    <n v="13.9"/>
    <n v="18.932000000000002"/>
    <n v="0.57663255360623789"/>
    <n v="2026"/>
    <s v="Q2"/>
    <n v="6"/>
    <s v="Jun"/>
  </r>
  <r>
    <n v="2757"/>
    <d v="2026-06-21T00:00:00"/>
    <n v="2026"/>
    <x v="1"/>
    <n v="6"/>
    <x v="5"/>
    <x v="1"/>
    <x v="6"/>
    <x v="1"/>
    <s v="Business"/>
    <x v="2"/>
    <s v="Carry-On Duffel"/>
    <n v="6"/>
    <n v="136.65"/>
    <n v="0.15"/>
    <n v="68.56"/>
    <n v="696.91500000000008"/>
    <n v="411.36"/>
    <n v="285.55500000000006"/>
    <n v="0.4097415036266977"/>
    <n v="2026"/>
    <s v="Q2"/>
    <n v="6"/>
    <s v="Jun"/>
  </r>
  <r>
    <n v="3325"/>
    <d v="2026-06-21T00:00:00"/>
    <n v="2026"/>
    <x v="1"/>
    <n v="6"/>
    <x v="5"/>
    <x v="2"/>
    <x v="2"/>
    <x v="0"/>
    <s v="New"/>
    <x v="0"/>
    <s v="Trail Bike Light"/>
    <n v="4"/>
    <n v="50.57"/>
    <n v="0"/>
    <n v="21.85"/>
    <n v="202.28"/>
    <n v="87.4"/>
    <n v="114.88"/>
    <n v="0.56792564761716435"/>
    <n v="2026"/>
    <s v="Q2"/>
    <n v="6"/>
    <s v="Jun"/>
  </r>
  <r>
    <n v="4070"/>
    <d v="2026-06-21T00:00:00"/>
    <n v="2026"/>
    <x v="1"/>
    <n v="6"/>
    <x v="5"/>
    <x v="3"/>
    <x v="8"/>
    <x v="0"/>
    <s v="New"/>
    <x v="0"/>
    <s v="Cycling Pack 12L"/>
    <n v="3"/>
    <n v="103.72"/>
    <n v="0"/>
    <n v="50.34"/>
    <n v="311.15999999999997"/>
    <n v="151.02000000000001"/>
    <n v="160.13999999999996"/>
    <n v="0.51465483995372152"/>
    <n v="2026"/>
    <s v="Q2"/>
    <n v="6"/>
    <s v="Jun"/>
  </r>
  <r>
    <n v="4339"/>
    <d v="2026-06-21T00:00:00"/>
    <n v="2026"/>
    <x v="1"/>
    <n v="6"/>
    <x v="5"/>
    <x v="2"/>
    <x v="16"/>
    <x v="3"/>
    <s v="Returning"/>
    <x v="2"/>
    <s v="Carry-On Duffel"/>
    <n v="1"/>
    <n v="132.49"/>
    <n v="0"/>
    <n v="67.09"/>
    <n v="132.49"/>
    <n v="67.09"/>
    <n v="65.400000000000006"/>
    <n v="0.49362216016303118"/>
    <n v="2026"/>
    <s v="Q2"/>
    <n v="6"/>
    <s v="Jun"/>
  </r>
  <r>
    <n v="731"/>
    <d v="2026-06-22T00:00:00"/>
    <n v="2026"/>
    <x v="1"/>
    <n v="6"/>
    <x v="5"/>
    <x v="2"/>
    <x v="3"/>
    <x v="0"/>
    <s v="New"/>
    <x v="3"/>
    <s v="Portable Camp Stove"/>
    <n v="2"/>
    <n v="80.650000000000006"/>
    <n v="0"/>
    <n v="39.18"/>
    <n v="161.30000000000001"/>
    <n v="78.36"/>
    <n v="82.940000000000012"/>
    <n v="0.51419714817110973"/>
    <n v="2026"/>
    <s v="Q2"/>
    <n v="6"/>
    <s v="Jun"/>
  </r>
  <r>
    <n v="1362"/>
    <d v="2026-06-22T00:00:00"/>
    <n v="2026"/>
    <x v="1"/>
    <n v="6"/>
    <x v="5"/>
    <x v="1"/>
    <x v="1"/>
    <x v="2"/>
    <s v="New"/>
    <x v="4"/>
    <s v="Recovery Roller"/>
    <n v="1"/>
    <n v="35.409999999999997"/>
    <n v="0.05"/>
    <n v="13.9"/>
    <n v="33.639499999999998"/>
    <n v="13.9"/>
    <n v="19.7395"/>
    <n v="0.58679528530447833"/>
    <n v="2026"/>
    <s v="Q2"/>
    <n v="6"/>
    <s v="Jun"/>
  </r>
  <r>
    <n v="1512"/>
    <d v="2026-06-22T00:00:00"/>
    <n v="2026"/>
    <x v="1"/>
    <n v="6"/>
    <x v="5"/>
    <x v="0"/>
    <x v="0"/>
    <x v="3"/>
    <s v="Returning"/>
    <x v="4"/>
    <s v="Resistance Band Set"/>
    <n v="3"/>
    <n v="41.01"/>
    <n v="0"/>
    <n v="14.33"/>
    <n v="123.03"/>
    <n v="42.99"/>
    <n v="80.039999999999992"/>
    <n v="0.65057303096805652"/>
    <n v="2026"/>
    <s v="Q2"/>
    <n v="6"/>
    <s v="Jun"/>
  </r>
  <r>
    <n v="1647"/>
    <d v="2026-06-22T00:00:00"/>
    <n v="2026"/>
    <x v="1"/>
    <n v="6"/>
    <x v="5"/>
    <x v="3"/>
    <x v="8"/>
    <x v="0"/>
    <s v="Business"/>
    <x v="2"/>
    <s v="Insulated Bottle"/>
    <n v="1"/>
    <n v="36.01"/>
    <n v="0"/>
    <n v="13.23"/>
    <n v="36.01"/>
    <n v="13.23"/>
    <n v="22.779999999999998"/>
    <n v="0.63260205498472644"/>
    <n v="2026"/>
    <s v="Q2"/>
    <n v="6"/>
    <s v="Jun"/>
  </r>
  <r>
    <n v="2358"/>
    <d v="2026-06-22T00:00:00"/>
    <n v="2026"/>
    <x v="1"/>
    <n v="6"/>
    <x v="5"/>
    <x v="0"/>
    <x v="0"/>
    <x v="3"/>
    <s v="Returning"/>
    <x v="4"/>
    <s v="Training Mat"/>
    <n v="2"/>
    <n v="50.21"/>
    <n v="0.05"/>
    <n v="21.74"/>
    <n v="95.399000000000001"/>
    <n v="43.48"/>
    <n v="51.919000000000004"/>
    <n v="0.54423002337550708"/>
    <n v="2026"/>
    <s v="Q2"/>
    <n v="6"/>
    <s v="Jun"/>
  </r>
  <r>
    <n v="2366"/>
    <d v="2026-06-22T00:00:00"/>
    <n v="2026"/>
    <x v="1"/>
    <n v="6"/>
    <x v="5"/>
    <x v="2"/>
    <x v="10"/>
    <x v="3"/>
    <s v="Returning"/>
    <x v="0"/>
    <s v="Cycling Pack 12L"/>
    <n v="3"/>
    <n v="100.3"/>
    <n v="0"/>
    <n v="49.26"/>
    <n v="300.89999999999998"/>
    <n v="147.78"/>
    <n v="153.11999999999998"/>
    <n v="0.5088733798604187"/>
    <n v="2026"/>
    <s v="Q2"/>
    <n v="6"/>
    <s v="Jun"/>
  </r>
  <r>
    <n v="3481"/>
    <d v="2026-06-22T00:00:00"/>
    <n v="2026"/>
    <x v="1"/>
    <n v="6"/>
    <x v="5"/>
    <x v="3"/>
    <x v="8"/>
    <x v="2"/>
    <s v="New"/>
    <x v="2"/>
    <s v="Packing Cube Set"/>
    <n v="1"/>
    <n v="47.7"/>
    <n v="0.1"/>
    <n v="18.760000000000002"/>
    <n v="42.930000000000007"/>
    <n v="18.760000000000002"/>
    <n v="24.170000000000005"/>
    <n v="0.56300955043093415"/>
    <n v="2026"/>
    <s v="Q2"/>
    <n v="6"/>
    <s v="Jun"/>
  </r>
  <r>
    <n v="3595"/>
    <d v="2026-06-22T00:00:00"/>
    <n v="2026"/>
    <x v="1"/>
    <n v="6"/>
    <x v="5"/>
    <x v="1"/>
    <x v="14"/>
    <x v="0"/>
    <s v="New"/>
    <x v="0"/>
    <s v="Compact Repair Kit"/>
    <n v="2"/>
    <n v="40.94"/>
    <n v="0.1"/>
    <n v="16.88"/>
    <n v="73.691999999999993"/>
    <n v="33.76"/>
    <n v="39.931999999999995"/>
    <n v="0.54187700157411933"/>
    <n v="2026"/>
    <s v="Q2"/>
    <n v="6"/>
    <s v="Jun"/>
  </r>
  <r>
    <n v="3766"/>
    <d v="2026-06-22T00:00:00"/>
    <n v="2026"/>
    <x v="1"/>
    <n v="6"/>
    <x v="5"/>
    <x v="3"/>
    <x v="8"/>
    <x v="2"/>
    <s v="Returning"/>
    <x v="1"/>
    <s v="Hiking Daypack 20L"/>
    <n v="1"/>
    <n v="93.78"/>
    <n v="0"/>
    <n v="46.62"/>
    <n v="93.78"/>
    <n v="46.62"/>
    <n v="47.160000000000004"/>
    <n v="0.50287907869481774"/>
    <n v="2026"/>
    <s v="Q2"/>
    <n v="6"/>
    <s v="Jun"/>
  </r>
  <r>
    <n v="3933"/>
    <d v="2026-06-22T00:00:00"/>
    <n v="2026"/>
    <x v="1"/>
    <n v="6"/>
    <x v="5"/>
    <x v="3"/>
    <x v="4"/>
    <x v="2"/>
    <s v="New"/>
    <x v="4"/>
    <s v="Training Mat"/>
    <n v="2"/>
    <n v="51.42"/>
    <n v="0"/>
    <n v="22.19"/>
    <n v="102.84"/>
    <n v="44.38"/>
    <n v="58.46"/>
    <n v="0.56845585375340335"/>
    <n v="2026"/>
    <s v="Q2"/>
    <n v="6"/>
    <s v="Jun"/>
  </r>
  <r>
    <n v="3951"/>
    <d v="2026-06-22T00:00:00"/>
    <n v="2026"/>
    <x v="1"/>
    <n v="6"/>
    <x v="5"/>
    <x v="2"/>
    <x v="2"/>
    <x v="2"/>
    <s v="New"/>
    <x v="2"/>
    <s v="Travel Backpack 35L"/>
    <n v="1"/>
    <n v="164.99"/>
    <n v="0.1"/>
    <n v="86.6"/>
    <n v="148.49100000000001"/>
    <n v="86.6"/>
    <n v="61.89100000000002"/>
    <n v="0.41679967136055396"/>
    <n v="2026"/>
    <s v="Q2"/>
    <n v="6"/>
    <s v="Jun"/>
  </r>
  <r>
    <n v="4078"/>
    <d v="2026-06-22T00:00:00"/>
    <n v="2026"/>
    <x v="1"/>
    <n v="6"/>
    <x v="5"/>
    <x v="2"/>
    <x v="5"/>
    <x v="3"/>
    <s v="Returning"/>
    <x v="1"/>
    <s v="Trail Boots"/>
    <n v="1"/>
    <n v="145.65"/>
    <n v="0"/>
    <n v="79.87"/>
    <n v="145.65"/>
    <n v="79.87"/>
    <n v="65.78"/>
    <n v="0.45163062135255749"/>
    <n v="2026"/>
    <s v="Q2"/>
    <n v="6"/>
    <s v="Jun"/>
  </r>
  <r>
    <n v="4182"/>
    <d v="2026-06-22T00:00:00"/>
    <n v="2026"/>
    <x v="1"/>
    <n v="6"/>
    <x v="5"/>
    <x v="1"/>
    <x v="11"/>
    <x v="0"/>
    <s v="New"/>
    <x v="4"/>
    <s v="Weighted Vest"/>
    <n v="4"/>
    <n v="120.94"/>
    <n v="0.05"/>
    <n v="70.84"/>
    <n v="459.57199999999995"/>
    <n v="283.36"/>
    <n v="176.21199999999993"/>
    <n v="0.38342631840059871"/>
    <n v="2026"/>
    <s v="Q2"/>
    <n v="6"/>
    <s v="Jun"/>
  </r>
  <r>
    <n v="323"/>
    <d v="2026-06-23T00:00:00"/>
    <n v="2026"/>
    <x v="1"/>
    <n v="6"/>
    <x v="5"/>
    <x v="3"/>
    <x v="13"/>
    <x v="0"/>
    <s v="Returning"/>
    <x v="2"/>
    <s v="Insulated Bottle"/>
    <n v="1"/>
    <n v="36.94"/>
    <n v="0"/>
    <n v="13.25"/>
    <n v="36.94"/>
    <n v="13.25"/>
    <n v="23.689999999999998"/>
    <n v="0.64131023280996213"/>
    <n v="2026"/>
    <s v="Q2"/>
    <n v="6"/>
    <s v="Jun"/>
  </r>
  <r>
    <n v="544"/>
    <d v="2026-06-23T00:00:00"/>
    <n v="2026"/>
    <x v="1"/>
    <n v="6"/>
    <x v="5"/>
    <x v="0"/>
    <x v="15"/>
    <x v="0"/>
    <s v="Business"/>
    <x v="1"/>
    <s v="Hiking Daypack 20L"/>
    <n v="1"/>
    <n v="90.3"/>
    <n v="0.05"/>
    <n v="45.07"/>
    <n v="85.784999999999997"/>
    <n v="45.07"/>
    <n v="40.714999999999996"/>
    <n v="0.47461677449437545"/>
    <n v="2026"/>
    <s v="Q2"/>
    <n v="6"/>
    <s v="Jun"/>
  </r>
  <r>
    <n v="1570"/>
    <d v="2026-06-23T00:00:00"/>
    <n v="2026"/>
    <x v="1"/>
    <n v="6"/>
    <x v="5"/>
    <x v="3"/>
    <x v="13"/>
    <x v="3"/>
    <s v="Returning"/>
    <x v="3"/>
    <s v="Alpine Tent 4P"/>
    <n v="1"/>
    <n v="335.05"/>
    <n v="0"/>
    <n v="191.67"/>
    <n v="335.05"/>
    <n v="191.67"/>
    <n v="143.38000000000002"/>
    <n v="0.42793612893597976"/>
    <n v="2026"/>
    <s v="Q2"/>
    <n v="6"/>
    <s v="Jun"/>
  </r>
  <r>
    <n v="1932"/>
    <d v="2026-06-23T00:00:00"/>
    <n v="2026"/>
    <x v="1"/>
    <n v="6"/>
    <x v="5"/>
    <x v="3"/>
    <x v="8"/>
    <x v="0"/>
    <s v="New"/>
    <x v="2"/>
    <s v="Insulated Bottle"/>
    <n v="1"/>
    <n v="35.9"/>
    <n v="0.05"/>
    <n v="13.81"/>
    <n v="34.104999999999997"/>
    <n v="13.81"/>
    <n v="20.294999999999995"/>
    <n v="0.59507403606509301"/>
    <n v="2026"/>
    <s v="Q2"/>
    <n v="6"/>
    <s v="Jun"/>
  </r>
  <r>
    <n v="4352"/>
    <d v="2026-06-23T00:00:00"/>
    <n v="2026"/>
    <x v="1"/>
    <n v="6"/>
    <x v="5"/>
    <x v="3"/>
    <x v="13"/>
    <x v="0"/>
    <s v="Returning"/>
    <x v="0"/>
    <s v="Trail Bike Light"/>
    <n v="6"/>
    <n v="51.34"/>
    <n v="0.1"/>
    <n v="22.47"/>
    <n v="277.23600000000005"/>
    <n v="134.82"/>
    <n v="142.41600000000005"/>
    <n v="0.51369951954291659"/>
    <n v="2026"/>
    <s v="Q2"/>
    <n v="6"/>
    <s v="Jun"/>
  </r>
  <r>
    <n v="4561"/>
    <d v="2026-06-23T00:00:00"/>
    <n v="2026"/>
    <x v="1"/>
    <n v="6"/>
    <x v="5"/>
    <x v="0"/>
    <x v="0"/>
    <x v="2"/>
    <s v="Returning"/>
    <x v="1"/>
    <s v="Summit Backpack 45L"/>
    <n v="1"/>
    <n v="157.91"/>
    <n v="0"/>
    <n v="77.12"/>
    <n v="157.91"/>
    <n v="77.12"/>
    <n v="80.789999999999992"/>
    <n v="0.51162054334747642"/>
    <n v="2026"/>
    <s v="Q2"/>
    <n v="6"/>
    <s v="Jun"/>
  </r>
  <r>
    <n v="4741"/>
    <d v="2026-06-23T00:00:00"/>
    <n v="2026"/>
    <x v="1"/>
    <n v="6"/>
    <x v="5"/>
    <x v="3"/>
    <x v="13"/>
    <x v="0"/>
    <s v="New"/>
    <x v="0"/>
    <s v="Compact Repair Kit"/>
    <n v="3"/>
    <n v="41.09"/>
    <n v="0.05"/>
    <n v="16.809999999999999"/>
    <n v="117.10650000000001"/>
    <n v="50.429999999999993"/>
    <n v="66.676500000000019"/>
    <n v="0.569366346018368"/>
    <n v="2026"/>
    <s v="Q2"/>
    <n v="6"/>
    <s v="Jun"/>
  </r>
  <r>
    <n v="4882"/>
    <d v="2026-06-23T00:00:00"/>
    <n v="2026"/>
    <x v="1"/>
    <n v="6"/>
    <x v="5"/>
    <x v="1"/>
    <x v="12"/>
    <x v="0"/>
    <s v="Returning"/>
    <x v="3"/>
    <s v="Compact Sleeping Bag"/>
    <n v="2"/>
    <n v="120.18"/>
    <n v="0.05"/>
    <n v="59.4"/>
    <n v="228.34200000000001"/>
    <n v="118.8"/>
    <n v="109.54200000000002"/>
    <n v="0.47972777675591882"/>
    <n v="2026"/>
    <s v="Q2"/>
    <n v="6"/>
    <s v="Jun"/>
  </r>
  <r>
    <n v="4885"/>
    <d v="2026-06-23T00:00:00"/>
    <n v="2026"/>
    <x v="1"/>
    <n v="6"/>
    <x v="5"/>
    <x v="3"/>
    <x v="13"/>
    <x v="3"/>
    <s v="New"/>
    <x v="3"/>
    <s v="Trail Tent 2P"/>
    <n v="1"/>
    <n v="198.1"/>
    <n v="0.1"/>
    <n v="103.46"/>
    <n v="178.29"/>
    <n v="103.46"/>
    <n v="74.83"/>
    <n v="0.41970946211228899"/>
    <n v="2026"/>
    <s v="Q2"/>
    <n v="6"/>
    <s v="Jun"/>
  </r>
  <r>
    <n v="4982"/>
    <d v="2026-06-23T00:00:00"/>
    <n v="2026"/>
    <x v="1"/>
    <n v="6"/>
    <x v="5"/>
    <x v="2"/>
    <x v="10"/>
    <x v="0"/>
    <s v="Returning"/>
    <x v="2"/>
    <s v="Insulated Bottle"/>
    <n v="1"/>
    <n v="36.700000000000003"/>
    <n v="0.15"/>
    <n v="13.59"/>
    <n v="31.195"/>
    <n v="13.59"/>
    <n v="17.605"/>
    <n v="0.56435326174066358"/>
    <n v="2026"/>
    <s v="Q2"/>
    <n v="6"/>
    <s v="Jun"/>
  </r>
  <r>
    <n v="40"/>
    <d v="2026-06-24T00:00:00"/>
    <n v="2026"/>
    <x v="1"/>
    <n v="6"/>
    <x v="5"/>
    <x v="3"/>
    <x v="7"/>
    <x v="2"/>
    <s v="New"/>
    <x v="2"/>
    <s v="Travel Backpack 35L"/>
    <n v="1"/>
    <n v="167.23"/>
    <n v="0.05"/>
    <n v="85.14"/>
    <n v="158.86849999999998"/>
    <n v="85.14"/>
    <n v="73.728499999999983"/>
    <n v="0.46408507665144438"/>
    <n v="2026"/>
    <s v="Q2"/>
    <n v="6"/>
    <s v="Jun"/>
  </r>
  <r>
    <n v="110"/>
    <d v="2026-06-24T00:00:00"/>
    <n v="2026"/>
    <x v="1"/>
    <n v="6"/>
    <x v="5"/>
    <x v="1"/>
    <x v="12"/>
    <x v="2"/>
    <s v="Business"/>
    <x v="1"/>
    <s v="Trekking Poles"/>
    <n v="2"/>
    <n v="72.97"/>
    <n v="0"/>
    <n v="31.57"/>
    <n v="145.94"/>
    <n v="63.14"/>
    <n v="82.8"/>
    <n v="0.56735644785528294"/>
    <n v="2026"/>
    <s v="Q2"/>
    <n v="6"/>
    <s v="Jun"/>
  </r>
  <r>
    <n v="1169"/>
    <d v="2026-06-24T00:00:00"/>
    <n v="2026"/>
    <x v="1"/>
    <n v="6"/>
    <x v="5"/>
    <x v="1"/>
    <x v="11"/>
    <x v="2"/>
    <s v="New"/>
    <x v="0"/>
    <s v="Commuter Helmet"/>
    <n v="3"/>
    <n v="82.91"/>
    <n v="0"/>
    <n v="42.29"/>
    <n v="248.73"/>
    <n v="126.87"/>
    <n v="121.85999999999999"/>
    <n v="0.4899288384995778"/>
    <n v="2026"/>
    <s v="Q2"/>
    <n v="6"/>
    <s v="Jun"/>
  </r>
  <r>
    <n v="2211"/>
    <d v="2026-06-24T00:00:00"/>
    <n v="2026"/>
    <x v="1"/>
    <n v="6"/>
    <x v="5"/>
    <x v="2"/>
    <x v="10"/>
    <x v="3"/>
    <s v="New"/>
    <x v="4"/>
    <s v="Resistance Band Set"/>
    <n v="2"/>
    <n v="41.25"/>
    <n v="0"/>
    <n v="14.72"/>
    <n v="82.5"/>
    <n v="29.44"/>
    <n v="53.06"/>
    <n v="0.64315151515151514"/>
    <n v="2026"/>
    <s v="Q2"/>
    <n v="6"/>
    <s v="Jun"/>
  </r>
  <r>
    <n v="3494"/>
    <d v="2026-06-24T00:00:00"/>
    <n v="2026"/>
    <x v="1"/>
    <n v="6"/>
    <x v="5"/>
    <x v="3"/>
    <x v="8"/>
    <x v="1"/>
    <s v="Business"/>
    <x v="3"/>
    <s v="Trail Tent 2P"/>
    <n v="6"/>
    <n v="194.79"/>
    <n v="0.15"/>
    <n v="106.78"/>
    <n v="993.42899999999997"/>
    <n v="640.68000000000006"/>
    <n v="352.74899999999991"/>
    <n v="0.3550822454347517"/>
    <n v="2026"/>
    <s v="Q2"/>
    <n v="6"/>
    <s v="Jun"/>
  </r>
  <r>
    <n v="3586"/>
    <d v="2026-06-24T00:00:00"/>
    <n v="2026"/>
    <x v="1"/>
    <n v="6"/>
    <x v="5"/>
    <x v="0"/>
    <x v="15"/>
    <x v="1"/>
    <s v="Business"/>
    <x v="3"/>
    <s v="Trail Tent 2P"/>
    <n v="6"/>
    <n v="193.13"/>
    <n v="0.15"/>
    <n v="106.49"/>
    <n v="984.96299999999997"/>
    <n v="638.93999999999994"/>
    <n v="346.02300000000002"/>
    <n v="0.35130558203709178"/>
    <n v="2026"/>
    <s v="Q2"/>
    <n v="6"/>
    <s v="Jun"/>
  </r>
  <r>
    <n v="3660"/>
    <d v="2026-06-24T00:00:00"/>
    <n v="2026"/>
    <x v="1"/>
    <n v="6"/>
    <x v="5"/>
    <x v="2"/>
    <x v="3"/>
    <x v="0"/>
    <s v="New"/>
    <x v="0"/>
    <s v="Commuter Helmet"/>
    <n v="1"/>
    <n v="82.7"/>
    <n v="0.05"/>
    <n v="42.16"/>
    <n v="78.564999999999998"/>
    <n v="42.16"/>
    <n v="36.405000000000001"/>
    <n v="0.46337427607713361"/>
    <n v="2026"/>
    <s v="Q2"/>
    <n v="6"/>
    <s v="Jun"/>
  </r>
  <r>
    <n v="4307"/>
    <d v="2026-06-24T00:00:00"/>
    <n v="2026"/>
    <x v="1"/>
    <n v="6"/>
    <x v="5"/>
    <x v="3"/>
    <x v="8"/>
    <x v="0"/>
    <s v="Business"/>
    <x v="0"/>
    <s v="Compact Repair Kit"/>
    <n v="1"/>
    <n v="40.33"/>
    <n v="0"/>
    <n v="16.48"/>
    <n v="40.33"/>
    <n v="16.48"/>
    <n v="23.849999999999998"/>
    <n v="0.59137118770146291"/>
    <n v="2026"/>
    <s v="Q2"/>
    <n v="6"/>
    <s v="Jun"/>
  </r>
  <r>
    <n v="5133"/>
    <d v="2026-06-24T00:00:00"/>
    <n v="2026"/>
    <x v="1"/>
    <n v="6"/>
    <x v="5"/>
    <x v="0"/>
    <x v="0"/>
    <x v="0"/>
    <s v="Business"/>
    <x v="3"/>
    <s v="Portable Camp Stove"/>
    <n v="1"/>
    <n v="81.99"/>
    <n v="0.15"/>
    <n v="40.29"/>
    <n v="69.691499999999991"/>
    <n v="40.29"/>
    <n v="29.401499999999992"/>
    <n v="0.4218807171606293"/>
    <n v="2026"/>
    <s v="Q2"/>
    <n v="6"/>
    <s v="Jun"/>
  </r>
  <r>
    <n v="472"/>
    <d v="2026-06-25T00:00:00"/>
    <n v="2026"/>
    <x v="1"/>
    <n v="6"/>
    <x v="5"/>
    <x v="1"/>
    <x v="6"/>
    <x v="2"/>
    <s v="Business"/>
    <x v="2"/>
    <s v="Packing Cube Set"/>
    <n v="3"/>
    <n v="46.29"/>
    <n v="0"/>
    <n v="18.309999999999999"/>
    <n v="138.87"/>
    <n v="54.929999999999993"/>
    <n v="83.940000000000012"/>
    <n v="0.60445020522791104"/>
    <n v="2026"/>
    <s v="Q2"/>
    <n v="6"/>
    <s v="Jun"/>
  </r>
  <r>
    <n v="689"/>
    <d v="2026-06-25T00:00:00"/>
    <n v="2026"/>
    <x v="1"/>
    <n v="6"/>
    <x v="5"/>
    <x v="3"/>
    <x v="7"/>
    <x v="0"/>
    <s v="New"/>
    <x v="0"/>
    <s v="Compact Repair Kit"/>
    <n v="1"/>
    <n v="39.729999999999997"/>
    <n v="0"/>
    <n v="16.55"/>
    <n v="39.729999999999997"/>
    <n v="16.55"/>
    <n v="23.179999999999996"/>
    <n v="0.58343820790334755"/>
    <n v="2026"/>
    <s v="Q2"/>
    <n v="6"/>
    <s v="Jun"/>
  </r>
  <r>
    <n v="864"/>
    <d v="2026-06-25T00:00:00"/>
    <n v="2026"/>
    <x v="1"/>
    <n v="6"/>
    <x v="5"/>
    <x v="3"/>
    <x v="8"/>
    <x v="0"/>
    <s v="New"/>
    <x v="2"/>
    <s v="Carry-On Duffel"/>
    <n v="4"/>
    <n v="131.02000000000001"/>
    <n v="0.05"/>
    <n v="67.42"/>
    <n v="497.87600000000003"/>
    <n v="269.68"/>
    <n v="228.19600000000003"/>
    <n v="0.45833902417469413"/>
    <n v="2026"/>
    <s v="Q2"/>
    <n v="6"/>
    <s v="Jun"/>
  </r>
  <r>
    <n v="1163"/>
    <d v="2026-06-25T00:00:00"/>
    <n v="2026"/>
    <x v="1"/>
    <n v="6"/>
    <x v="5"/>
    <x v="1"/>
    <x v="12"/>
    <x v="0"/>
    <s v="New"/>
    <x v="2"/>
    <s v="Packing Cube Set"/>
    <n v="2"/>
    <n v="46.69"/>
    <n v="0.05"/>
    <n v="18.23"/>
    <n v="88.710999999999999"/>
    <n v="36.46"/>
    <n v="52.250999999999998"/>
    <n v="0.58900249123558523"/>
    <n v="2026"/>
    <s v="Q2"/>
    <n v="6"/>
    <s v="Jun"/>
  </r>
  <r>
    <n v="1323"/>
    <d v="2026-06-25T00:00:00"/>
    <n v="2026"/>
    <x v="1"/>
    <n v="6"/>
    <x v="5"/>
    <x v="1"/>
    <x v="12"/>
    <x v="0"/>
    <s v="Returning"/>
    <x v="4"/>
    <s v="Resistance Band Set"/>
    <n v="2"/>
    <n v="39.57"/>
    <n v="0.1"/>
    <n v="14.64"/>
    <n v="71.225999999999999"/>
    <n v="29.28"/>
    <n v="41.945999999999998"/>
    <n v="0.58891416055934631"/>
    <n v="2026"/>
    <s v="Q2"/>
    <n v="6"/>
    <s v="Jun"/>
  </r>
  <r>
    <n v="2098"/>
    <d v="2026-06-25T00:00:00"/>
    <n v="2026"/>
    <x v="1"/>
    <n v="6"/>
    <x v="5"/>
    <x v="2"/>
    <x v="2"/>
    <x v="0"/>
    <s v="Returning"/>
    <x v="1"/>
    <s v="Trail Boots"/>
    <n v="1"/>
    <n v="146.46"/>
    <n v="0.15"/>
    <n v="80.760000000000005"/>
    <n v="124.491"/>
    <n v="80.760000000000005"/>
    <n v="43.730999999999995"/>
    <n v="0.35127840566787955"/>
    <n v="2026"/>
    <s v="Q2"/>
    <n v="6"/>
    <s v="Jun"/>
  </r>
  <r>
    <n v="2190"/>
    <d v="2026-06-25T00:00:00"/>
    <n v="2026"/>
    <x v="1"/>
    <n v="6"/>
    <x v="5"/>
    <x v="1"/>
    <x v="6"/>
    <x v="2"/>
    <s v="Business"/>
    <x v="0"/>
    <s v="Trail Bike Light"/>
    <n v="5"/>
    <n v="50.78"/>
    <n v="0"/>
    <n v="22.68"/>
    <n v="253.9"/>
    <n v="113.4"/>
    <n v="140.5"/>
    <n v="0.55336746750689247"/>
    <n v="2026"/>
    <s v="Q2"/>
    <n v="6"/>
    <s v="Jun"/>
  </r>
  <r>
    <n v="2664"/>
    <d v="2026-06-25T00:00:00"/>
    <n v="2026"/>
    <x v="1"/>
    <n v="6"/>
    <x v="5"/>
    <x v="2"/>
    <x v="10"/>
    <x v="3"/>
    <s v="Returning"/>
    <x v="2"/>
    <s v="Packing Cube Set"/>
    <n v="3"/>
    <n v="47.61"/>
    <n v="0"/>
    <n v="18.21"/>
    <n v="142.82999999999998"/>
    <n v="54.63"/>
    <n v="88.199999999999989"/>
    <n v="0.61751732829237549"/>
    <n v="2026"/>
    <s v="Q2"/>
    <n v="6"/>
    <s v="Jun"/>
  </r>
  <r>
    <n v="2992"/>
    <d v="2026-06-25T00:00:00"/>
    <n v="2026"/>
    <x v="1"/>
    <n v="6"/>
    <x v="5"/>
    <x v="2"/>
    <x v="16"/>
    <x v="0"/>
    <s v="New"/>
    <x v="0"/>
    <s v="Trail Bike Light"/>
    <n v="1"/>
    <n v="50.75"/>
    <n v="0.1"/>
    <n v="22.94"/>
    <n v="45.675000000000004"/>
    <n v="22.94"/>
    <n v="22.735000000000003"/>
    <n v="0.49775588396278053"/>
    <n v="2026"/>
    <s v="Q2"/>
    <n v="6"/>
    <s v="Jun"/>
  </r>
  <r>
    <n v="3120"/>
    <d v="2026-06-25T00:00:00"/>
    <n v="2026"/>
    <x v="1"/>
    <n v="6"/>
    <x v="5"/>
    <x v="2"/>
    <x v="5"/>
    <x v="3"/>
    <s v="Returning"/>
    <x v="4"/>
    <s v="Training Mat"/>
    <n v="1"/>
    <n v="50.33"/>
    <n v="0"/>
    <n v="21.66"/>
    <n v="50.33"/>
    <n v="21.66"/>
    <n v="28.669999999999998"/>
    <n v="0.56964037353467112"/>
    <n v="2026"/>
    <s v="Q2"/>
    <n v="6"/>
    <s v="Jun"/>
  </r>
  <r>
    <n v="189"/>
    <d v="2026-06-26T00:00:00"/>
    <n v="2026"/>
    <x v="1"/>
    <n v="6"/>
    <x v="5"/>
    <x v="2"/>
    <x v="10"/>
    <x v="0"/>
    <s v="Business"/>
    <x v="2"/>
    <s v="Packing Cube Set"/>
    <n v="1"/>
    <n v="47.5"/>
    <n v="0.1"/>
    <n v="18.8"/>
    <n v="42.75"/>
    <n v="18.8"/>
    <n v="23.95"/>
    <n v="0.56023391812865497"/>
    <n v="2026"/>
    <s v="Q2"/>
    <n v="6"/>
    <s v="Jun"/>
  </r>
  <r>
    <n v="927"/>
    <d v="2026-06-26T00:00:00"/>
    <n v="2026"/>
    <x v="1"/>
    <n v="6"/>
    <x v="5"/>
    <x v="2"/>
    <x v="10"/>
    <x v="3"/>
    <s v="Returning"/>
    <x v="2"/>
    <s v="Carry-On Duffel"/>
    <n v="2"/>
    <n v="130.33000000000001"/>
    <n v="0.1"/>
    <n v="67.319999999999993"/>
    <n v="234.59400000000002"/>
    <n v="134.63999999999999"/>
    <n v="99.954000000000036"/>
    <n v="0.42607227806337772"/>
    <n v="2026"/>
    <s v="Q2"/>
    <n v="6"/>
    <s v="Jun"/>
  </r>
  <r>
    <n v="1388"/>
    <d v="2026-06-26T00:00:00"/>
    <n v="2026"/>
    <x v="1"/>
    <n v="6"/>
    <x v="5"/>
    <x v="1"/>
    <x v="14"/>
    <x v="0"/>
    <s v="Returning"/>
    <x v="1"/>
    <s v="Summit Backpack 45L"/>
    <n v="3"/>
    <n v="156.76"/>
    <n v="0.05"/>
    <n v="78.63"/>
    <n v="446.76599999999996"/>
    <n v="235.89"/>
    <n v="210.87599999999998"/>
    <n v="0.47200547937846654"/>
    <n v="2026"/>
    <s v="Q2"/>
    <n v="6"/>
    <s v="Jun"/>
  </r>
  <r>
    <n v="3932"/>
    <d v="2026-06-26T00:00:00"/>
    <n v="2026"/>
    <x v="1"/>
    <n v="6"/>
    <x v="5"/>
    <x v="2"/>
    <x v="10"/>
    <x v="0"/>
    <s v="New"/>
    <x v="4"/>
    <s v="Recovery Roller"/>
    <n v="4"/>
    <n v="35.770000000000003"/>
    <n v="0"/>
    <n v="13.75"/>
    <n v="143.08000000000001"/>
    <n v="55"/>
    <n v="88.080000000000013"/>
    <n v="0.61559966452334358"/>
    <n v="2026"/>
    <s v="Q2"/>
    <n v="6"/>
    <s v="Jun"/>
  </r>
  <r>
    <n v="4008"/>
    <d v="2026-06-26T00:00:00"/>
    <n v="2026"/>
    <x v="1"/>
    <n v="6"/>
    <x v="5"/>
    <x v="1"/>
    <x v="14"/>
    <x v="0"/>
    <s v="Returning"/>
    <x v="0"/>
    <s v="Cycling Pack 12L"/>
    <n v="2"/>
    <n v="102.49"/>
    <n v="0"/>
    <n v="50.07"/>
    <n v="204.98"/>
    <n v="100.14"/>
    <n v="104.83999999999999"/>
    <n v="0.51146453312518292"/>
    <n v="2026"/>
    <s v="Q2"/>
    <n v="6"/>
    <s v="Jun"/>
  </r>
  <r>
    <n v="4701"/>
    <d v="2026-06-26T00:00:00"/>
    <n v="2026"/>
    <x v="1"/>
    <n v="6"/>
    <x v="5"/>
    <x v="0"/>
    <x v="0"/>
    <x v="1"/>
    <s v="Business"/>
    <x v="0"/>
    <s v="Commuter Helmet"/>
    <n v="8"/>
    <n v="82.47"/>
    <n v="0.15"/>
    <n v="42.58"/>
    <n v="560.79599999999994"/>
    <n v="340.64"/>
    <n v="220.15599999999995"/>
    <n v="0.39257769313618496"/>
    <n v="2026"/>
    <s v="Q2"/>
    <n v="6"/>
    <s v="Jun"/>
  </r>
  <r>
    <n v="4805"/>
    <d v="2026-06-26T00:00:00"/>
    <n v="2026"/>
    <x v="1"/>
    <n v="6"/>
    <x v="5"/>
    <x v="2"/>
    <x v="10"/>
    <x v="0"/>
    <s v="Returning"/>
    <x v="3"/>
    <s v="Compact Sleeping Bag"/>
    <n v="1"/>
    <n v="121.44"/>
    <n v="0"/>
    <n v="62.34"/>
    <n v="121.44"/>
    <n v="62.34"/>
    <n v="59.099999999999994"/>
    <n v="0.48666007905138337"/>
    <n v="2026"/>
    <s v="Q2"/>
    <n v="6"/>
    <s v="Jun"/>
  </r>
  <r>
    <n v="912"/>
    <d v="2026-06-27T00:00:00"/>
    <n v="2026"/>
    <x v="1"/>
    <n v="6"/>
    <x v="5"/>
    <x v="0"/>
    <x v="0"/>
    <x v="3"/>
    <s v="New"/>
    <x v="2"/>
    <s v="Packing Cube Set"/>
    <n v="4"/>
    <n v="46.44"/>
    <n v="0.05"/>
    <n v="18.2"/>
    <n v="176.47199999999998"/>
    <n v="72.8"/>
    <n v="103.67199999999998"/>
    <n v="0.58746996690693143"/>
    <n v="2026"/>
    <s v="Q2"/>
    <n v="6"/>
    <s v="Jun"/>
  </r>
  <r>
    <n v="1837"/>
    <d v="2026-06-27T00:00:00"/>
    <n v="2026"/>
    <x v="1"/>
    <n v="6"/>
    <x v="5"/>
    <x v="0"/>
    <x v="0"/>
    <x v="3"/>
    <s v="Business"/>
    <x v="3"/>
    <s v="Trail Tent 2P"/>
    <n v="2"/>
    <n v="194.13"/>
    <n v="0.1"/>
    <n v="106.51"/>
    <n v="349.43400000000003"/>
    <n v="213.02"/>
    <n v="136.41400000000002"/>
    <n v="0.39038559499075648"/>
    <n v="2026"/>
    <s v="Q2"/>
    <n v="6"/>
    <s v="Jun"/>
  </r>
  <r>
    <n v="2216"/>
    <d v="2026-06-27T00:00:00"/>
    <n v="2026"/>
    <x v="1"/>
    <n v="6"/>
    <x v="5"/>
    <x v="0"/>
    <x v="9"/>
    <x v="0"/>
    <s v="Business"/>
    <x v="0"/>
    <s v="Commuter Helmet"/>
    <n v="4"/>
    <n v="81.86"/>
    <n v="0.05"/>
    <n v="42.22"/>
    <n v="311.06799999999998"/>
    <n v="168.88"/>
    <n v="142.18799999999999"/>
    <n v="0.45709619761595532"/>
    <n v="2026"/>
    <s v="Q2"/>
    <n v="6"/>
    <s v="Jun"/>
  </r>
  <r>
    <n v="2451"/>
    <d v="2026-06-27T00:00:00"/>
    <n v="2026"/>
    <x v="1"/>
    <n v="6"/>
    <x v="5"/>
    <x v="0"/>
    <x v="9"/>
    <x v="1"/>
    <s v="Business"/>
    <x v="2"/>
    <s v="Travel Backpack 35L"/>
    <n v="4"/>
    <n v="162.61000000000001"/>
    <n v="0.05"/>
    <n v="88.64"/>
    <n v="617.91800000000001"/>
    <n v="354.56"/>
    <n v="263.358"/>
    <n v="0.4262021821665658"/>
    <n v="2026"/>
    <s v="Q2"/>
    <n v="6"/>
    <s v="Jun"/>
  </r>
  <r>
    <n v="2874"/>
    <d v="2026-06-27T00:00:00"/>
    <n v="2026"/>
    <x v="1"/>
    <n v="6"/>
    <x v="5"/>
    <x v="1"/>
    <x v="12"/>
    <x v="2"/>
    <s v="New"/>
    <x v="0"/>
    <s v="Compact Repair Kit"/>
    <n v="1"/>
    <n v="40.26"/>
    <n v="0"/>
    <n v="16.62"/>
    <n v="40.26"/>
    <n v="16.62"/>
    <n v="23.639999999999997"/>
    <n v="0.58718330849478384"/>
    <n v="2026"/>
    <s v="Q2"/>
    <n v="6"/>
    <s v="Jun"/>
  </r>
  <r>
    <n v="2885"/>
    <d v="2026-06-27T00:00:00"/>
    <n v="2026"/>
    <x v="1"/>
    <n v="6"/>
    <x v="5"/>
    <x v="0"/>
    <x v="0"/>
    <x v="0"/>
    <s v="Business"/>
    <x v="2"/>
    <s v="Packing Cube Set"/>
    <n v="1"/>
    <n v="47.23"/>
    <n v="0.1"/>
    <n v="17.829999999999998"/>
    <n v="42.506999999999998"/>
    <n v="17.829999999999998"/>
    <n v="24.677"/>
    <n v="0.58053967581810062"/>
    <n v="2026"/>
    <s v="Q2"/>
    <n v="6"/>
    <s v="Jun"/>
  </r>
  <r>
    <n v="3014"/>
    <d v="2026-06-27T00:00:00"/>
    <n v="2026"/>
    <x v="1"/>
    <n v="6"/>
    <x v="5"/>
    <x v="2"/>
    <x v="10"/>
    <x v="0"/>
    <s v="New"/>
    <x v="4"/>
    <s v="Training Mat"/>
    <n v="1"/>
    <n v="50.13"/>
    <n v="0.15"/>
    <n v="22.22"/>
    <n v="42.610500000000002"/>
    <n v="22.22"/>
    <n v="20.390500000000003"/>
    <n v="0.47853228664296366"/>
    <n v="2026"/>
    <s v="Q2"/>
    <n v="6"/>
    <s v="Jun"/>
  </r>
  <r>
    <n v="3273"/>
    <d v="2026-06-27T00:00:00"/>
    <n v="2026"/>
    <x v="1"/>
    <n v="6"/>
    <x v="5"/>
    <x v="2"/>
    <x v="3"/>
    <x v="0"/>
    <s v="Business"/>
    <x v="3"/>
    <s v="Alpine Tent 4P"/>
    <n v="2"/>
    <n v="345.82"/>
    <n v="0.05"/>
    <n v="196.24"/>
    <n v="657.05799999999999"/>
    <n v="392.48"/>
    <n v="264.57799999999997"/>
    <n v="0.40267069269379563"/>
    <n v="2026"/>
    <s v="Q2"/>
    <n v="6"/>
    <s v="Jun"/>
  </r>
  <r>
    <n v="5041"/>
    <d v="2026-06-27T00:00:00"/>
    <n v="2026"/>
    <x v="1"/>
    <n v="6"/>
    <x v="5"/>
    <x v="0"/>
    <x v="15"/>
    <x v="2"/>
    <s v="New"/>
    <x v="3"/>
    <s v="Compact Sleeping Bag"/>
    <n v="1"/>
    <n v="126.12"/>
    <n v="0"/>
    <n v="62.18"/>
    <n v="126.12"/>
    <n v="62.18"/>
    <n v="63.940000000000005"/>
    <n v="0.50697748176339996"/>
    <n v="2026"/>
    <s v="Q2"/>
    <n v="6"/>
    <s v="Jun"/>
  </r>
  <r>
    <n v="312"/>
    <d v="2026-06-28T00:00:00"/>
    <n v="2026"/>
    <x v="1"/>
    <n v="6"/>
    <x v="5"/>
    <x v="3"/>
    <x v="7"/>
    <x v="3"/>
    <s v="Returning"/>
    <x v="4"/>
    <s v="Recovery Roller"/>
    <n v="1"/>
    <n v="36"/>
    <n v="0"/>
    <n v="13.95"/>
    <n v="36"/>
    <n v="13.95"/>
    <n v="22.05"/>
    <n v="0.61250000000000004"/>
    <n v="2026"/>
    <s v="Q2"/>
    <n v="6"/>
    <s v="Jun"/>
  </r>
  <r>
    <n v="647"/>
    <d v="2026-06-28T00:00:00"/>
    <n v="2026"/>
    <x v="1"/>
    <n v="6"/>
    <x v="5"/>
    <x v="0"/>
    <x v="0"/>
    <x v="0"/>
    <s v="Returning"/>
    <x v="2"/>
    <s v="Travel Backpack 35L"/>
    <n v="1"/>
    <n v="162.25"/>
    <n v="0.05"/>
    <n v="89.28"/>
    <n v="154.13749999999999"/>
    <n v="89.28"/>
    <n v="64.857499999999987"/>
    <n v="0.42077690373854509"/>
    <n v="2026"/>
    <s v="Q2"/>
    <n v="6"/>
    <s v="Jun"/>
  </r>
  <r>
    <n v="708"/>
    <d v="2026-06-28T00:00:00"/>
    <n v="2026"/>
    <x v="1"/>
    <n v="6"/>
    <x v="5"/>
    <x v="1"/>
    <x v="11"/>
    <x v="0"/>
    <s v="Returning"/>
    <x v="1"/>
    <s v="Summit Backpack 45L"/>
    <n v="1"/>
    <n v="150.44"/>
    <n v="0"/>
    <n v="80.5"/>
    <n v="150.44"/>
    <n v="80.5"/>
    <n v="69.94"/>
    <n v="0.46490295134272797"/>
    <n v="2026"/>
    <s v="Q2"/>
    <n v="6"/>
    <s v="Jun"/>
  </r>
  <r>
    <n v="886"/>
    <d v="2026-06-28T00:00:00"/>
    <n v="2026"/>
    <x v="1"/>
    <n v="6"/>
    <x v="5"/>
    <x v="0"/>
    <x v="0"/>
    <x v="2"/>
    <s v="Business"/>
    <x v="3"/>
    <s v="Compact Sleeping Bag"/>
    <n v="2"/>
    <n v="126.17"/>
    <n v="0.05"/>
    <n v="61.13"/>
    <n v="239.72299999999998"/>
    <n v="122.26"/>
    <n v="117.46299999999998"/>
    <n v="0.48999470221881081"/>
    <n v="2026"/>
    <s v="Q2"/>
    <n v="6"/>
    <s v="Jun"/>
  </r>
  <r>
    <n v="944"/>
    <d v="2026-06-28T00:00:00"/>
    <n v="2026"/>
    <x v="1"/>
    <n v="6"/>
    <x v="5"/>
    <x v="3"/>
    <x v="7"/>
    <x v="3"/>
    <s v="Returning"/>
    <x v="3"/>
    <s v="Portable Camp Stove"/>
    <n v="2"/>
    <n v="83.72"/>
    <n v="0"/>
    <n v="38.96"/>
    <n v="167.44"/>
    <n v="77.92"/>
    <n v="89.52"/>
    <n v="0.53463927376970855"/>
    <n v="2026"/>
    <s v="Q2"/>
    <n v="6"/>
    <s v="Jun"/>
  </r>
  <r>
    <n v="1050"/>
    <d v="2026-06-28T00:00:00"/>
    <n v="2026"/>
    <x v="1"/>
    <n v="6"/>
    <x v="5"/>
    <x v="3"/>
    <x v="8"/>
    <x v="3"/>
    <s v="New"/>
    <x v="1"/>
    <s v="Trekking Poles"/>
    <n v="1"/>
    <n v="70.58"/>
    <n v="0"/>
    <n v="32.78"/>
    <n v="70.58"/>
    <n v="32.78"/>
    <n v="37.799999999999997"/>
    <n v="0.53556248228960046"/>
    <n v="2026"/>
    <s v="Q2"/>
    <n v="6"/>
    <s v="Jun"/>
  </r>
  <r>
    <n v="1677"/>
    <d v="2026-06-28T00:00:00"/>
    <n v="2026"/>
    <x v="1"/>
    <n v="6"/>
    <x v="5"/>
    <x v="3"/>
    <x v="13"/>
    <x v="1"/>
    <s v="Business"/>
    <x v="3"/>
    <s v="Portable Camp Stove"/>
    <n v="5"/>
    <n v="81.96"/>
    <n v="0.05"/>
    <n v="39.130000000000003"/>
    <n v="389.30999999999995"/>
    <n v="195.65"/>
    <n v="193.65999999999994"/>
    <n v="0.497444196141892"/>
    <n v="2026"/>
    <s v="Q2"/>
    <n v="6"/>
    <s v="Jun"/>
  </r>
  <r>
    <n v="2109"/>
    <d v="2026-06-28T00:00:00"/>
    <n v="2026"/>
    <x v="1"/>
    <n v="6"/>
    <x v="5"/>
    <x v="1"/>
    <x v="14"/>
    <x v="0"/>
    <s v="New"/>
    <x v="0"/>
    <s v="Compact Repair Kit"/>
    <n v="1"/>
    <n v="40.67"/>
    <n v="0"/>
    <n v="16.5"/>
    <n v="40.67"/>
    <n v="16.5"/>
    <n v="24.17"/>
    <n v="0.59429554954511932"/>
    <n v="2026"/>
    <s v="Q2"/>
    <n v="6"/>
    <s v="Jun"/>
  </r>
  <r>
    <n v="3688"/>
    <d v="2026-06-28T00:00:00"/>
    <n v="2026"/>
    <x v="1"/>
    <n v="6"/>
    <x v="5"/>
    <x v="2"/>
    <x v="16"/>
    <x v="2"/>
    <s v="New"/>
    <x v="4"/>
    <s v="Resistance Band Set"/>
    <n v="1"/>
    <n v="40.94"/>
    <n v="0"/>
    <n v="14.47"/>
    <n v="40.94"/>
    <n v="14.47"/>
    <n v="26.47"/>
    <n v="0.64655593551538837"/>
    <n v="2026"/>
    <s v="Q2"/>
    <n v="6"/>
    <s v="Jun"/>
  </r>
  <r>
    <n v="521"/>
    <d v="2026-06-29T00:00:00"/>
    <n v="2026"/>
    <x v="1"/>
    <n v="6"/>
    <x v="5"/>
    <x v="3"/>
    <x v="8"/>
    <x v="1"/>
    <s v="Business"/>
    <x v="0"/>
    <s v="Cycling Pack 12L"/>
    <n v="3"/>
    <n v="100.89"/>
    <n v="0.05"/>
    <n v="49.08"/>
    <n v="287.53649999999999"/>
    <n v="147.24"/>
    <n v="140.29649999999998"/>
    <n v="0.48792588071427451"/>
    <n v="2026"/>
    <s v="Q2"/>
    <n v="6"/>
    <s v="Jun"/>
  </r>
  <r>
    <n v="557"/>
    <d v="2026-06-29T00:00:00"/>
    <n v="2026"/>
    <x v="1"/>
    <n v="6"/>
    <x v="5"/>
    <x v="1"/>
    <x v="12"/>
    <x v="1"/>
    <s v="Business"/>
    <x v="0"/>
    <s v="Compact Repair Kit"/>
    <n v="3"/>
    <n v="39.78"/>
    <n v="0.15"/>
    <n v="16.850000000000001"/>
    <n v="101.43900000000001"/>
    <n v="50.550000000000004"/>
    <n v="50.889000000000003"/>
    <n v="0.50167095495815217"/>
    <n v="2026"/>
    <s v="Q2"/>
    <n v="6"/>
    <s v="Jun"/>
  </r>
  <r>
    <n v="929"/>
    <d v="2026-06-29T00:00:00"/>
    <n v="2026"/>
    <x v="1"/>
    <n v="6"/>
    <x v="5"/>
    <x v="0"/>
    <x v="0"/>
    <x v="0"/>
    <s v="Returning"/>
    <x v="4"/>
    <s v="Resistance Band Set"/>
    <n v="1"/>
    <n v="40.299999999999997"/>
    <n v="0.05"/>
    <n v="14.79"/>
    <n v="38.284999999999997"/>
    <n v="14.79"/>
    <n v="23.494999999999997"/>
    <n v="0.61368682251534545"/>
    <n v="2026"/>
    <s v="Q2"/>
    <n v="6"/>
    <s v="Jun"/>
  </r>
  <r>
    <n v="1089"/>
    <d v="2026-06-29T00:00:00"/>
    <n v="2026"/>
    <x v="1"/>
    <n v="6"/>
    <x v="5"/>
    <x v="1"/>
    <x v="11"/>
    <x v="2"/>
    <s v="Returning"/>
    <x v="1"/>
    <s v="Hiking Daypack 20L"/>
    <n v="1"/>
    <n v="90.91"/>
    <n v="0.05"/>
    <n v="45.9"/>
    <n v="86.364499999999992"/>
    <n v="45.9"/>
    <n v="40.464499999999994"/>
    <n v="0.46853163047316893"/>
    <n v="2026"/>
    <s v="Q2"/>
    <n v="6"/>
    <s v="Jun"/>
  </r>
  <r>
    <n v="1655"/>
    <d v="2026-06-29T00:00:00"/>
    <n v="2026"/>
    <x v="1"/>
    <n v="6"/>
    <x v="5"/>
    <x v="0"/>
    <x v="0"/>
    <x v="1"/>
    <s v="Business"/>
    <x v="2"/>
    <s v="Travel Backpack 35L"/>
    <n v="5"/>
    <n v="162.29"/>
    <n v="0.15"/>
    <n v="86.66"/>
    <n v="689.73249999999996"/>
    <n v="433.29999999999995"/>
    <n v="256.4325"/>
    <n v="0.37178543855770174"/>
    <n v="2026"/>
    <s v="Q2"/>
    <n v="6"/>
    <s v="Jun"/>
  </r>
  <r>
    <n v="1897"/>
    <d v="2026-06-29T00:00:00"/>
    <n v="2026"/>
    <x v="1"/>
    <n v="6"/>
    <x v="5"/>
    <x v="1"/>
    <x v="11"/>
    <x v="0"/>
    <s v="Business"/>
    <x v="0"/>
    <s v="Trail Bike Light"/>
    <n v="2"/>
    <n v="51.03"/>
    <n v="0"/>
    <n v="22.59"/>
    <n v="102.06"/>
    <n v="45.18"/>
    <n v="56.88"/>
    <n v="0.55731922398589062"/>
    <n v="2026"/>
    <s v="Q2"/>
    <n v="6"/>
    <s v="Jun"/>
  </r>
  <r>
    <n v="2417"/>
    <d v="2026-06-29T00:00:00"/>
    <n v="2026"/>
    <x v="1"/>
    <n v="6"/>
    <x v="5"/>
    <x v="1"/>
    <x v="12"/>
    <x v="0"/>
    <s v="Business"/>
    <x v="4"/>
    <s v="Training Mat"/>
    <n v="1"/>
    <n v="50.67"/>
    <n v="0"/>
    <n v="22.18"/>
    <n v="50.67"/>
    <n v="22.18"/>
    <n v="28.490000000000002"/>
    <n v="0.56226564041839355"/>
    <n v="2026"/>
    <s v="Q2"/>
    <n v="6"/>
    <s v="Jun"/>
  </r>
  <r>
    <n v="3474"/>
    <d v="2026-06-29T00:00:00"/>
    <n v="2026"/>
    <x v="1"/>
    <n v="6"/>
    <x v="5"/>
    <x v="3"/>
    <x v="8"/>
    <x v="1"/>
    <s v="Returning"/>
    <x v="2"/>
    <s v="Carry-On Duffel"/>
    <n v="10"/>
    <n v="130.62"/>
    <n v="0.05"/>
    <n v="67.05"/>
    <n v="1240.8899999999999"/>
    <n v="670.5"/>
    <n v="570.38999999999987"/>
    <n v="0.45966201677828006"/>
    <n v="2026"/>
    <s v="Q2"/>
    <n v="6"/>
    <s v="Jun"/>
  </r>
  <r>
    <n v="4079"/>
    <d v="2026-06-29T00:00:00"/>
    <n v="2026"/>
    <x v="1"/>
    <n v="6"/>
    <x v="5"/>
    <x v="2"/>
    <x v="5"/>
    <x v="0"/>
    <s v="New"/>
    <x v="3"/>
    <s v="Trail Tent 2P"/>
    <n v="4"/>
    <n v="194.6"/>
    <n v="0"/>
    <n v="104.64"/>
    <n v="778.4"/>
    <n v="418.56"/>
    <n v="359.84"/>
    <n v="0.46228160328879753"/>
    <n v="2026"/>
    <s v="Q2"/>
    <n v="6"/>
    <s v="Jun"/>
  </r>
  <r>
    <n v="45"/>
    <d v="2026-06-30T00:00:00"/>
    <n v="2026"/>
    <x v="1"/>
    <n v="6"/>
    <x v="5"/>
    <x v="2"/>
    <x v="2"/>
    <x v="2"/>
    <s v="New"/>
    <x v="1"/>
    <s v="Hiking Daypack 20L"/>
    <n v="1"/>
    <n v="94"/>
    <n v="0"/>
    <n v="45.62"/>
    <n v="94"/>
    <n v="45.62"/>
    <n v="48.38"/>
    <n v="0.51468085106382977"/>
    <n v="2026"/>
    <s v="Q2"/>
    <n v="6"/>
    <s v="Jun"/>
  </r>
  <r>
    <n v="2895"/>
    <d v="2026-06-30T00:00:00"/>
    <n v="2026"/>
    <x v="1"/>
    <n v="6"/>
    <x v="5"/>
    <x v="3"/>
    <x v="8"/>
    <x v="0"/>
    <s v="Returning"/>
    <x v="4"/>
    <s v="Resistance Band Set"/>
    <n v="2"/>
    <n v="40.46"/>
    <n v="0"/>
    <n v="15.15"/>
    <n v="80.92"/>
    <n v="30.3"/>
    <n v="50.620000000000005"/>
    <n v="0.62555610479485912"/>
    <n v="2026"/>
    <s v="Q2"/>
    <n v="6"/>
    <s v="Jun"/>
  </r>
  <r>
    <n v="5158"/>
    <d v="2026-06-30T00:00:00"/>
    <n v="2026"/>
    <x v="1"/>
    <n v="6"/>
    <x v="5"/>
    <x v="1"/>
    <x v="6"/>
    <x v="2"/>
    <s v="New"/>
    <x v="1"/>
    <s v="Summit Backpack 45L"/>
    <n v="1"/>
    <n v="156.11000000000001"/>
    <n v="0"/>
    <n v="79.52"/>
    <n v="156.11000000000001"/>
    <n v="79.52"/>
    <n v="76.590000000000018"/>
    <n v="0.49061559157004681"/>
    <n v="2026"/>
    <s v="Q2"/>
    <n v="6"/>
    <s v="Jun"/>
  </r>
  <r>
    <n v="1217"/>
    <d v="2026-07-01T00:00:00"/>
    <n v="2026"/>
    <x v="2"/>
    <n v="7"/>
    <x v="6"/>
    <x v="2"/>
    <x v="3"/>
    <x v="0"/>
    <s v="Returning"/>
    <x v="3"/>
    <s v="Compact Sleeping Bag"/>
    <n v="2"/>
    <n v="121.78"/>
    <n v="0.1"/>
    <n v="59.62"/>
    <n v="219.20400000000001"/>
    <n v="119.24"/>
    <n v="99.964000000000013"/>
    <n v="0.45603182423678407"/>
    <n v="2026"/>
    <s v="Q3"/>
    <n v="7"/>
    <s v="Jul"/>
  </r>
  <r>
    <n v="2249"/>
    <d v="2026-07-01T00:00:00"/>
    <n v="2026"/>
    <x v="2"/>
    <n v="7"/>
    <x v="6"/>
    <x v="0"/>
    <x v="15"/>
    <x v="3"/>
    <s v="New"/>
    <x v="4"/>
    <s v="Recovery Roller"/>
    <n v="3"/>
    <n v="36.22"/>
    <n v="0.1"/>
    <n v="13.83"/>
    <n v="97.793999999999997"/>
    <n v="41.49"/>
    <n v="56.303999999999995"/>
    <n v="0.57574084299650286"/>
    <n v="2026"/>
    <s v="Q3"/>
    <n v="7"/>
    <s v="Jul"/>
  </r>
  <r>
    <n v="2650"/>
    <d v="2026-07-01T00:00:00"/>
    <n v="2026"/>
    <x v="2"/>
    <n v="7"/>
    <x v="6"/>
    <x v="3"/>
    <x v="7"/>
    <x v="1"/>
    <s v="Business"/>
    <x v="2"/>
    <s v="Travel Backpack 35L"/>
    <n v="10"/>
    <n v="161.78"/>
    <n v="0.1"/>
    <n v="85.11"/>
    <n v="1456.02"/>
    <n v="851.1"/>
    <n v="604.91999999999996"/>
    <n v="0.4154613260806857"/>
    <n v="2026"/>
    <s v="Q3"/>
    <n v="7"/>
    <s v="Jul"/>
  </r>
  <r>
    <n v="3937"/>
    <d v="2026-07-01T00:00:00"/>
    <n v="2026"/>
    <x v="2"/>
    <n v="7"/>
    <x v="6"/>
    <x v="3"/>
    <x v="7"/>
    <x v="0"/>
    <s v="Business"/>
    <x v="3"/>
    <s v="Compact Sleeping Bag"/>
    <n v="3"/>
    <n v="126.23"/>
    <n v="0.05"/>
    <n v="61.81"/>
    <n v="359.75549999999998"/>
    <n v="185.43"/>
    <n v="174.32549999999998"/>
    <n v="0.4845666014835075"/>
    <n v="2026"/>
    <s v="Q3"/>
    <n v="7"/>
    <s v="Jul"/>
  </r>
  <r>
    <n v="4122"/>
    <d v="2026-07-01T00:00:00"/>
    <n v="2026"/>
    <x v="2"/>
    <n v="7"/>
    <x v="6"/>
    <x v="3"/>
    <x v="8"/>
    <x v="0"/>
    <s v="Returning"/>
    <x v="0"/>
    <s v="Commuter Helmet"/>
    <n v="4"/>
    <n v="79.97"/>
    <n v="0.1"/>
    <n v="43.36"/>
    <n v="287.892"/>
    <n v="173.44"/>
    <n v="114.452"/>
    <n v="0.39755185972517471"/>
    <n v="2026"/>
    <s v="Q3"/>
    <n v="7"/>
    <s v="Jul"/>
  </r>
  <r>
    <n v="4589"/>
    <d v="2026-07-01T00:00:00"/>
    <n v="2026"/>
    <x v="2"/>
    <n v="7"/>
    <x v="6"/>
    <x v="3"/>
    <x v="8"/>
    <x v="2"/>
    <s v="New"/>
    <x v="0"/>
    <s v="Cycling Pack 12L"/>
    <n v="2"/>
    <n v="102.37"/>
    <n v="0"/>
    <n v="50.25"/>
    <n v="204.74"/>
    <n v="100.5"/>
    <n v="104.24000000000001"/>
    <n v="0.50913353521539517"/>
    <n v="2026"/>
    <s v="Q3"/>
    <n v="7"/>
    <s v="Jul"/>
  </r>
  <r>
    <n v="4873"/>
    <d v="2026-07-01T00:00:00"/>
    <n v="2026"/>
    <x v="2"/>
    <n v="7"/>
    <x v="6"/>
    <x v="3"/>
    <x v="13"/>
    <x v="0"/>
    <s v="New"/>
    <x v="0"/>
    <s v="Cycling Pack 12L"/>
    <n v="1"/>
    <n v="102.13"/>
    <n v="0"/>
    <n v="49.17"/>
    <n v="102.13"/>
    <n v="49.17"/>
    <n v="52.959999999999994"/>
    <n v="0.5185547831195535"/>
    <n v="2026"/>
    <s v="Q3"/>
    <n v="7"/>
    <s v="Jul"/>
  </r>
  <r>
    <n v="729"/>
    <d v="2026-07-02T00:00:00"/>
    <n v="2026"/>
    <x v="2"/>
    <n v="7"/>
    <x v="6"/>
    <x v="2"/>
    <x v="2"/>
    <x v="0"/>
    <s v="Returning"/>
    <x v="2"/>
    <s v="Travel Backpack 35L"/>
    <n v="1"/>
    <n v="161.82"/>
    <n v="0"/>
    <n v="87.15"/>
    <n v="161.82"/>
    <n v="87.15"/>
    <n v="74.669999999999987"/>
    <n v="0.46143863552094916"/>
    <n v="2026"/>
    <s v="Q3"/>
    <n v="7"/>
    <s v="Jul"/>
  </r>
  <r>
    <n v="906"/>
    <d v="2026-07-02T00:00:00"/>
    <n v="2026"/>
    <x v="2"/>
    <n v="7"/>
    <x v="6"/>
    <x v="3"/>
    <x v="8"/>
    <x v="0"/>
    <s v="New"/>
    <x v="0"/>
    <s v="Commuter Helmet"/>
    <n v="2"/>
    <n v="83.29"/>
    <n v="0"/>
    <n v="42.45"/>
    <n v="166.58"/>
    <n v="84.9"/>
    <n v="81.680000000000007"/>
    <n v="0.49033497418657701"/>
    <n v="2026"/>
    <s v="Q3"/>
    <n v="7"/>
    <s v="Jul"/>
  </r>
  <r>
    <n v="1531"/>
    <d v="2026-07-02T00:00:00"/>
    <n v="2026"/>
    <x v="2"/>
    <n v="7"/>
    <x v="6"/>
    <x v="2"/>
    <x v="16"/>
    <x v="0"/>
    <s v="New"/>
    <x v="2"/>
    <s v="Carry-On Duffel"/>
    <n v="2"/>
    <n v="136.72999999999999"/>
    <n v="0"/>
    <n v="66.03"/>
    <n v="273.45999999999998"/>
    <n v="132.06"/>
    <n v="141.39999999999998"/>
    <n v="0.5170774519125283"/>
    <n v="2026"/>
    <s v="Q3"/>
    <n v="7"/>
    <s v="Jul"/>
  </r>
  <r>
    <n v="1683"/>
    <d v="2026-07-02T00:00:00"/>
    <n v="2026"/>
    <x v="2"/>
    <n v="7"/>
    <x v="6"/>
    <x v="2"/>
    <x v="2"/>
    <x v="3"/>
    <s v="Returning"/>
    <x v="1"/>
    <s v="Summit Backpack 45L"/>
    <n v="2"/>
    <n v="152.44"/>
    <n v="0"/>
    <n v="81.23"/>
    <n v="304.88"/>
    <n v="162.46"/>
    <n v="142.41999999999999"/>
    <n v="0.46713461033849379"/>
    <n v="2026"/>
    <s v="Q3"/>
    <n v="7"/>
    <s v="Jul"/>
  </r>
  <r>
    <n v="2363"/>
    <d v="2026-07-02T00:00:00"/>
    <n v="2026"/>
    <x v="2"/>
    <n v="7"/>
    <x v="6"/>
    <x v="3"/>
    <x v="7"/>
    <x v="0"/>
    <s v="New"/>
    <x v="1"/>
    <s v="Trekking Poles"/>
    <n v="2"/>
    <n v="71.28"/>
    <n v="0.1"/>
    <n v="32.67"/>
    <n v="128.304"/>
    <n v="65.34"/>
    <n v="62.963999999999999"/>
    <n v="0.4907407407407407"/>
    <n v="2026"/>
    <s v="Q3"/>
    <n v="7"/>
    <s v="Jul"/>
  </r>
  <r>
    <n v="3858"/>
    <d v="2026-07-02T00:00:00"/>
    <n v="2026"/>
    <x v="2"/>
    <n v="7"/>
    <x v="6"/>
    <x v="2"/>
    <x v="3"/>
    <x v="3"/>
    <s v="Returning"/>
    <x v="0"/>
    <s v="Commuter Helmet"/>
    <n v="1"/>
    <n v="80.290000000000006"/>
    <n v="0.1"/>
    <n v="43.47"/>
    <n v="72.26100000000001"/>
    <n v="43.47"/>
    <n v="28.791000000000011"/>
    <n v="0.39843068875326948"/>
    <n v="2026"/>
    <s v="Q3"/>
    <n v="7"/>
    <s v="Jul"/>
  </r>
  <r>
    <n v="4233"/>
    <d v="2026-07-02T00:00:00"/>
    <n v="2026"/>
    <x v="2"/>
    <n v="7"/>
    <x v="6"/>
    <x v="1"/>
    <x v="6"/>
    <x v="3"/>
    <s v="New"/>
    <x v="1"/>
    <s v="Trail Boots"/>
    <n v="1"/>
    <n v="142.38"/>
    <n v="0.05"/>
    <n v="77.17"/>
    <n v="135.261"/>
    <n v="77.17"/>
    <n v="58.090999999999994"/>
    <n v="0.42947338848596417"/>
    <n v="2026"/>
    <s v="Q3"/>
    <n v="7"/>
    <s v="Jul"/>
  </r>
  <r>
    <n v="5071"/>
    <d v="2026-07-02T00:00:00"/>
    <n v="2026"/>
    <x v="2"/>
    <n v="7"/>
    <x v="6"/>
    <x v="3"/>
    <x v="7"/>
    <x v="0"/>
    <s v="New"/>
    <x v="1"/>
    <s v="Hiking Daypack 20L"/>
    <n v="3"/>
    <n v="91.47"/>
    <n v="0.05"/>
    <n v="45.6"/>
    <n v="260.68949999999995"/>
    <n v="136.80000000000001"/>
    <n v="123.88949999999994"/>
    <n v="0.47523778287963253"/>
    <n v="2026"/>
    <s v="Q3"/>
    <n v="7"/>
    <s v="Jul"/>
  </r>
  <r>
    <n v="5174"/>
    <d v="2026-07-02T00:00:00"/>
    <n v="2026"/>
    <x v="2"/>
    <n v="7"/>
    <x v="6"/>
    <x v="1"/>
    <x v="11"/>
    <x v="2"/>
    <s v="New"/>
    <x v="2"/>
    <s v="Packing Cube Set"/>
    <n v="1"/>
    <n v="45.92"/>
    <n v="0.05"/>
    <n v="17.91"/>
    <n v="43.624000000000002"/>
    <n v="17.91"/>
    <n v="25.714000000000002"/>
    <n v="0.58944617641665142"/>
    <n v="2026"/>
    <s v="Q3"/>
    <n v="7"/>
    <s v="Jul"/>
  </r>
  <r>
    <n v="727"/>
    <d v="2026-07-03T00:00:00"/>
    <n v="2026"/>
    <x v="2"/>
    <n v="7"/>
    <x v="6"/>
    <x v="3"/>
    <x v="4"/>
    <x v="2"/>
    <s v="New"/>
    <x v="4"/>
    <s v="Recovery Roller"/>
    <n v="1"/>
    <n v="36.01"/>
    <n v="0"/>
    <n v="14.11"/>
    <n v="36.01"/>
    <n v="14.11"/>
    <n v="21.9"/>
    <n v="0.60816439877811723"/>
    <n v="2026"/>
    <s v="Q3"/>
    <n v="7"/>
    <s v="Jul"/>
  </r>
  <r>
    <n v="1546"/>
    <d v="2026-07-03T00:00:00"/>
    <n v="2026"/>
    <x v="2"/>
    <n v="7"/>
    <x v="6"/>
    <x v="3"/>
    <x v="13"/>
    <x v="0"/>
    <s v="Business"/>
    <x v="2"/>
    <s v="Travel Backpack 35L"/>
    <n v="1"/>
    <n v="165.8"/>
    <n v="0.1"/>
    <n v="88.32"/>
    <n v="149.22000000000003"/>
    <n v="88.32"/>
    <n v="60.900000000000034"/>
    <n v="0.40812223562525146"/>
    <n v="2026"/>
    <s v="Q3"/>
    <n v="7"/>
    <s v="Jul"/>
  </r>
  <r>
    <n v="3610"/>
    <d v="2026-07-03T00:00:00"/>
    <n v="2026"/>
    <x v="2"/>
    <n v="7"/>
    <x v="6"/>
    <x v="2"/>
    <x v="2"/>
    <x v="1"/>
    <s v="Business"/>
    <x v="4"/>
    <s v="Resistance Band Set"/>
    <n v="5"/>
    <n v="40.36"/>
    <n v="0.15"/>
    <n v="14.57"/>
    <n v="171.53"/>
    <n v="72.849999999999994"/>
    <n v="98.68"/>
    <n v="0.57529295167026184"/>
    <n v="2026"/>
    <s v="Q3"/>
    <n v="7"/>
    <s v="Jul"/>
  </r>
  <r>
    <n v="3931"/>
    <d v="2026-07-03T00:00:00"/>
    <n v="2026"/>
    <x v="2"/>
    <n v="7"/>
    <x v="6"/>
    <x v="2"/>
    <x v="16"/>
    <x v="1"/>
    <s v="Business"/>
    <x v="1"/>
    <s v="Trail Boots"/>
    <n v="12"/>
    <n v="143.77000000000001"/>
    <n v="0.1"/>
    <n v="81.680000000000007"/>
    <n v="1552.7160000000003"/>
    <n v="980.16000000000008"/>
    <n v="572.55600000000027"/>
    <n v="0.3687448316369511"/>
    <n v="2026"/>
    <s v="Q3"/>
    <n v="7"/>
    <s v="Jul"/>
  </r>
  <r>
    <n v="3942"/>
    <d v="2026-07-03T00:00:00"/>
    <n v="2026"/>
    <x v="2"/>
    <n v="7"/>
    <x v="6"/>
    <x v="1"/>
    <x v="12"/>
    <x v="0"/>
    <s v="New"/>
    <x v="1"/>
    <s v="Trekking Poles"/>
    <n v="2"/>
    <n v="70.5"/>
    <n v="0"/>
    <n v="32.51"/>
    <n v="141"/>
    <n v="65.02"/>
    <n v="75.98"/>
    <n v="0.53886524822695037"/>
    <n v="2026"/>
    <s v="Q3"/>
    <n v="7"/>
    <s v="Jul"/>
  </r>
  <r>
    <n v="4165"/>
    <d v="2026-07-03T00:00:00"/>
    <n v="2026"/>
    <x v="2"/>
    <n v="7"/>
    <x v="6"/>
    <x v="1"/>
    <x v="14"/>
    <x v="0"/>
    <s v="New"/>
    <x v="1"/>
    <s v="Summit Backpack 45L"/>
    <n v="2"/>
    <n v="152.88999999999999"/>
    <n v="0"/>
    <n v="81.34"/>
    <n v="305.77999999999997"/>
    <n v="162.68"/>
    <n v="143.09999999999997"/>
    <n v="0.46798351756164558"/>
    <n v="2026"/>
    <s v="Q3"/>
    <n v="7"/>
    <s v="Jul"/>
  </r>
  <r>
    <n v="1149"/>
    <d v="2026-07-04T00:00:00"/>
    <n v="2026"/>
    <x v="2"/>
    <n v="7"/>
    <x v="6"/>
    <x v="0"/>
    <x v="15"/>
    <x v="0"/>
    <s v="New"/>
    <x v="0"/>
    <s v="Commuter Helmet"/>
    <n v="2"/>
    <n v="81.900000000000006"/>
    <n v="0"/>
    <n v="42.61"/>
    <n v="163.80000000000001"/>
    <n v="85.22"/>
    <n v="78.580000000000013"/>
    <n v="0.47973137973137975"/>
    <n v="2026"/>
    <s v="Q3"/>
    <n v="7"/>
    <s v="Jul"/>
  </r>
  <r>
    <n v="1310"/>
    <d v="2026-07-04T00:00:00"/>
    <n v="2026"/>
    <x v="2"/>
    <n v="7"/>
    <x v="6"/>
    <x v="2"/>
    <x v="10"/>
    <x v="2"/>
    <s v="New"/>
    <x v="0"/>
    <s v="Cycling Pack 12L"/>
    <n v="1"/>
    <n v="103.58"/>
    <n v="0"/>
    <n v="51.94"/>
    <n v="103.58"/>
    <n v="51.94"/>
    <n v="51.64"/>
    <n v="0.49855184398532537"/>
    <n v="2026"/>
    <s v="Q3"/>
    <n v="7"/>
    <s v="Jul"/>
  </r>
  <r>
    <n v="2352"/>
    <d v="2026-07-04T00:00:00"/>
    <n v="2026"/>
    <x v="2"/>
    <n v="7"/>
    <x v="6"/>
    <x v="2"/>
    <x v="3"/>
    <x v="1"/>
    <s v="Returning"/>
    <x v="1"/>
    <s v="Trekking Poles"/>
    <n v="4"/>
    <n v="69.7"/>
    <n v="0.1"/>
    <n v="32.799999999999997"/>
    <n v="250.92000000000002"/>
    <n v="131.19999999999999"/>
    <n v="119.72000000000003"/>
    <n v="0.47712418300653603"/>
    <n v="2026"/>
    <s v="Q3"/>
    <n v="7"/>
    <s v="Jul"/>
  </r>
  <r>
    <n v="2547"/>
    <d v="2026-07-04T00:00:00"/>
    <n v="2026"/>
    <x v="2"/>
    <n v="7"/>
    <x v="6"/>
    <x v="1"/>
    <x v="12"/>
    <x v="0"/>
    <s v="Business"/>
    <x v="4"/>
    <s v="Resistance Band Set"/>
    <n v="1"/>
    <n v="40.549999999999997"/>
    <n v="0.05"/>
    <n v="14.44"/>
    <n v="38.522499999999994"/>
    <n v="14.44"/>
    <n v="24.082499999999996"/>
    <n v="0.62515413070283599"/>
    <n v="2026"/>
    <s v="Q3"/>
    <n v="7"/>
    <s v="Jul"/>
  </r>
  <r>
    <n v="2720"/>
    <d v="2026-07-04T00:00:00"/>
    <n v="2026"/>
    <x v="2"/>
    <n v="7"/>
    <x v="6"/>
    <x v="3"/>
    <x v="8"/>
    <x v="0"/>
    <s v="New"/>
    <x v="1"/>
    <s v="Trail Boots"/>
    <n v="2"/>
    <n v="145.88999999999999"/>
    <n v="0"/>
    <n v="80.709999999999994"/>
    <n v="291.77999999999997"/>
    <n v="161.41999999999999"/>
    <n v="130.35999999999999"/>
    <n v="0.4467749674412228"/>
    <n v="2026"/>
    <s v="Q3"/>
    <n v="7"/>
    <s v="Jul"/>
  </r>
  <r>
    <n v="3591"/>
    <d v="2026-07-04T00:00:00"/>
    <n v="2026"/>
    <x v="2"/>
    <n v="7"/>
    <x v="6"/>
    <x v="3"/>
    <x v="13"/>
    <x v="0"/>
    <s v="Returning"/>
    <x v="2"/>
    <s v="Travel Backpack 35L"/>
    <n v="1"/>
    <n v="163.25"/>
    <n v="0"/>
    <n v="89.71"/>
    <n v="163.25"/>
    <n v="89.71"/>
    <n v="73.540000000000006"/>
    <n v="0.45047473200612559"/>
    <n v="2026"/>
    <s v="Q3"/>
    <n v="7"/>
    <s v="Jul"/>
  </r>
  <r>
    <n v="3819"/>
    <d v="2026-07-04T00:00:00"/>
    <n v="2026"/>
    <x v="2"/>
    <n v="7"/>
    <x v="6"/>
    <x v="1"/>
    <x v="1"/>
    <x v="0"/>
    <s v="Returning"/>
    <x v="4"/>
    <s v="Resistance Band Set"/>
    <n v="1"/>
    <n v="40.39"/>
    <n v="0.1"/>
    <n v="14.38"/>
    <n v="36.350999999999999"/>
    <n v="14.38"/>
    <n v="21.970999999999997"/>
    <n v="0.60441253335534095"/>
    <n v="2026"/>
    <s v="Q3"/>
    <n v="7"/>
    <s v="Jul"/>
  </r>
  <r>
    <n v="4869"/>
    <d v="2026-07-04T00:00:00"/>
    <n v="2026"/>
    <x v="2"/>
    <n v="7"/>
    <x v="6"/>
    <x v="0"/>
    <x v="15"/>
    <x v="2"/>
    <s v="Returning"/>
    <x v="3"/>
    <s v="Trail Tent 2P"/>
    <n v="1"/>
    <n v="200.22"/>
    <n v="0"/>
    <n v="104.38"/>
    <n v="200.22"/>
    <n v="104.38"/>
    <n v="95.84"/>
    <n v="0.47867345919488563"/>
    <n v="2026"/>
    <s v="Q3"/>
    <n v="7"/>
    <s v="Jul"/>
  </r>
  <r>
    <n v="4940"/>
    <d v="2026-07-04T00:00:00"/>
    <n v="2026"/>
    <x v="2"/>
    <n v="7"/>
    <x v="6"/>
    <x v="1"/>
    <x v="6"/>
    <x v="0"/>
    <s v="Returning"/>
    <x v="2"/>
    <s v="Travel Backpack 35L"/>
    <n v="1"/>
    <n v="164.78"/>
    <n v="0.1"/>
    <n v="88.72"/>
    <n v="148.30199999999999"/>
    <n v="88.72"/>
    <n v="59.581999999999994"/>
    <n v="0.4017612709201494"/>
    <n v="2026"/>
    <s v="Q3"/>
    <n v="7"/>
    <s v="Jul"/>
  </r>
  <r>
    <n v="5164"/>
    <d v="2026-07-04T00:00:00"/>
    <n v="2026"/>
    <x v="2"/>
    <n v="7"/>
    <x v="6"/>
    <x v="1"/>
    <x v="14"/>
    <x v="0"/>
    <s v="Returning"/>
    <x v="1"/>
    <s v="Trail Boots"/>
    <n v="4"/>
    <n v="142.86000000000001"/>
    <n v="0"/>
    <n v="81.62"/>
    <n v="571.44000000000005"/>
    <n v="326.48"/>
    <n v="244.96000000000004"/>
    <n v="0.42867142657146862"/>
    <n v="2026"/>
    <s v="Q3"/>
    <n v="7"/>
    <s v="Jul"/>
  </r>
  <r>
    <n v="659"/>
    <d v="2026-07-05T00:00:00"/>
    <n v="2026"/>
    <x v="2"/>
    <n v="7"/>
    <x v="6"/>
    <x v="3"/>
    <x v="13"/>
    <x v="3"/>
    <s v="Business"/>
    <x v="0"/>
    <s v="Compact Repair Kit"/>
    <n v="1"/>
    <n v="41.18"/>
    <n v="0"/>
    <n v="16.25"/>
    <n v="41.18"/>
    <n v="16.25"/>
    <n v="24.93"/>
    <n v="0.6053909664885867"/>
    <n v="2026"/>
    <s v="Q3"/>
    <n v="7"/>
    <s v="Jul"/>
  </r>
  <r>
    <n v="969"/>
    <d v="2026-07-05T00:00:00"/>
    <n v="2026"/>
    <x v="2"/>
    <n v="7"/>
    <x v="6"/>
    <x v="1"/>
    <x v="11"/>
    <x v="1"/>
    <s v="Business"/>
    <x v="4"/>
    <s v="Recovery Roller"/>
    <n v="12"/>
    <n v="35.81"/>
    <n v="0.15"/>
    <n v="14.29"/>
    <n v="365.262"/>
    <n v="171.48"/>
    <n v="193.78200000000001"/>
    <n v="0.53052877112866936"/>
    <n v="2026"/>
    <s v="Q3"/>
    <n v="7"/>
    <s v="Jul"/>
  </r>
  <r>
    <n v="1096"/>
    <d v="2026-07-05T00:00:00"/>
    <n v="2026"/>
    <x v="2"/>
    <n v="7"/>
    <x v="6"/>
    <x v="1"/>
    <x v="14"/>
    <x v="2"/>
    <s v="New"/>
    <x v="3"/>
    <s v="Alpine Tent 4P"/>
    <n v="3"/>
    <n v="345.42"/>
    <n v="0"/>
    <n v="198.69"/>
    <n v="1036.26"/>
    <n v="596.06999999999994"/>
    <n v="440.19000000000005"/>
    <n v="0.42478721556366167"/>
    <n v="2026"/>
    <s v="Q3"/>
    <n v="7"/>
    <s v="Jul"/>
  </r>
  <r>
    <n v="1440"/>
    <d v="2026-07-05T00:00:00"/>
    <n v="2026"/>
    <x v="2"/>
    <n v="7"/>
    <x v="6"/>
    <x v="3"/>
    <x v="8"/>
    <x v="0"/>
    <s v="Returning"/>
    <x v="0"/>
    <s v="Cycling Pack 12L"/>
    <n v="4"/>
    <n v="101.66"/>
    <n v="0.1"/>
    <n v="51.55"/>
    <n v="365.976"/>
    <n v="206.2"/>
    <n v="159.77600000000001"/>
    <n v="0.43657507596126527"/>
    <n v="2026"/>
    <s v="Q3"/>
    <n v="7"/>
    <s v="Jul"/>
  </r>
  <r>
    <n v="2052"/>
    <d v="2026-07-05T00:00:00"/>
    <n v="2026"/>
    <x v="2"/>
    <n v="7"/>
    <x v="6"/>
    <x v="3"/>
    <x v="13"/>
    <x v="0"/>
    <s v="Business"/>
    <x v="1"/>
    <s v="Trail Boots"/>
    <n v="3"/>
    <n v="146.88999999999999"/>
    <n v="0"/>
    <n v="77.650000000000006"/>
    <n v="440.66999999999996"/>
    <n v="232.95000000000002"/>
    <n v="207.71999999999994"/>
    <n v="0.47137313636054179"/>
    <n v="2026"/>
    <s v="Q3"/>
    <n v="7"/>
    <s v="Jul"/>
  </r>
  <r>
    <n v="2096"/>
    <d v="2026-07-05T00:00:00"/>
    <n v="2026"/>
    <x v="2"/>
    <n v="7"/>
    <x v="6"/>
    <x v="3"/>
    <x v="13"/>
    <x v="3"/>
    <s v="Returning"/>
    <x v="2"/>
    <s v="Travel Backpack 35L"/>
    <n v="2"/>
    <n v="161.21"/>
    <n v="0"/>
    <n v="85.2"/>
    <n v="322.42"/>
    <n v="170.4"/>
    <n v="152.02000000000001"/>
    <n v="0.47149680540909372"/>
    <n v="2026"/>
    <s v="Q3"/>
    <n v="7"/>
    <s v="Jul"/>
  </r>
  <r>
    <n v="2488"/>
    <d v="2026-07-05T00:00:00"/>
    <n v="2026"/>
    <x v="2"/>
    <n v="7"/>
    <x v="6"/>
    <x v="3"/>
    <x v="8"/>
    <x v="2"/>
    <s v="New"/>
    <x v="1"/>
    <s v="Trekking Poles"/>
    <n v="2"/>
    <n v="71.27"/>
    <n v="0.05"/>
    <n v="32.85"/>
    <n v="135.41299999999998"/>
    <n v="65.7"/>
    <n v="69.71299999999998"/>
    <n v="0.5148176319851121"/>
    <n v="2026"/>
    <s v="Q3"/>
    <n v="7"/>
    <s v="Jul"/>
  </r>
  <r>
    <n v="3220"/>
    <d v="2026-07-05T00:00:00"/>
    <n v="2026"/>
    <x v="2"/>
    <n v="7"/>
    <x v="6"/>
    <x v="0"/>
    <x v="9"/>
    <x v="2"/>
    <s v="Returning"/>
    <x v="4"/>
    <s v="Training Mat"/>
    <n v="3"/>
    <n v="50.16"/>
    <n v="0.05"/>
    <n v="22.24"/>
    <n v="142.95599999999999"/>
    <n v="66.72"/>
    <n v="76.23599999999999"/>
    <n v="0.53328296818601528"/>
    <n v="2026"/>
    <s v="Q3"/>
    <n v="7"/>
    <s v="Jul"/>
  </r>
  <r>
    <n v="3711"/>
    <d v="2026-07-05T00:00:00"/>
    <n v="2026"/>
    <x v="2"/>
    <n v="7"/>
    <x v="6"/>
    <x v="3"/>
    <x v="4"/>
    <x v="3"/>
    <s v="New"/>
    <x v="1"/>
    <s v="Trail Boots"/>
    <n v="1"/>
    <n v="145.37"/>
    <n v="0.05"/>
    <n v="81.02"/>
    <n v="138.10149999999999"/>
    <n v="81.02"/>
    <n v="57.081499999999991"/>
    <n v="0.41333005072356199"/>
    <n v="2026"/>
    <s v="Q3"/>
    <n v="7"/>
    <s v="Jul"/>
  </r>
  <r>
    <n v="3823"/>
    <d v="2026-07-05T00:00:00"/>
    <n v="2026"/>
    <x v="2"/>
    <n v="7"/>
    <x v="6"/>
    <x v="3"/>
    <x v="7"/>
    <x v="2"/>
    <s v="New"/>
    <x v="2"/>
    <s v="Packing Cube Set"/>
    <n v="2"/>
    <n v="47.1"/>
    <n v="0"/>
    <n v="17.920000000000002"/>
    <n v="94.2"/>
    <n v="35.840000000000003"/>
    <n v="58.36"/>
    <n v="0.6195329087048832"/>
    <n v="2026"/>
    <s v="Q3"/>
    <n v="7"/>
    <s v="Jul"/>
  </r>
  <r>
    <n v="4058"/>
    <d v="2026-07-05T00:00:00"/>
    <n v="2026"/>
    <x v="2"/>
    <n v="7"/>
    <x v="6"/>
    <x v="3"/>
    <x v="13"/>
    <x v="1"/>
    <s v="Business"/>
    <x v="1"/>
    <s v="Summit Backpack 45L"/>
    <n v="5"/>
    <n v="155.09"/>
    <n v="0.1"/>
    <n v="78.52"/>
    <n v="697.90500000000009"/>
    <n v="392.59999999999997"/>
    <n v="305.30500000000012"/>
    <n v="0.43745925305020034"/>
    <n v="2026"/>
    <s v="Q3"/>
    <n v="7"/>
    <s v="Jul"/>
  </r>
  <r>
    <n v="4126"/>
    <d v="2026-07-05T00:00:00"/>
    <n v="2026"/>
    <x v="2"/>
    <n v="7"/>
    <x v="6"/>
    <x v="3"/>
    <x v="13"/>
    <x v="0"/>
    <s v="New"/>
    <x v="0"/>
    <s v="Commuter Helmet"/>
    <n v="3"/>
    <n v="82.89"/>
    <n v="0"/>
    <n v="42.31"/>
    <n v="248.67000000000002"/>
    <n v="126.93"/>
    <n v="121.74000000000001"/>
    <n v="0.48956448304982508"/>
    <n v="2026"/>
    <s v="Q3"/>
    <n v="7"/>
    <s v="Jul"/>
  </r>
  <r>
    <n v="5080"/>
    <d v="2026-07-05T00:00:00"/>
    <n v="2026"/>
    <x v="2"/>
    <n v="7"/>
    <x v="6"/>
    <x v="2"/>
    <x v="3"/>
    <x v="2"/>
    <s v="New"/>
    <x v="0"/>
    <s v="Commuter Helmet"/>
    <n v="2"/>
    <n v="80.8"/>
    <n v="0"/>
    <n v="42.21"/>
    <n v="161.6"/>
    <n v="84.42"/>
    <n v="77.179999999999993"/>
    <n v="0.47759900990099008"/>
    <n v="2026"/>
    <s v="Q3"/>
    <n v="7"/>
    <s v="Jul"/>
  </r>
  <r>
    <n v="923"/>
    <d v="2026-07-06T00:00:00"/>
    <n v="2026"/>
    <x v="2"/>
    <n v="7"/>
    <x v="6"/>
    <x v="2"/>
    <x v="5"/>
    <x v="0"/>
    <s v="New"/>
    <x v="4"/>
    <s v="Resistance Band Set"/>
    <n v="2"/>
    <n v="39.54"/>
    <n v="0.05"/>
    <n v="14.68"/>
    <n v="75.125999999999991"/>
    <n v="29.36"/>
    <n v="45.765999999999991"/>
    <n v="0.60918989431089099"/>
    <n v="2026"/>
    <s v="Q3"/>
    <n v="7"/>
    <s v="Jul"/>
  </r>
  <r>
    <n v="1549"/>
    <d v="2026-07-06T00:00:00"/>
    <n v="2026"/>
    <x v="2"/>
    <n v="7"/>
    <x v="6"/>
    <x v="2"/>
    <x v="2"/>
    <x v="0"/>
    <s v="New"/>
    <x v="4"/>
    <s v="Weighted Vest"/>
    <n v="2"/>
    <n v="121.35"/>
    <n v="0"/>
    <n v="71.06"/>
    <n v="242.7"/>
    <n v="142.12"/>
    <n v="100.57999999999998"/>
    <n v="0.41442109600329619"/>
    <n v="2026"/>
    <s v="Q3"/>
    <n v="7"/>
    <s v="Jul"/>
  </r>
  <r>
    <n v="1839"/>
    <d v="2026-07-06T00:00:00"/>
    <n v="2026"/>
    <x v="2"/>
    <n v="7"/>
    <x v="6"/>
    <x v="3"/>
    <x v="8"/>
    <x v="2"/>
    <s v="Returning"/>
    <x v="4"/>
    <s v="Resistance Band Set"/>
    <n v="1"/>
    <n v="41.37"/>
    <n v="0"/>
    <n v="15.12"/>
    <n v="41.37"/>
    <n v="15.12"/>
    <n v="26.25"/>
    <n v="0.63451776649746194"/>
    <n v="2026"/>
    <s v="Q3"/>
    <n v="7"/>
    <s v="Jul"/>
  </r>
  <r>
    <n v="2053"/>
    <d v="2026-07-06T00:00:00"/>
    <n v="2026"/>
    <x v="2"/>
    <n v="7"/>
    <x v="6"/>
    <x v="1"/>
    <x v="12"/>
    <x v="0"/>
    <s v="New"/>
    <x v="0"/>
    <s v="Commuter Helmet"/>
    <n v="5"/>
    <n v="81.63"/>
    <n v="0.05"/>
    <n v="42.36"/>
    <n v="387.74249999999995"/>
    <n v="211.8"/>
    <n v="175.94249999999994"/>
    <n v="0.45376119460724568"/>
    <n v="2026"/>
    <s v="Q3"/>
    <n v="7"/>
    <s v="Jul"/>
  </r>
  <r>
    <n v="2342"/>
    <d v="2026-07-06T00:00:00"/>
    <n v="2026"/>
    <x v="2"/>
    <n v="7"/>
    <x v="6"/>
    <x v="1"/>
    <x v="1"/>
    <x v="0"/>
    <s v="Returning"/>
    <x v="4"/>
    <s v="Recovery Roller"/>
    <n v="1"/>
    <n v="36.19"/>
    <n v="0"/>
    <n v="13.91"/>
    <n v="36.19"/>
    <n v="13.91"/>
    <n v="22.279999999999998"/>
    <n v="0.61563967946946663"/>
    <n v="2026"/>
    <s v="Q3"/>
    <n v="7"/>
    <s v="Jul"/>
  </r>
  <r>
    <n v="2465"/>
    <d v="2026-07-06T00:00:00"/>
    <n v="2026"/>
    <x v="2"/>
    <n v="7"/>
    <x v="6"/>
    <x v="1"/>
    <x v="1"/>
    <x v="3"/>
    <s v="New"/>
    <x v="1"/>
    <s v="Trail Boots"/>
    <n v="1"/>
    <n v="142.04"/>
    <n v="0"/>
    <n v="81.67"/>
    <n v="142.04"/>
    <n v="81.67"/>
    <n v="60.36999999999999"/>
    <n v="0.4250211208110391"/>
    <n v="2026"/>
    <s v="Q3"/>
    <n v="7"/>
    <s v="Jul"/>
  </r>
  <r>
    <n v="3990"/>
    <d v="2026-07-06T00:00:00"/>
    <n v="2026"/>
    <x v="2"/>
    <n v="7"/>
    <x v="6"/>
    <x v="2"/>
    <x v="5"/>
    <x v="0"/>
    <s v="Business"/>
    <x v="2"/>
    <s v="Carry-On Duffel"/>
    <n v="1"/>
    <n v="133.66999999999999"/>
    <n v="0"/>
    <n v="68.25"/>
    <n v="133.66999999999999"/>
    <n v="68.25"/>
    <n v="65.419999999999987"/>
    <n v="0.48941422907159415"/>
    <n v="2026"/>
    <s v="Q3"/>
    <n v="7"/>
    <s v="Jul"/>
  </r>
  <r>
    <n v="4370"/>
    <d v="2026-07-06T00:00:00"/>
    <n v="2026"/>
    <x v="2"/>
    <n v="7"/>
    <x v="6"/>
    <x v="2"/>
    <x v="10"/>
    <x v="0"/>
    <s v="New"/>
    <x v="2"/>
    <s v="Travel Backpack 35L"/>
    <n v="6"/>
    <n v="166.6"/>
    <n v="0"/>
    <n v="88.14"/>
    <n v="999.59999999999991"/>
    <n v="528.84"/>
    <n v="470.75999999999988"/>
    <n v="0.47094837935174061"/>
    <n v="2026"/>
    <s v="Q3"/>
    <n v="7"/>
    <s v="Jul"/>
  </r>
  <r>
    <n v="4856"/>
    <d v="2026-07-06T00:00:00"/>
    <n v="2026"/>
    <x v="2"/>
    <n v="7"/>
    <x v="6"/>
    <x v="1"/>
    <x v="12"/>
    <x v="0"/>
    <s v="Returning"/>
    <x v="0"/>
    <s v="Cycling Pack 12L"/>
    <n v="2"/>
    <n v="99.93"/>
    <n v="0.1"/>
    <n v="51.96"/>
    <n v="179.87400000000002"/>
    <n v="103.92"/>
    <n v="75.954000000000022"/>
    <n v="0.422262250241836"/>
    <n v="2026"/>
    <s v="Q3"/>
    <n v="7"/>
    <s v="Jul"/>
  </r>
  <r>
    <n v="337"/>
    <d v="2026-07-07T00:00:00"/>
    <n v="2026"/>
    <x v="2"/>
    <n v="7"/>
    <x v="6"/>
    <x v="0"/>
    <x v="15"/>
    <x v="2"/>
    <s v="Returning"/>
    <x v="0"/>
    <s v="Cycling Pack 12L"/>
    <n v="6"/>
    <n v="100.56"/>
    <n v="0"/>
    <n v="49.47"/>
    <n v="603.36"/>
    <n v="296.82"/>
    <n v="306.54000000000002"/>
    <n v="0.508054892601432"/>
    <n v="2026"/>
    <s v="Q3"/>
    <n v="7"/>
    <s v="Jul"/>
  </r>
  <r>
    <n v="1001"/>
    <d v="2026-07-07T00:00:00"/>
    <n v="2026"/>
    <x v="2"/>
    <n v="7"/>
    <x v="6"/>
    <x v="0"/>
    <x v="9"/>
    <x v="0"/>
    <s v="Returning"/>
    <x v="3"/>
    <s v="Trail Tent 2P"/>
    <n v="1"/>
    <n v="200.48"/>
    <n v="0.05"/>
    <n v="104.11"/>
    <n v="190.45599999999999"/>
    <n v="104.11"/>
    <n v="86.345999999999989"/>
    <n v="0.45336455664300412"/>
    <n v="2026"/>
    <s v="Q3"/>
    <n v="7"/>
    <s v="Jul"/>
  </r>
  <r>
    <n v="2424"/>
    <d v="2026-07-07T00:00:00"/>
    <n v="2026"/>
    <x v="2"/>
    <n v="7"/>
    <x v="6"/>
    <x v="3"/>
    <x v="8"/>
    <x v="0"/>
    <s v="New"/>
    <x v="0"/>
    <s v="Trail Bike Light"/>
    <n v="1"/>
    <n v="51.06"/>
    <n v="0.15"/>
    <n v="22.56"/>
    <n v="43.401000000000003"/>
    <n v="22.56"/>
    <n v="20.841000000000005"/>
    <n v="0.48019630884081022"/>
    <n v="2026"/>
    <s v="Q3"/>
    <n v="7"/>
    <s v="Jul"/>
  </r>
  <r>
    <n v="2751"/>
    <d v="2026-07-07T00:00:00"/>
    <n v="2026"/>
    <x v="2"/>
    <n v="7"/>
    <x v="6"/>
    <x v="0"/>
    <x v="15"/>
    <x v="2"/>
    <s v="New"/>
    <x v="4"/>
    <s v="Weighted Vest"/>
    <n v="2"/>
    <n v="125.9"/>
    <n v="0.15"/>
    <n v="70.27"/>
    <n v="214.03"/>
    <n v="140.54"/>
    <n v="73.490000000000009"/>
    <n v="0.34336307994206422"/>
    <n v="2026"/>
    <s v="Q3"/>
    <n v="7"/>
    <s v="Jul"/>
  </r>
  <r>
    <n v="375"/>
    <d v="2026-07-08T00:00:00"/>
    <n v="2026"/>
    <x v="2"/>
    <n v="7"/>
    <x v="6"/>
    <x v="1"/>
    <x v="12"/>
    <x v="2"/>
    <s v="Returning"/>
    <x v="3"/>
    <s v="Trail Tent 2P"/>
    <n v="2"/>
    <n v="192.24"/>
    <n v="0.05"/>
    <n v="103.65"/>
    <n v="365.25599999999997"/>
    <n v="207.3"/>
    <n v="157.95599999999996"/>
    <n v="0.43245285498390162"/>
    <n v="2026"/>
    <s v="Q3"/>
    <n v="7"/>
    <s v="Jul"/>
  </r>
  <r>
    <n v="650"/>
    <d v="2026-07-08T00:00:00"/>
    <n v="2026"/>
    <x v="2"/>
    <n v="7"/>
    <x v="6"/>
    <x v="0"/>
    <x v="0"/>
    <x v="0"/>
    <s v="Business"/>
    <x v="4"/>
    <s v="Resistance Band Set"/>
    <n v="2"/>
    <n v="40.79"/>
    <n v="0"/>
    <n v="14.61"/>
    <n v="81.58"/>
    <n v="29.22"/>
    <n v="52.36"/>
    <n v="0.64182397646481981"/>
    <n v="2026"/>
    <s v="Q3"/>
    <n v="7"/>
    <s v="Jul"/>
  </r>
  <r>
    <n v="941"/>
    <d v="2026-07-08T00:00:00"/>
    <n v="2026"/>
    <x v="2"/>
    <n v="7"/>
    <x v="6"/>
    <x v="0"/>
    <x v="9"/>
    <x v="2"/>
    <s v="New"/>
    <x v="3"/>
    <s v="Compact Sleeping Bag"/>
    <n v="2"/>
    <n v="125.73"/>
    <n v="0.15"/>
    <n v="61.75"/>
    <n v="213.74100000000001"/>
    <n v="123.5"/>
    <n v="90.241000000000014"/>
    <n v="0.42219789371248384"/>
    <n v="2026"/>
    <s v="Q3"/>
    <n v="7"/>
    <s v="Jul"/>
  </r>
  <r>
    <n v="2719"/>
    <d v="2026-07-08T00:00:00"/>
    <n v="2026"/>
    <x v="2"/>
    <n v="7"/>
    <x v="6"/>
    <x v="0"/>
    <x v="15"/>
    <x v="0"/>
    <s v="Business"/>
    <x v="2"/>
    <s v="Travel Backpack 35L"/>
    <n v="1"/>
    <n v="164.92"/>
    <n v="0"/>
    <n v="89.47"/>
    <n v="164.92"/>
    <n v="89.47"/>
    <n v="75.449999999999989"/>
    <n v="0.45749454280863444"/>
    <n v="2026"/>
    <s v="Q3"/>
    <n v="7"/>
    <s v="Jul"/>
  </r>
  <r>
    <n v="3833"/>
    <d v="2026-07-08T00:00:00"/>
    <n v="2026"/>
    <x v="2"/>
    <n v="7"/>
    <x v="6"/>
    <x v="1"/>
    <x v="6"/>
    <x v="2"/>
    <s v="New"/>
    <x v="0"/>
    <s v="Cycling Pack 12L"/>
    <n v="5"/>
    <n v="103.91"/>
    <n v="0"/>
    <n v="51.19"/>
    <n v="519.54999999999995"/>
    <n v="255.95"/>
    <n v="263.59999999999997"/>
    <n v="0.50736214031373306"/>
    <n v="2026"/>
    <s v="Q3"/>
    <n v="7"/>
    <s v="Jul"/>
  </r>
  <r>
    <n v="211"/>
    <d v="2026-07-09T00:00:00"/>
    <n v="2026"/>
    <x v="2"/>
    <n v="7"/>
    <x v="6"/>
    <x v="2"/>
    <x v="16"/>
    <x v="1"/>
    <s v="Business"/>
    <x v="0"/>
    <s v="Trail Bike Light"/>
    <n v="10"/>
    <n v="49.69"/>
    <n v="0.1"/>
    <n v="21.82"/>
    <n v="447.21"/>
    <n v="218.2"/>
    <n v="229.01"/>
    <n v="0.51208604458755391"/>
    <n v="2026"/>
    <s v="Q3"/>
    <n v="7"/>
    <s v="Jul"/>
  </r>
  <r>
    <n v="392"/>
    <d v="2026-07-09T00:00:00"/>
    <n v="2026"/>
    <x v="2"/>
    <n v="7"/>
    <x v="6"/>
    <x v="3"/>
    <x v="7"/>
    <x v="2"/>
    <s v="Returning"/>
    <x v="1"/>
    <s v="Hiking Daypack 20L"/>
    <n v="3"/>
    <n v="94.19"/>
    <n v="0"/>
    <n v="44.1"/>
    <n v="282.57"/>
    <n v="132.30000000000001"/>
    <n v="150.26999999999998"/>
    <n v="0.53179743072512997"/>
    <n v="2026"/>
    <s v="Q3"/>
    <n v="7"/>
    <s v="Jul"/>
  </r>
  <r>
    <n v="1302"/>
    <d v="2026-07-09T00:00:00"/>
    <n v="2026"/>
    <x v="2"/>
    <n v="7"/>
    <x v="6"/>
    <x v="1"/>
    <x v="14"/>
    <x v="2"/>
    <s v="Returning"/>
    <x v="2"/>
    <s v="Packing Cube Set"/>
    <n v="1"/>
    <n v="46.87"/>
    <n v="0"/>
    <n v="18.649999999999999"/>
    <n v="46.87"/>
    <n v="18.649999999999999"/>
    <n v="28.22"/>
    <n v="0.60209088969490077"/>
    <n v="2026"/>
    <s v="Q3"/>
    <n v="7"/>
    <s v="Jul"/>
  </r>
  <r>
    <n v="1366"/>
    <d v="2026-07-09T00:00:00"/>
    <n v="2026"/>
    <x v="2"/>
    <n v="7"/>
    <x v="6"/>
    <x v="2"/>
    <x v="16"/>
    <x v="0"/>
    <s v="Returning"/>
    <x v="2"/>
    <s v="Insulated Bottle"/>
    <n v="1"/>
    <n v="36.99"/>
    <n v="0.1"/>
    <n v="13.2"/>
    <n v="33.291000000000004"/>
    <n v="13.2"/>
    <n v="20.091000000000005"/>
    <n v="0.60349644047940887"/>
    <n v="2026"/>
    <s v="Q3"/>
    <n v="7"/>
    <s v="Jul"/>
  </r>
  <r>
    <n v="1974"/>
    <d v="2026-07-09T00:00:00"/>
    <n v="2026"/>
    <x v="2"/>
    <n v="7"/>
    <x v="6"/>
    <x v="0"/>
    <x v="15"/>
    <x v="0"/>
    <s v="Returning"/>
    <x v="2"/>
    <s v="Carry-On Duffel"/>
    <n v="1"/>
    <n v="135.44"/>
    <n v="0"/>
    <n v="65.48"/>
    <n v="135.44"/>
    <n v="65.48"/>
    <n v="69.959999999999994"/>
    <n v="0.51653868871825159"/>
    <n v="2026"/>
    <s v="Q3"/>
    <n v="7"/>
    <s v="Jul"/>
  </r>
  <r>
    <n v="2716"/>
    <d v="2026-07-09T00:00:00"/>
    <n v="2026"/>
    <x v="2"/>
    <n v="7"/>
    <x v="6"/>
    <x v="1"/>
    <x v="1"/>
    <x v="0"/>
    <s v="New"/>
    <x v="1"/>
    <s v="Hiking Daypack 20L"/>
    <n v="3"/>
    <n v="92.25"/>
    <n v="0"/>
    <n v="46.27"/>
    <n v="276.75"/>
    <n v="138.81"/>
    <n v="137.94"/>
    <n v="0.49842818428184282"/>
    <n v="2026"/>
    <s v="Q3"/>
    <n v="7"/>
    <s v="Jul"/>
  </r>
  <r>
    <n v="3161"/>
    <d v="2026-07-09T00:00:00"/>
    <n v="2026"/>
    <x v="2"/>
    <n v="7"/>
    <x v="6"/>
    <x v="2"/>
    <x v="5"/>
    <x v="0"/>
    <s v="New"/>
    <x v="3"/>
    <s v="Trail Tent 2P"/>
    <n v="2"/>
    <n v="192.6"/>
    <n v="0"/>
    <n v="104.89"/>
    <n v="385.2"/>
    <n v="209.78"/>
    <n v="175.42"/>
    <n v="0.45539979231568017"/>
    <n v="2026"/>
    <s v="Q3"/>
    <n v="7"/>
    <s v="Jul"/>
  </r>
  <r>
    <n v="3240"/>
    <d v="2026-07-09T00:00:00"/>
    <n v="2026"/>
    <x v="2"/>
    <n v="7"/>
    <x v="6"/>
    <x v="3"/>
    <x v="8"/>
    <x v="0"/>
    <s v="Returning"/>
    <x v="0"/>
    <s v="Compact Repair Kit"/>
    <n v="1"/>
    <n v="39.94"/>
    <n v="0"/>
    <n v="16.89"/>
    <n v="39.94"/>
    <n v="16.89"/>
    <n v="23.049999999999997"/>
    <n v="0.57711567351026538"/>
    <n v="2026"/>
    <s v="Q3"/>
    <n v="7"/>
    <s v="Jul"/>
  </r>
  <r>
    <n v="3682"/>
    <d v="2026-07-09T00:00:00"/>
    <n v="2026"/>
    <x v="2"/>
    <n v="7"/>
    <x v="6"/>
    <x v="2"/>
    <x v="2"/>
    <x v="0"/>
    <s v="Returning"/>
    <x v="1"/>
    <s v="Summit Backpack 45L"/>
    <n v="3"/>
    <n v="150.61000000000001"/>
    <n v="0"/>
    <n v="79.900000000000006"/>
    <n v="451.83000000000004"/>
    <n v="239.70000000000002"/>
    <n v="212.13000000000002"/>
    <n v="0.46949073766682159"/>
    <n v="2026"/>
    <s v="Q3"/>
    <n v="7"/>
    <s v="Jul"/>
  </r>
  <r>
    <n v="4725"/>
    <d v="2026-07-09T00:00:00"/>
    <n v="2026"/>
    <x v="2"/>
    <n v="7"/>
    <x v="6"/>
    <x v="3"/>
    <x v="13"/>
    <x v="0"/>
    <s v="Returning"/>
    <x v="1"/>
    <s v="Trekking Poles"/>
    <n v="2"/>
    <n v="71.069999999999993"/>
    <n v="0"/>
    <n v="31.57"/>
    <n v="142.13999999999999"/>
    <n v="63.14"/>
    <n v="78.999999999999986"/>
    <n v="0.55579006613198245"/>
    <n v="2026"/>
    <s v="Q3"/>
    <n v="7"/>
    <s v="Jul"/>
  </r>
  <r>
    <n v="758"/>
    <d v="2026-07-10T00:00:00"/>
    <n v="2026"/>
    <x v="2"/>
    <n v="7"/>
    <x v="6"/>
    <x v="0"/>
    <x v="0"/>
    <x v="2"/>
    <s v="New"/>
    <x v="0"/>
    <s v="Trail Bike Light"/>
    <n v="1"/>
    <n v="50.78"/>
    <n v="0"/>
    <n v="22.29"/>
    <n v="50.78"/>
    <n v="22.29"/>
    <n v="28.490000000000002"/>
    <n v="0.56104765655769995"/>
    <n v="2026"/>
    <s v="Q3"/>
    <n v="7"/>
    <s v="Jul"/>
  </r>
  <r>
    <n v="1910"/>
    <d v="2026-07-10T00:00:00"/>
    <n v="2026"/>
    <x v="2"/>
    <n v="7"/>
    <x v="6"/>
    <x v="0"/>
    <x v="15"/>
    <x v="0"/>
    <s v="Returning"/>
    <x v="1"/>
    <s v="Trail Boots"/>
    <n v="2"/>
    <n v="141.51"/>
    <n v="0.05"/>
    <n v="77.040000000000006"/>
    <n v="268.86899999999997"/>
    <n v="154.08000000000001"/>
    <n v="114.78899999999996"/>
    <n v="0.42693281858451504"/>
    <n v="2026"/>
    <s v="Q3"/>
    <n v="7"/>
    <s v="Jul"/>
  </r>
  <r>
    <n v="1941"/>
    <d v="2026-07-10T00:00:00"/>
    <n v="2026"/>
    <x v="2"/>
    <n v="7"/>
    <x v="6"/>
    <x v="1"/>
    <x v="12"/>
    <x v="3"/>
    <s v="Returning"/>
    <x v="1"/>
    <s v="Summit Backpack 45L"/>
    <n v="1"/>
    <n v="156.44"/>
    <n v="0.1"/>
    <n v="80.72"/>
    <n v="140.79599999999999"/>
    <n v="80.72"/>
    <n v="60.075999999999993"/>
    <n v="0.42668825818915307"/>
    <n v="2026"/>
    <s v="Q3"/>
    <n v="7"/>
    <s v="Jul"/>
  </r>
  <r>
    <n v="2324"/>
    <d v="2026-07-10T00:00:00"/>
    <n v="2026"/>
    <x v="2"/>
    <n v="7"/>
    <x v="6"/>
    <x v="1"/>
    <x v="12"/>
    <x v="0"/>
    <s v="New"/>
    <x v="4"/>
    <s v="Training Mat"/>
    <n v="2"/>
    <n v="51.75"/>
    <n v="0"/>
    <n v="21.4"/>
    <n v="103.5"/>
    <n v="42.8"/>
    <n v="60.7"/>
    <n v="0.58647342995169083"/>
    <n v="2026"/>
    <s v="Q3"/>
    <n v="7"/>
    <s v="Jul"/>
  </r>
  <r>
    <n v="2869"/>
    <d v="2026-07-10T00:00:00"/>
    <n v="2026"/>
    <x v="2"/>
    <n v="7"/>
    <x v="6"/>
    <x v="2"/>
    <x v="5"/>
    <x v="3"/>
    <s v="New"/>
    <x v="3"/>
    <s v="Portable Camp Stove"/>
    <n v="1"/>
    <n v="82.23"/>
    <n v="0.1"/>
    <n v="38.340000000000003"/>
    <n v="74.007000000000005"/>
    <n v="38.340000000000003"/>
    <n v="35.667000000000002"/>
    <n v="0.48194089748267055"/>
    <n v="2026"/>
    <s v="Q3"/>
    <n v="7"/>
    <s v="Jul"/>
  </r>
  <r>
    <n v="3236"/>
    <d v="2026-07-10T00:00:00"/>
    <n v="2026"/>
    <x v="2"/>
    <n v="7"/>
    <x v="6"/>
    <x v="1"/>
    <x v="6"/>
    <x v="0"/>
    <s v="New"/>
    <x v="1"/>
    <s v="Trail Boots"/>
    <n v="1"/>
    <n v="144.16999999999999"/>
    <n v="0.1"/>
    <n v="78.13"/>
    <n v="129.75299999999999"/>
    <n v="78.13"/>
    <n v="51.62299999999999"/>
    <n v="0.39785592625989374"/>
    <n v="2026"/>
    <s v="Q3"/>
    <n v="7"/>
    <s v="Jul"/>
  </r>
  <r>
    <n v="3582"/>
    <d v="2026-07-10T00:00:00"/>
    <n v="2026"/>
    <x v="2"/>
    <n v="7"/>
    <x v="6"/>
    <x v="1"/>
    <x v="12"/>
    <x v="0"/>
    <s v="Returning"/>
    <x v="3"/>
    <s v="Portable Camp Stove"/>
    <n v="4"/>
    <n v="82.47"/>
    <n v="0"/>
    <n v="40.22"/>
    <n v="329.88"/>
    <n v="160.88"/>
    <n v="169"/>
    <n v="0.51230750575967021"/>
    <n v="2026"/>
    <s v="Q3"/>
    <n v="7"/>
    <s v="Jul"/>
  </r>
  <r>
    <n v="3715"/>
    <d v="2026-07-10T00:00:00"/>
    <n v="2026"/>
    <x v="2"/>
    <n v="7"/>
    <x v="6"/>
    <x v="3"/>
    <x v="8"/>
    <x v="0"/>
    <s v="New"/>
    <x v="3"/>
    <s v="Compact Sleeping Bag"/>
    <n v="1"/>
    <n v="122.14"/>
    <n v="0.15"/>
    <n v="59.87"/>
    <n v="103.819"/>
    <n v="59.87"/>
    <n v="43.949000000000005"/>
    <n v="0.42332328379198414"/>
    <n v="2026"/>
    <s v="Q3"/>
    <n v="7"/>
    <s v="Jul"/>
  </r>
  <r>
    <n v="3940"/>
    <d v="2026-07-10T00:00:00"/>
    <n v="2026"/>
    <x v="2"/>
    <n v="7"/>
    <x v="6"/>
    <x v="2"/>
    <x v="16"/>
    <x v="2"/>
    <s v="Returning"/>
    <x v="1"/>
    <s v="Trail Boots"/>
    <n v="3"/>
    <n v="143.59"/>
    <n v="0"/>
    <n v="78.91"/>
    <n v="430.77"/>
    <n v="236.73"/>
    <n v="194.04"/>
    <n v="0.45044919562643637"/>
    <n v="2026"/>
    <s v="Q3"/>
    <n v="7"/>
    <s v="Jul"/>
  </r>
  <r>
    <n v="4760"/>
    <d v="2026-07-10T00:00:00"/>
    <n v="2026"/>
    <x v="2"/>
    <n v="7"/>
    <x v="6"/>
    <x v="3"/>
    <x v="13"/>
    <x v="0"/>
    <s v="Business"/>
    <x v="1"/>
    <s v="Summit Backpack 45L"/>
    <n v="2"/>
    <n v="157.66"/>
    <n v="0"/>
    <n v="78.760000000000005"/>
    <n v="315.32"/>
    <n v="157.52000000000001"/>
    <n v="157.79999999999998"/>
    <n v="0.50044399340352652"/>
    <n v="2026"/>
    <s v="Q3"/>
    <n v="7"/>
    <s v="Jul"/>
  </r>
  <r>
    <n v="4768"/>
    <d v="2026-07-10T00:00:00"/>
    <n v="2026"/>
    <x v="2"/>
    <n v="7"/>
    <x v="6"/>
    <x v="1"/>
    <x v="1"/>
    <x v="0"/>
    <s v="Business"/>
    <x v="0"/>
    <s v="Cycling Pack 12L"/>
    <n v="1"/>
    <n v="101.58"/>
    <n v="0"/>
    <n v="49.83"/>
    <n v="101.58"/>
    <n v="49.83"/>
    <n v="51.75"/>
    <n v="0.50945067926757237"/>
    <n v="2026"/>
    <s v="Q3"/>
    <n v="7"/>
    <s v="Jul"/>
  </r>
  <r>
    <n v="5025"/>
    <d v="2026-07-10T00:00:00"/>
    <n v="2026"/>
    <x v="2"/>
    <n v="7"/>
    <x v="6"/>
    <x v="2"/>
    <x v="3"/>
    <x v="0"/>
    <s v="Returning"/>
    <x v="2"/>
    <s v="Travel Backpack 35L"/>
    <n v="4"/>
    <n v="166.71"/>
    <n v="0"/>
    <n v="86.55"/>
    <n v="666.84"/>
    <n v="346.2"/>
    <n v="320.64000000000004"/>
    <n v="0.48083498290444487"/>
    <n v="2026"/>
    <s v="Q3"/>
    <n v="7"/>
    <s v="Jul"/>
  </r>
  <r>
    <n v="165"/>
    <d v="2026-07-11T00:00:00"/>
    <n v="2026"/>
    <x v="2"/>
    <n v="7"/>
    <x v="6"/>
    <x v="1"/>
    <x v="12"/>
    <x v="2"/>
    <s v="New"/>
    <x v="0"/>
    <s v="Commuter Helmet"/>
    <n v="2"/>
    <n v="83.33"/>
    <n v="0"/>
    <n v="42.11"/>
    <n v="166.66"/>
    <n v="84.22"/>
    <n v="82.44"/>
    <n v="0.49465978639145564"/>
    <n v="2026"/>
    <s v="Q3"/>
    <n v="7"/>
    <s v="Jul"/>
  </r>
  <r>
    <n v="198"/>
    <d v="2026-07-11T00:00:00"/>
    <n v="2026"/>
    <x v="2"/>
    <n v="7"/>
    <x v="6"/>
    <x v="0"/>
    <x v="15"/>
    <x v="0"/>
    <s v="New"/>
    <x v="1"/>
    <s v="Trekking Poles"/>
    <n v="2"/>
    <n v="71.77"/>
    <n v="0.05"/>
    <n v="32.9"/>
    <n v="136.363"/>
    <n v="65.8"/>
    <n v="70.563000000000002"/>
    <n v="0.5174644148339359"/>
    <n v="2026"/>
    <s v="Q3"/>
    <n v="7"/>
    <s v="Jul"/>
  </r>
  <r>
    <n v="1480"/>
    <d v="2026-07-11T00:00:00"/>
    <n v="2026"/>
    <x v="2"/>
    <n v="7"/>
    <x v="6"/>
    <x v="0"/>
    <x v="15"/>
    <x v="0"/>
    <s v="New"/>
    <x v="2"/>
    <s v="Travel Backpack 35L"/>
    <n v="3"/>
    <n v="164.5"/>
    <n v="0"/>
    <n v="87.06"/>
    <n v="493.5"/>
    <n v="261.18"/>
    <n v="232.32"/>
    <n v="0.47075987841945288"/>
    <n v="2026"/>
    <s v="Q3"/>
    <n v="7"/>
    <s v="Jul"/>
  </r>
  <r>
    <n v="1990"/>
    <d v="2026-07-11T00:00:00"/>
    <n v="2026"/>
    <x v="2"/>
    <n v="7"/>
    <x v="6"/>
    <x v="0"/>
    <x v="15"/>
    <x v="0"/>
    <s v="Returning"/>
    <x v="3"/>
    <s v="Portable Camp Stove"/>
    <n v="3"/>
    <n v="82.28"/>
    <n v="0.1"/>
    <n v="39.51"/>
    <n v="222.15600000000001"/>
    <n v="118.53"/>
    <n v="103.626"/>
    <n v="0.46645600388915898"/>
    <n v="2026"/>
    <s v="Q3"/>
    <n v="7"/>
    <s v="Jul"/>
  </r>
  <r>
    <n v="2298"/>
    <d v="2026-07-11T00:00:00"/>
    <n v="2026"/>
    <x v="2"/>
    <n v="7"/>
    <x v="6"/>
    <x v="2"/>
    <x v="2"/>
    <x v="2"/>
    <s v="New"/>
    <x v="0"/>
    <s v="Cycling Pack 12L"/>
    <n v="2"/>
    <n v="103.17"/>
    <n v="0"/>
    <n v="50.49"/>
    <n v="206.34"/>
    <n v="100.98"/>
    <n v="105.36"/>
    <n v="0.51061355045071244"/>
    <n v="2026"/>
    <s v="Q3"/>
    <n v="7"/>
    <s v="Jul"/>
  </r>
  <r>
    <n v="2886"/>
    <d v="2026-07-11T00:00:00"/>
    <n v="2026"/>
    <x v="2"/>
    <n v="7"/>
    <x v="6"/>
    <x v="0"/>
    <x v="15"/>
    <x v="0"/>
    <s v="New"/>
    <x v="0"/>
    <s v="Trail Bike Light"/>
    <n v="1"/>
    <n v="50.33"/>
    <n v="0.05"/>
    <n v="22.06"/>
    <n v="47.813499999999998"/>
    <n v="22.06"/>
    <n v="25.753499999999999"/>
    <n v="0.53862402877848303"/>
    <n v="2026"/>
    <s v="Q3"/>
    <n v="7"/>
    <s v="Jul"/>
  </r>
  <r>
    <n v="2893"/>
    <d v="2026-07-11T00:00:00"/>
    <n v="2026"/>
    <x v="2"/>
    <n v="7"/>
    <x v="6"/>
    <x v="1"/>
    <x v="11"/>
    <x v="1"/>
    <s v="Business"/>
    <x v="1"/>
    <s v="Trail Boots"/>
    <n v="6"/>
    <n v="142.78"/>
    <n v="0.15"/>
    <n v="80.38"/>
    <n v="728.178"/>
    <n v="482.28"/>
    <n v="245.89800000000002"/>
    <n v="0.33768941110552642"/>
    <n v="2026"/>
    <s v="Q3"/>
    <n v="7"/>
    <s v="Jul"/>
  </r>
  <r>
    <n v="2939"/>
    <d v="2026-07-11T00:00:00"/>
    <n v="2026"/>
    <x v="2"/>
    <n v="7"/>
    <x v="6"/>
    <x v="1"/>
    <x v="6"/>
    <x v="0"/>
    <s v="New"/>
    <x v="3"/>
    <s v="Trail Tent 2P"/>
    <n v="1"/>
    <n v="195.38"/>
    <n v="0.05"/>
    <n v="101.67"/>
    <n v="185.61099999999999"/>
    <n v="101.67"/>
    <n v="83.940999999999988"/>
    <n v="0.45224151585843508"/>
    <n v="2026"/>
    <s v="Q3"/>
    <n v="7"/>
    <s v="Jul"/>
  </r>
  <r>
    <n v="3249"/>
    <d v="2026-07-11T00:00:00"/>
    <n v="2026"/>
    <x v="2"/>
    <n v="7"/>
    <x v="6"/>
    <x v="3"/>
    <x v="4"/>
    <x v="2"/>
    <s v="Returning"/>
    <x v="0"/>
    <s v="Cycling Pack 12L"/>
    <n v="5"/>
    <n v="104.8"/>
    <n v="0"/>
    <n v="50.94"/>
    <n v="524"/>
    <n v="254.7"/>
    <n v="269.3"/>
    <n v="0.51393129770992374"/>
    <n v="2026"/>
    <s v="Q3"/>
    <n v="7"/>
    <s v="Jul"/>
  </r>
  <r>
    <n v="3832"/>
    <d v="2026-07-11T00:00:00"/>
    <n v="2026"/>
    <x v="2"/>
    <n v="7"/>
    <x v="6"/>
    <x v="3"/>
    <x v="7"/>
    <x v="0"/>
    <s v="Returning"/>
    <x v="3"/>
    <s v="Portable Camp Stove"/>
    <n v="3"/>
    <n v="82.26"/>
    <n v="0"/>
    <n v="40.020000000000003"/>
    <n v="246.78000000000003"/>
    <n v="120.06"/>
    <n v="126.72000000000003"/>
    <n v="0.51349380014587898"/>
    <n v="2026"/>
    <s v="Q3"/>
    <n v="7"/>
    <s v="Jul"/>
  </r>
  <r>
    <n v="3868"/>
    <d v="2026-07-11T00:00:00"/>
    <n v="2026"/>
    <x v="2"/>
    <n v="7"/>
    <x v="6"/>
    <x v="2"/>
    <x v="10"/>
    <x v="0"/>
    <s v="Business"/>
    <x v="1"/>
    <s v="Hiking Daypack 20L"/>
    <n v="1"/>
    <n v="90.79"/>
    <n v="0"/>
    <n v="46.39"/>
    <n v="90.79"/>
    <n v="46.39"/>
    <n v="44.400000000000006"/>
    <n v="0.4890406432426479"/>
    <n v="2026"/>
    <s v="Q3"/>
    <n v="7"/>
    <s v="Jul"/>
  </r>
  <r>
    <n v="4365"/>
    <d v="2026-07-11T00:00:00"/>
    <n v="2026"/>
    <x v="2"/>
    <n v="7"/>
    <x v="6"/>
    <x v="1"/>
    <x v="11"/>
    <x v="0"/>
    <s v="Returning"/>
    <x v="0"/>
    <s v="Compact Repair Kit"/>
    <n v="1"/>
    <n v="41.33"/>
    <n v="0"/>
    <n v="17.2"/>
    <n v="41.33"/>
    <n v="17.2"/>
    <n v="24.13"/>
    <n v="0.58383740624243896"/>
    <n v="2026"/>
    <s v="Q3"/>
    <n v="7"/>
    <s v="Jul"/>
  </r>
  <r>
    <n v="314"/>
    <d v="2026-07-12T00:00:00"/>
    <n v="2026"/>
    <x v="2"/>
    <n v="7"/>
    <x v="6"/>
    <x v="2"/>
    <x v="2"/>
    <x v="0"/>
    <s v="Returning"/>
    <x v="4"/>
    <s v="Resistance Band Set"/>
    <n v="2"/>
    <n v="41.09"/>
    <n v="0.05"/>
    <n v="14.54"/>
    <n v="78.070999999999998"/>
    <n v="29.08"/>
    <n v="48.991"/>
    <n v="0.62751854081541159"/>
    <n v="2026"/>
    <s v="Q3"/>
    <n v="7"/>
    <s v="Jul"/>
  </r>
  <r>
    <n v="552"/>
    <d v="2026-07-12T00:00:00"/>
    <n v="2026"/>
    <x v="2"/>
    <n v="7"/>
    <x v="6"/>
    <x v="1"/>
    <x v="12"/>
    <x v="1"/>
    <s v="Business"/>
    <x v="3"/>
    <s v="Portable Camp Stove"/>
    <n v="5"/>
    <n v="82.39"/>
    <n v="0.05"/>
    <n v="39.479999999999997"/>
    <n v="391.35249999999996"/>
    <n v="197.39999999999998"/>
    <n v="193.95249999999999"/>
    <n v="0.49559540312122702"/>
    <n v="2026"/>
    <s v="Q3"/>
    <n v="7"/>
    <s v="Jul"/>
  </r>
  <r>
    <n v="1317"/>
    <d v="2026-07-12T00:00:00"/>
    <n v="2026"/>
    <x v="2"/>
    <n v="7"/>
    <x v="6"/>
    <x v="1"/>
    <x v="14"/>
    <x v="0"/>
    <s v="Business"/>
    <x v="4"/>
    <s v="Recovery Roller"/>
    <n v="3"/>
    <n v="37"/>
    <n v="0"/>
    <n v="13.69"/>
    <n v="111"/>
    <n v="41.07"/>
    <n v="69.930000000000007"/>
    <n v="0.63000000000000012"/>
    <n v="2026"/>
    <s v="Q3"/>
    <n v="7"/>
    <s v="Jul"/>
  </r>
  <r>
    <n v="1515"/>
    <d v="2026-07-12T00:00:00"/>
    <n v="2026"/>
    <x v="2"/>
    <n v="7"/>
    <x v="6"/>
    <x v="3"/>
    <x v="8"/>
    <x v="2"/>
    <s v="New"/>
    <x v="4"/>
    <s v="Resistance Band Set"/>
    <n v="2"/>
    <n v="40.9"/>
    <n v="0"/>
    <n v="14.81"/>
    <n v="81.8"/>
    <n v="29.62"/>
    <n v="52.179999999999993"/>
    <n v="0.63789731051344734"/>
    <n v="2026"/>
    <s v="Q3"/>
    <n v="7"/>
    <s v="Jul"/>
  </r>
  <r>
    <n v="1674"/>
    <d v="2026-07-12T00:00:00"/>
    <n v="2026"/>
    <x v="2"/>
    <n v="7"/>
    <x v="6"/>
    <x v="0"/>
    <x v="0"/>
    <x v="0"/>
    <s v="New"/>
    <x v="4"/>
    <s v="Weighted Vest"/>
    <n v="1"/>
    <n v="123.33"/>
    <n v="0.1"/>
    <n v="70.900000000000006"/>
    <n v="110.997"/>
    <n v="70.900000000000006"/>
    <n v="40.096999999999994"/>
    <n v="0.36124399758552028"/>
    <n v="2026"/>
    <s v="Q3"/>
    <n v="7"/>
    <s v="Jul"/>
  </r>
  <r>
    <n v="2407"/>
    <d v="2026-07-12T00:00:00"/>
    <n v="2026"/>
    <x v="2"/>
    <n v="7"/>
    <x v="6"/>
    <x v="1"/>
    <x v="12"/>
    <x v="3"/>
    <s v="Business"/>
    <x v="1"/>
    <s v="Summit Backpack 45L"/>
    <n v="1"/>
    <n v="153.25"/>
    <n v="0.15"/>
    <n v="78.28"/>
    <n v="130.26249999999999"/>
    <n v="78.28"/>
    <n v="51.982499999999987"/>
    <n v="0.39905959121005657"/>
    <n v="2026"/>
    <s v="Q3"/>
    <n v="7"/>
    <s v="Jul"/>
  </r>
  <r>
    <n v="2817"/>
    <d v="2026-07-12T00:00:00"/>
    <n v="2026"/>
    <x v="2"/>
    <n v="7"/>
    <x v="6"/>
    <x v="3"/>
    <x v="7"/>
    <x v="3"/>
    <s v="New"/>
    <x v="2"/>
    <s v="Carry-On Duffel"/>
    <n v="3"/>
    <n v="134.43"/>
    <n v="0.1"/>
    <n v="65.78"/>
    <n v="362.96100000000001"/>
    <n v="197.34"/>
    <n v="165.62100000000001"/>
    <n v="0.45630522287518493"/>
    <n v="2026"/>
    <s v="Q3"/>
    <n v="7"/>
    <s v="Jul"/>
  </r>
  <r>
    <n v="3059"/>
    <d v="2026-07-12T00:00:00"/>
    <n v="2026"/>
    <x v="2"/>
    <n v="7"/>
    <x v="6"/>
    <x v="0"/>
    <x v="0"/>
    <x v="0"/>
    <s v="Returning"/>
    <x v="1"/>
    <s v="Hiking Daypack 20L"/>
    <n v="1"/>
    <n v="93.73"/>
    <n v="0.05"/>
    <n v="44.51"/>
    <n v="89.043499999999995"/>
    <n v="44.51"/>
    <n v="44.533499999999997"/>
    <n v="0.50013195797559618"/>
    <n v="2026"/>
    <s v="Q3"/>
    <n v="7"/>
    <s v="Jul"/>
  </r>
  <r>
    <n v="3210"/>
    <d v="2026-07-12T00:00:00"/>
    <n v="2026"/>
    <x v="2"/>
    <n v="7"/>
    <x v="6"/>
    <x v="0"/>
    <x v="0"/>
    <x v="0"/>
    <s v="Returning"/>
    <x v="2"/>
    <s v="Insulated Bottle"/>
    <n v="1"/>
    <n v="37.090000000000003"/>
    <n v="0"/>
    <n v="13.43"/>
    <n v="37.090000000000003"/>
    <n v="13.43"/>
    <n v="23.660000000000004"/>
    <n v="0.63790779185764357"/>
    <n v="2026"/>
    <s v="Q3"/>
    <n v="7"/>
    <s v="Jul"/>
  </r>
  <r>
    <n v="3670"/>
    <d v="2026-07-12T00:00:00"/>
    <n v="2026"/>
    <x v="2"/>
    <n v="7"/>
    <x v="6"/>
    <x v="0"/>
    <x v="0"/>
    <x v="2"/>
    <s v="New"/>
    <x v="2"/>
    <s v="Packing Cube Set"/>
    <n v="1"/>
    <n v="45.43"/>
    <n v="0"/>
    <n v="18.66"/>
    <n v="45.43"/>
    <n v="18.66"/>
    <n v="26.77"/>
    <n v="0.58925819942769098"/>
    <n v="2026"/>
    <s v="Q3"/>
    <n v="7"/>
    <s v="Jul"/>
  </r>
  <r>
    <n v="4017"/>
    <d v="2026-07-12T00:00:00"/>
    <n v="2026"/>
    <x v="2"/>
    <n v="7"/>
    <x v="6"/>
    <x v="3"/>
    <x v="8"/>
    <x v="3"/>
    <s v="New"/>
    <x v="4"/>
    <s v="Resistance Band Set"/>
    <n v="1"/>
    <n v="39.5"/>
    <n v="0.1"/>
    <n v="14.86"/>
    <n v="35.550000000000004"/>
    <n v="14.86"/>
    <n v="20.690000000000005"/>
    <n v="0.58199718706047832"/>
    <n v="2026"/>
    <s v="Q3"/>
    <n v="7"/>
    <s v="Jul"/>
  </r>
  <r>
    <n v="5012"/>
    <d v="2026-07-12T00:00:00"/>
    <n v="2026"/>
    <x v="2"/>
    <n v="7"/>
    <x v="6"/>
    <x v="2"/>
    <x v="16"/>
    <x v="2"/>
    <s v="Returning"/>
    <x v="4"/>
    <s v="Weighted Vest"/>
    <n v="2"/>
    <n v="123.58"/>
    <n v="0.1"/>
    <n v="68.739999999999995"/>
    <n v="222.44399999999999"/>
    <n v="137.47999999999999"/>
    <n v="84.963999999999999"/>
    <n v="0.3819568071065077"/>
    <n v="2026"/>
    <s v="Q3"/>
    <n v="7"/>
    <s v="Jul"/>
  </r>
  <r>
    <n v="884"/>
    <d v="2026-07-13T00:00:00"/>
    <n v="2026"/>
    <x v="2"/>
    <n v="7"/>
    <x v="6"/>
    <x v="3"/>
    <x v="13"/>
    <x v="2"/>
    <s v="Returning"/>
    <x v="0"/>
    <s v="Cycling Pack 12L"/>
    <n v="1"/>
    <n v="103.61"/>
    <n v="0"/>
    <n v="51.84"/>
    <n v="103.61"/>
    <n v="51.84"/>
    <n v="51.769999999999996"/>
    <n v="0.49966219476884466"/>
    <n v="2026"/>
    <s v="Q3"/>
    <n v="7"/>
    <s v="Jul"/>
  </r>
  <r>
    <n v="1025"/>
    <d v="2026-07-13T00:00:00"/>
    <n v="2026"/>
    <x v="2"/>
    <n v="7"/>
    <x v="6"/>
    <x v="2"/>
    <x v="2"/>
    <x v="2"/>
    <s v="Returning"/>
    <x v="1"/>
    <s v="Trail Boots"/>
    <n v="2"/>
    <n v="145.75"/>
    <n v="0.05"/>
    <n v="79.319999999999993"/>
    <n v="276.92500000000001"/>
    <n v="158.63999999999999"/>
    <n v="118.28500000000003"/>
    <n v="0.42713731154644768"/>
    <n v="2026"/>
    <s v="Q3"/>
    <n v="7"/>
    <s v="Jul"/>
  </r>
  <r>
    <n v="1279"/>
    <d v="2026-07-13T00:00:00"/>
    <n v="2026"/>
    <x v="2"/>
    <n v="7"/>
    <x v="6"/>
    <x v="3"/>
    <x v="8"/>
    <x v="3"/>
    <s v="New"/>
    <x v="3"/>
    <s v="Trail Tent 2P"/>
    <n v="2"/>
    <n v="193.76"/>
    <n v="0.1"/>
    <n v="104.66"/>
    <n v="348.76799999999997"/>
    <n v="209.32"/>
    <n v="139.44799999999998"/>
    <n v="0.39983025965684921"/>
    <n v="2026"/>
    <s v="Q3"/>
    <n v="7"/>
    <s v="Jul"/>
  </r>
  <r>
    <n v="1534"/>
    <d v="2026-07-13T00:00:00"/>
    <n v="2026"/>
    <x v="2"/>
    <n v="7"/>
    <x v="6"/>
    <x v="2"/>
    <x v="16"/>
    <x v="0"/>
    <s v="Returning"/>
    <x v="1"/>
    <s v="Trail Boots"/>
    <n v="2"/>
    <n v="146.09"/>
    <n v="0.1"/>
    <n v="79.36"/>
    <n v="262.96199999999999"/>
    <n v="158.72"/>
    <n v="104.24199999999999"/>
    <n v="0.39641469109605187"/>
    <n v="2026"/>
    <s v="Q3"/>
    <n v="7"/>
    <s v="Jul"/>
  </r>
  <r>
    <n v="2147"/>
    <d v="2026-07-13T00:00:00"/>
    <n v="2026"/>
    <x v="2"/>
    <n v="7"/>
    <x v="6"/>
    <x v="1"/>
    <x v="14"/>
    <x v="2"/>
    <s v="New"/>
    <x v="2"/>
    <s v="Carry-On Duffel"/>
    <n v="1"/>
    <n v="131.91999999999999"/>
    <n v="0"/>
    <n v="66.19"/>
    <n v="131.91999999999999"/>
    <n v="66.19"/>
    <n v="65.72999999999999"/>
    <n v="0.49825651910248631"/>
    <n v="2026"/>
    <s v="Q3"/>
    <n v="7"/>
    <s v="Jul"/>
  </r>
  <r>
    <n v="2385"/>
    <d v="2026-07-13T00:00:00"/>
    <n v="2026"/>
    <x v="2"/>
    <n v="7"/>
    <x v="6"/>
    <x v="1"/>
    <x v="11"/>
    <x v="1"/>
    <s v="Business"/>
    <x v="3"/>
    <s v="Portable Camp Stove"/>
    <n v="6"/>
    <n v="83.28"/>
    <n v="0.15"/>
    <n v="38.76"/>
    <n v="424.72800000000001"/>
    <n v="232.56"/>
    <n v="192.16800000000001"/>
    <n v="0.45244956772334294"/>
    <n v="2026"/>
    <s v="Q3"/>
    <n v="7"/>
    <s v="Jul"/>
  </r>
  <r>
    <n v="2517"/>
    <d v="2026-07-13T00:00:00"/>
    <n v="2026"/>
    <x v="2"/>
    <n v="7"/>
    <x v="6"/>
    <x v="1"/>
    <x v="6"/>
    <x v="0"/>
    <s v="New"/>
    <x v="2"/>
    <s v="Insulated Bottle"/>
    <n v="1"/>
    <n v="36.479999999999997"/>
    <n v="0.05"/>
    <n v="13.22"/>
    <n v="34.655999999999999"/>
    <n v="13.22"/>
    <n v="21.436"/>
    <n v="0.61853647276084955"/>
    <n v="2026"/>
    <s v="Q3"/>
    <n v="7"/>
    <s v="Jul"/>
  </r>
  <r>
    <n v="2746"/>
    <d v="2026-07-13T00:00:00"/>
    <n v="2026"/>
    <x v="2"/>
    <n v="7"/>
    <x v="6"/>
    <x v="0"/>
    <x v="0"/>
    <x v="2"/>
    <s v="New"/>
    <x v="1"/>
    <s v="Summit Backpack 45L"/>
    <n v="3"/>
    <n v="155.44"/>
    <n v="0.05"/>
    <n v="79.95"/>
    <n v="443.00399999999996"/>
    <n v="239.85000000000002"/>
    <n v="203.15399999999994"/>
    <n v="0.45858276674702703"/>
    <n v="2026"/>
    <s v="Q3"/>
    <n v="7"/>
    <s v="Jul"/>
  </r>
  <r>
    <n v="3297"/>
    <d v="2026-07-13T00:00:00"/>
    <n v="2026"/>
    <x v="2"/>
    <n v="7"/>
    <x v="6"/>
    <x v="0"/>
    <x v="15"/>
    <x v="1"/>
    <s v="Returning"/>
    <x v="4"/>
    <s v="Resistance Band Set"/>
    <n v="6"/>
    <n v="40.58"/>
    <n v="0.15"/>
    <n v="15.06"/>
    <n v="206.958"/>
    <n v="90.36"/>
    <n v="116.598"/>
    <n v="0.5633896732670397"/>
    <n v="2026"/>
    <s v="Q3"/>
    <n v="7"/>
    <s v="Jul"/>
  </r>
  <r>
    <n v="772"/>
    <d v="2026-07-14T00:00:00"/>
    <n v="2026"/>
    <x v="2"/>
    <n v="7"/>
    <x v="6"/>
    <x v="3"/>
    <x v="13"/>
    <x v="0"/>
    <s v="Returning"/>
    <x v="0"/>
    <s v="Cycling Pack 12L"/>
    <n v="2"/>
    <n v="101.03"/>
    <n v="0.1"/>
    <n v="50.98"/>
    <n v="181.85400000000001"/>
    <n v="101.96"/>
    <n v="79.89400000000002"/>
    <n v="0.43933045190097558"/>
    <n v="2026"/>
    <s v="Q3"/>
    <n v="7"/>
    <s v="Jul"/>
  </r>
  <r>
    <n v="838"/>
    <d v="2026-07-14T00:00:00"/>
    <n v="2026"/>
    <x v="2"/>
    <n v="7"/>
    <x v="6"/>
    <x v="0"/>
    <x v="9"/>
    <x v="2"/>
    <s v="Returning"/>
    <x v="3"/>
    <s v="Portable Camp Stove"/>
    <n v="1"/>
    <n v="80.150000000000006"/>
    <n v="0.05"/>
    <n v="38.89"/>
    <n v="76.142499999999998"/>
    <n v="38.89"/>
    <n v="37.252499999999998"/>
    <n v="0.48924713530551267"/>
    <n v="2026"/>
    <s v="Q3"/>
    <n v="7"/>
    <s v="Jul"/>
  </r>
  <r>
    <n v="1144"/>
    <d v="2026-07-14T00:00:00"/>
    <n v="2026"/>
    <x v="2"/>
    <n v="7"/>
    <x v="6"/>
    <x v="2"/>
    <x v="2"/>
    <x v="2"/>
    <s v="New"/>
    <x v="3"/>
    <s v="Portable Camp Stove"/>
    <n v="1"/>
    <n v="83.74"/>
    <n v="0"/>
    <n v="38.96"/>
    <n v="83.74"/>
    <n v="38.96"/>
    <n v="44.779999999999994"/>
    <n v="0.53475041796035339"/>
    <n v="2026"/>
    <s v="Q3"/>
    <n v="7"/>
    <s v="Jul"/>
  </r>
  <r>
    <n v="1686"/>
    <d v="2026-07-14T00:00:00"/>
    <n v="2026"/>
    <x v="2"/>
    <n v="7"/>
    <x v="6"/>
    <x v="2"/>
    <x v="5"/>
    <x v="1"/>
    <s v="Returning"/>
    <x v="2"/>
    <s v="Insulated Bottle"/>
    <n v="8"/>
    <n v="35.75"/>
    <n v="0.15"/>
    <n v="13.56"/>
    <n v="243.1"/>
    <n v="108.48"/>
    <n v="134.62"/>
    <n v="0.55376388317564795"/>
    <n v="2026"/>
    <s v="Q3"/>
    <n v="7"/>
    <s v="Jul"/>
  </r>
  <r>
    <n v="2823"/>
    <d v="2026-07-14T00:00:00"/>
    <n v="2026"/>
    <x v="2"/>
    <n v="7"/>
    <x v="6"/>
    <x v="0"/>
    <x v="15"/>
    <x v="0"/>
    <s v="New"/>
    <x v="0"/>
    <s v="Commuter Helmet"/>
    <n v="3"/>
    <n v="81.39"/>
    <n v="0"/>
    <n v="43.54"/>
    <n v="244.17000000000002"/>
    <n v="130.62"/>
    <n v="113.55000000000001"/>
    <n v="0.46504484580415284"/>
    <n v="2026"/>
    <s v="Q3"/>
    <n v="7"/>
    <s v="Jul"/>
  </r>
  <r>
    <n v="2883"/>
    <d v="2026-07-14T00:00:00"/>
    <n v="2026"/>
    <x v="2"/>
    <n v="7"/>
    <x v="6"/>
    <x v="2"/>
    <x v="10"/>
    <x v="3"/>
    <s v="New"/>
    <x v="2"/>
    <s v="Insulated Bottle"/>
    <n v="1"/>
    <n v="36.799999999999997"/>
    <n v="0"/>
    <n v="13.91"/>
    <n v="36.799999999999997"/>
    <n v="13.91"/>
    <n v="22.889999999999997"/>
    <n v="0.62201086956521734"/>
    <n v="2026"/>
    <s v="Q3"/>
    <n v="7"/>
    <s v="Jul"/>
  </r>
  <r>
    <n v="3259"/>
    <d v="2026-07-14T00:00:00"/>
    <n v="2026"/>
    <x v="2"/>
    <n v="7"/>
    <x v="6"/>
    <x v="2"/>
    <x v="16"/>
    <x v="1"/>
    <s v="Returning"/>
    <x v="3"/>
    <s v="Trail Tent 2P"/>
    <n v="6"/>
    <n v="194.15"/>
    <n v="0.1"/>
    <n v="105.12"/>
    <n v="1048.4100000000001"/>
    <n v="630.72"/>
    <n v="417.69000000000005"/>
    <n v="0.3984032964202936"/>
    <n v="2026"/>
    <s v="Q3"/>
    <n v="7"/>
    <s v="Jul"/>
  </r>
  <r>
    <n v="3709"/>
    <d v="2026-07-14T00:00:00"/>
    <n v="2026"/>
    <x v="2"/>
    <n v="7"/>
    <x v="6"/>
    <x v="0"/>
    <x v="9"/>
    <x v="0"/>
    <s v="New"/>
    <x v="4"/>
    <s v="Training Mat"/>
    <n v="1"/>
    <n v="50.94"/>
    <n v="0"/>
    <n v="22.28"/>
    <n v="50.94"/>
    <n v="22.28"/>
    <n v="28.659999999999997"/>
    <n v="0.5626226933647428"/>
    <n v="2026"/>
    <s v="Q3"/>
    <n v="7"/>
    <s v="Jul"/>
  </r>
  <r>
    <n v="61"/>
    <d v="2026-07-15T00:00:00"/>
    <n v="2026"/>
    <x v="2"/>
    <n v="7"/>
    <x v="6"/>
    <x v="3"/>
    <x v="8"/>
    <x v="0"/>
    <s v="Returning"/>
    <x v="4"/>
    <s v="Weighted Vest"/>
    <n v="2"/>
    <n v="125.89"/>
    <n v="0"/>
    <n v="70.8"/>
    <n v="251.78"/>
    <n v="141.6"/>
    <n v="110.18"/>
    <n v="0.43760425768528083"/>
    <n v="2026"/>
    <s v="Q3"/>
    <n v="7"/>
    <s v="Jul"/>
  </r>
  <r>
    <n v="357"/>
    <d v="2026-07-15T00:00:00"/>
    <n v="2026"/>
    <x v="2"/>
    <n v="7"/>
    <x v="6"/>
    <x v="0"/>
    <x v="9"/>
    <x v="0"/>
    <s v="New"/>
    <x v="4"/>
    <s v="Training Mat"/>
    <n v="2"/>
    <n v="51.9"/>
    <n v="0"/>
    <n v="21.82"/>
    <n v="103.8"/>
    <n v="43.64"/>
    <n v="60.16"/>
    <n v="0.57957610789980729"/>
    <n v="2026"/>
    <s v="Q3"/>
    <n v="7"/>
    <s v="Jul"/>
  </r>
  <r>
    <n v="1607"/>
    <d v="2026-07-15T00:00:00"/>
    <n v="2026"/>
    <x v="2"/>
    <n v="7"/>
    <x v="6"/>
    <x v="0"/>
    <x v="0"/>
    <x v="2"/>
    <s v="New"/>
    <x v="4"/>
    <s v="Resistance Band Set"/>
    <n v="2"/>
    <n v="39.75"/>
    <n v="0"/>
    <n v="14.78"/>
    <n v="79.5"/>
    <n v="29.56"/>
    <n v="49.94"/>
    <n v="0.62817610062893081"/>
    <n v="2026"/>
    <s v="Q3"/>
    <n v="7"/>
    <s v="Jul"/>
  </r>
  <r>
    <n v="3295"/>
    <d v="2026-07-15T00:00:00"/>
    <n v="2026"/>
    <x v="2"/>
    <n v="7"/>
    <x v="6"/>
    <x v="1"/>
    <x v="12"/>
    <x v="3"/>
    <s v="Returning"/>
    <x v="1"/>
    <s v="Hiking Daypack 20L"/>
    <n v="1"/>
    <n v="93.46"/>
    <n v="0.15"/>
    <n v="46.65"/>
    <n v="79.440999999999988"/>
    <n v="46.65"/>
    <n v="32.79099999999999"/>
    <n v="0.41277174255107557"/>
    <n v="2026"/>
    <s v="Q3"/>
    <n v="7"/>
    <s v="Jul"/>
  </r>
  <r>
    <n v="4048"/>
    <d v="2026-07-15T00:00:00"/>
    <n v="2026"/>
    <x v="2"/>
    <n v="7"/>
    <x v="6"/>
    <x v="3"/>
    <x v="13"/>
    <x v="1"/>
    <s v="Business"/>
    <x v="0"/>
    <s v="Commuter Helmet"/>
    <n v="3"/>
    <n v="82.79"/>
    <n v="0.1"/>
    <n v="43.07"/>
    <n v="223.53300000000002"/>
    <n v="129.21"/>
    <n v="94.323000000000008"/>
    <n v="0.42196454214813922"/>
    <n v="2026"/>
    <s v="Q3"/>
    <n v="7"/>
    <s v="Jul"/>
  </r>
  <r>
    <n v="4424"/>
    <d v="2026-07-15T00:00:00"/>
    <n v="2026"/>
    <x v="2"/>
    <n v="7"/>
    <x v="6"/>
    <x v="2"/>
    <x v="2"/>
    <x v="2"/>
    <s v="Business"/>
    <x v="1"/>
    <s v="Hiking Daypack 20L"/>
    <n v="1"/>
    <n v="92.54"/>
    <n v="0"/>
    <n v="44.48"/>
    <n v="92.54"/>
    <n v="44.48"/>
    <n v="48.060000000000009"/>
    <n v="0.51934298681651181"/>
    <n v="2026"/>
    <s v="Q3"/>
    <n v="7"/>
    <s v="Jul"/>
  </r>
  <r>
    <n v="4732"/>
    <d v="2026-07-15T00:00:00"/>
    <n v="2026"/>
    <x v="2"/>
    <n v="7"/>
    <x v="6"/>
    <x v="1"/>
    <x v="14"/>
    <x v="2"/>
    <s v="New"/>
    <x v="2"/>
    <s v="Packing Cube Set"/>
    <n v="1"/>
    <n v="46.53"/>
    <n v="0"/>
    <n v="18.829999999999998"/>
    <n v="46.53"/>
    <n v="18.829999999999998"/>
    <n v="27.700000000000003"/>
    <n v="0.59531485063399958"/>
    <n v="2026"/>
    <s v="Q3"/>
    <n v="7"/>
    <s v="Jul"/>
  </r>
  <r>
    <n v="194"/>
    <d v="2026-07-16T00:00:00"/>
    <n v="2026"/>
    <x v="2"/>
    <n v="7"/>
    <x v="6"/>
    <x v="1"/>
    <x v="12"/>
    <x v="0"/>
    <s v="Returning"/>
    <x v="0"/>
    <s v="Trail Bike Light"/>
    <n v="2"/>
    <n v="49.69"/>
    <n v="0"/>
    <n v="21.97"/>
    <n v="99.38"/>
    <n v="43.94"/>
    <n v="55.44"/>
    <n v="0.557858724089354"/>
    <n v="2026"/>
    <s v="Q3"/>
    <n v="7"/>
    <s v="Jul"/>
  </r>
  <r>
    <n v="258"/>
    <d v="2026-07-16T00:00:00"/>
    <n v="2026"/>
    <x v="2"/>
    <n v="7"/>
    <x v="6"/>
    <x v="3"/>
    <x v="8"/>
    <x v="3"/>
    <s v="New"/>
    <x v="1"/>
    <s v="Trekking Poles"/>
    <n v="3"/>
    <n v="71.34"/>
    <n v="0.1"/>
    <n v="31.71"/>
    <n v="192.61800000000002"/>
    <n v="95.13"/>
    <n v="97.488000000000028"/>
    <n v="0.50612092327819835"/>
    <n v="2026"/>
    <s v="Q3"/>
    <n v="7"/>
    <s v="Jul"/>
  </r>
  <r>
    <n v="543"/>
    <d v="2026-07-16T00:00:00"/>
    <n v="2026"/>
    <x v="2"/>
    <n v="7"/>
    <x v="6"/>
    <x v="1"/>
    <x v="14"/>
    <x v="3"/>
    <s v="Returning"/>
    <x v="0"/>
    <s v="Commuter Helmet"/>
    <n v="1"/>
    <n v="83.03"/>
    <n v="0"/>
    <n v="42.41"/>
    <n v="83.03"/>
    <n v="42.41"/>
    <n v="40.620000000000005"/>
    <n v="0.48922076357942917"/>
    <n v="2026"/>
    <s v="Q3"/>
    <n v="7"/>
    <s v="Jul"/>
  </r>
  <r>
    <n v="972"/>
    <d v="2026-07-16T00:00:00"/>
    <n v="2026"/>
    <x v="2"/>
    <n v="7"/>
    <x v="6"/>
    <x v="3"/>
    <x v="4"/>
    <x v="0"/>
    <s v="Returning"/>
    <x v="4"/>
    <s v="Resistance Band Set"/>
    <n v="1"/>
    <n v="40.799999999999997"/>
    <n v="0"/>
    <n v="14.42"/>
    <n v="40.799999999999997"/>
    <n v="14.42"/>
    <n v="26.379999999999995"/>
    <n v="0.64656862745098032"/>
    <n v="2026"/>
    <s v="Q3"/>
    <n v="7"/>
    <s v="Jul"/>
  </r>
  <r>
    <n v="1146"/>
    <d v="2026-07-16T00:00:00"/>
    <n v="2026"/>
    <x v="2"/>
    <n v="7"/>
    <x v="6"/>
    <x v="1"/>
    <x v="6"/>
    <x v="3"/>
    <s v="Returning"/>
    <x v="3"/>
    <s v="Compact Sleeping Bag"/>
    <n v="2"/>
    <n v="125.34"/>
    <n v="0.15"/>
    <n v="59.04"/>
    <n v="213.078"/>
    <n v="118.08"/>
    <n v="94.998000000000005"/>
    <n v="0.44583673584321237"/>
    <n v="2026"/>
    <s v="Q3"/>
    <n v="7"/>
    <s v="Jul"/>
  </r>
  <r>
    <n v="1464"/>
    <d v="2026-07-16T00:00:00"/>
    <n v="2026"/>
    <x v="2"/>
    <n v="7"/>
    <x v="6"/>
    <x v="0"/>
    <x v="9"/>
    <x v="0"/>
    <s v="Returning"/>
    <x v="4"/>
    <s v="Weighted Vest"/>
    <n v="1"/>
    <n v="122.73"/>
    <n v="0.1"/>
    <n v="70.540000000000006"/>
    <n v="110.45700000000001"/>
    <n v="70.540000000000006"/>
    <n v="39.917000000000002"/>
    <n v="0.36138044668966202"/>
    <n v="2026"/>
    <s v="Q3"/>
    <n v="7"/>
    <s v="Jul"/>
  </r>
  <r>
    <n v="1581"/>
    <d v="2026-07-16T00:00:00"/>
    <n v="2026"/>
    <x v="2"/>
    <n v="7"/>
    <x v="6"/>
    <x v="2"/>
    <x v="5"/>
    <x v="2"/>
    <s v="New"/>
    <x v="1"/>
    <s v="Hiking Daypack 20L"/>
    <n v="5"/>
    <n v="92.72"/>
    <n v="0.1"/>
    <n v="46.2"/>
    <n v="417.24"/>
    <n v="231"/>
    <n v="186.24"/>
    <n v="0.44636180615473109"/>
    <n v="2026"/>
    <s v="Q3"/>
    <n v="7"/>
    <s v="Jul"/>
  </r>
  <r>
    <n v="1894"/>
    <d v="2026-07-16T00:00:00"/>
    <n v="2026"/>
    <x v="2"/>
    <n v="7"/>
    <x v="6"/>
    <x v="3"/>
    <x v="7"/>
    <x v="1"/>
    <s v="Business"/>
    <x v="4"/>
    <s v="Recovery Roller"/>
    <n v="5"/>
    <n v="36.29"/>
    <n v="0.05"/>
    <n v="13.52"/>
    <n v="172.37749999999997"/>
    <n v="67.599999999999994"/>
    <n v="104.77749999999997"/>
    <n v="0.60783744978317933"/>
    <n v="2026"/>
    <s v="Q3"/>
    <n v="7"/>
    <s v="Jul"/>
  </r>
  <r>
    <n v="2100"/>
    <d v="2026-07-16T00:00:00"/>
    <n v="2026"/>
    <x v="2"/>
    <n v="7"/>
    <x v="6"/>
    <x v="2"/>
    <x v="2"/>
    <x v="0"/>
    <s v="Business"/>
    <x v="0"/>
    <s v="Trail Bike Light"/>
    <n v="2"/>
    <n v="49.84"/>
    <n v="0.1"/>
    <n v="23.06"/>
    <n v="89.712000000000003"/>
    <n v="46.12"/>
    <n v="43.592000000000006"/>
    <n v="0.48591046905653651"/>
    <n v="2026"/>
    <s v="Q3"/>
    <n v="7"/>
    <s v="Jul"/>
  </r>
  <r>
    <n v="2902"/>
    <d v="2026-07-16T00:00:00"/>
    <n v="2026"/>
    <x v="2"/>
    <n v="7"/>
    <x v="6"/>
    <x v="1"/>
    <x v="12"/>
    <x v="3"/>
    <s v="Business"/>
    <x v="4"/>
    <s v="Recovery Roller"/>
    <n v="1"/>
    <n v="35.799999999999997"/>
    <n v="0"/>
    <n v="14.05"/>
    <n v="35.799999999999997"/>
    <n v="14.05"/>
    <n v="21.749999999999996"/>
    <n v="0.60754189944134074"/>
    <n v="2026"/>
    <s v="Q3"/>
    <n v="7"/>
    <s v="Jul"/>
  </r>
  <r>
    <n v="3115"/>
    <d v="2026-07-16T00:00:00"/>
    <n v="2026"/>
    <x v="2"/>
    <n v="7"/>
    <x v="6"/>
    <x v="3"/>
    <x v="13"/>
    <x v="0"/>
    <s v="New"/>
    <x v="3"/>
    <s v="Trail Tent 2P"/>
    <n v="1"/>
    <n v="195.12"/>
    <n v="0"/>
    <n v="101.14"/>
    <n v="195.12"/>
    <n v="101.14"/>
    <n v="93.98"/>
    <n v="0.48165231652316526"/>
    <n v="2026"/>
    <s v="Q3"/>
    <n v="7"/>
    <s v="Jul"/>
  </r>
  <r>
    <n v="3546"/>
    <d v="2026-07-16T00:00:00"/>
    <n v="2026"/>
    <x v="2"/>
    <n v="7"/>
    <x v="6"/>
    <x v="0"/>
    <x v="15"/>
    <x v="0"/>
    <s v="New"/>
    <x v="0"/>
    <s v="Compact Repair Kit"/>
    <n v="2"/>
    <n v="39.69"/>
    <n v="0.05"/>
    <n v="16.88"/>
    <n v="75.410999999999987"/>
    <n v="33.76"/>
    <n v="41.650999999999989"/>
    <n v="0.55231995332245953"/>
    <n v="2026"/>
    <s v="Q3"/>
    <n v="7"/>
    <s v="Jul"/>
  </r>
  <r>
    <n v="4224"/>
    <d v="2026-07-16T00:00:00"/>
    <n v="2026"/>
    <x v="2"/>
    <n v="7"/>
    <x v="6"/>
    <x v="2"/>
    <x v="3"/>
    <x v="2"/>
    <s v="Returning"/>
    <x v="3"/>
    <s v="Alpine Tent 4P"/>
    <n v="1"/>
    <n v="348.73"/>
    <n v="0.15"/>
    <n v="190.33"/>
    <n v="296.4205"/>
    <n v="190.33"/>
    <n v="106.09049999999999"/>
    <n v="0.35790540802677273"/>
    <n v="2026"/>
    <s v="Q3"/>
    <n v="7"/>
    <s v="Jul"/>
  </r>
  <r>
    <n v="4858"/>
    <d v="2026-07-16T00:00:00"/>
    <n v="2026"/>
    <x v="2"/>
    <n v="7"/>
    <x v="6"/>
    <x v="1"/>
    <x v="12"/>
    <x v="2"/>
    <s v="Returning"/>
    <x v="2"/>
    <s v="Insulated Bottle"/>
    <n v="1"/>
    <n v="35.5"/>
    <n v="0"/>
    <n v="13.26"/>
    <n v="35.5"/>
    <n v="13.26"/>
    <n v="22.240000000000002"/>
    <n v="0.62647887323943663"/>
    <n v="2026"/>
    <s v="Q3"/>
    <n v="7"/>
    <s v="Jul"/>
  </r>
  <r>
    <n v="768"/>
    <d v="2026-07-17T00:00:00"/>
    <n v="2026"/>
    <x v="2"/>
    <n v="7"/>
    <x v="6"/>
    <x v="0"/>
    <x v="9"/>
    <x v="0"/>
    <s v="Business"/>
    <x v="2"/>
    <s v="Packing Cube Set"/>
    <n v="1"/>
    <n v="46.44"/>
    <n v="0"/>
    <n v="18.47"/>
    <n v="46.44"/>
    <n v="18.47"/>
    <n v="27.97"/>
    <n v="0.60228251507321273"/>
    <n v="2026"/>
    <s v="Q3"/>
    <n v="7"/>
    <s v="Jul"/>
  </r>
  <r>
    <n v="1901"/>
    <d v="2026-07-17T00:00:00"/>
    <n v="2026"/>
    <x v="2"/>
    <n v="7"/>
    <x v="6"/>
    <x v="1"/>
    <x v="14"/>
    <x v="0"/>
    <s v="New"/>
    <x v="1"/>
    <s v="Trekking Poles"/>
    <n v="1"/>
    <n v="70.44"/>
    <n v="0.05"/>
    <n v="32.229999999999997"/>
    <n v="66.917999999999992"/>
    <n v="32.229999999999997"/>
    <n v="34.687999999999995"/>
    <n v="0.51836576108072563"/>
    <n v="2026"/>
    <s v="Q3"/>
    <n v="7"/>
    <s v="Jul"/>
  </r>
  <r>
    <n v="2226"/>
    <d v="2026-07-17T00:00:00"/>
    <n v="2026"/>
    <x v="2"/>
    <n v="7"/>
    <x v="6"/>
    <x v="0"/>
    <x v="15"/>
    <x v="2"/>
    <s v="New"/>
    <x v="1"/>
    <s v="Trekking Poles"/>
    <n v="1"/>
    <n v="69.78"/>
    <n v="0.05"/>
    <n v="32.83"/>
    <n v="66.290999999999997"/>
    <n v="32.83"/>
    <n v="33.460999999999999"/>
    <n v="0.50475931876121949"/>
    <n v="2026"/>
    <s v="Q3"/>
    <n v="7"/>
    <s v="Jul"/>
  </r>
  <r>
    <n v="2660"/>
    <d v="2026-07-17T00:00:00"/>
    <n v="2026"/>
    <x v="2"/>
    <n v="7"/>
    <x v="6"/>
    <x v="2"/>
    <x v="5"/>
    <x v="2"/>
    <s v="New"/>
    <x v="2"/>
    <s v="Insulated Bottle"/>
    <n v="4"/>
    <n v="35.450000000000003"/>
    <n v="0.1"/>
    <n v="13.83"/>
    <n v="127.62000000000002"/>
    <n v="55.32"/>
    <n v="72.300000000000011"/>
    <n v="0.56652562294311237"/>
    <n v="2026"/>
    <s v="Q3"/>
    <n v="7"/>
    <s v="Jul"/>
  </r>
  <r>
    <n v="3004"/>
    <d v="2026-07-17T00:00:00"/>
    <n v="2026"/>
    <x v="2"/>
    <n v="7"/>
    <x v="6"/>
    <x v="3"/>
    <x v="8"/>
    <x v="0"/>
    <s v="Returning"/>
    <x v="0"/>
    <s v="Trail Bike Light"/>
    <n v="1"/>
    <n v="50.82"/>
    <n v="0.05"/>
    <n v="22.36"/>
    <n v="48.278999999999996"/>
    <n v="22.36"/>
    <n v="25.918999999999997"/>
    <n v="0.5368586756146565"/>
    <n v="2026"/>
    <s v="Q3"/>
    <n v="7"/>
    <s v="Jul"/>
  </r>
  <r>
    <n v="4020"/>
    <d v="2026-07-17T00:00:00"/>
    <n v="2026"/>
    <x v="2"/>
    <n v="7"/>
    <x v="6"/>
    <x v="2"/>
    <x v="2"/>
    <x v="0"/>
    <s v="Returning"/>
    <x v="3"/>
    <s v="Compact Sleeping Bag"/>
    <n v="1"/>
    <n v="126.13"/>
    <n v="0.15"/>
    <n v="60.43"/>
    <n v="107.2105"/>
    <n v="60.43"/>
    <n v="46.780499999999996"/>
    <n v="0.43634252242084498"/>
    <n v="2026"/>
    <s v="Q3"/>
    <n v="7"/>
    <s v="Jul"/>
  </r>
  <r>
    <n v="4154"/>
    <d v="2026-07-17T00:00:00"/>
    <n v="2026"/>
    <x v="2"/>
    <n v="7"/>
    <x v="6"/>
    <x v="2"/>
    <x v="10"/>
    <x v="0"/>
    <s v="Returning"/>
    <x v="1"/>
    <s v="Trekking Poles"/>
    <n v="3"/>
    <n v="72.150000000000006"/>
    <n v="0"/>
    <n v="33.01"/>
    <n v="216.45000000000002"/>
    <n v="99.03"/>
    <n v="117.42000000000002"/>
    <n v="0.54248094248094247"/>
    <n v="2026"/>
    <s v="Q3"/>
    <n v="7"/>
    <s v="Jul"/>
  </r>
  <r>
    <n v="4957"/>
    <d v="2026-07-17T00:00:00"/>
    <n v="2026"/>
    <x v="2"/>
    <n v="7"/>
    <x v="6"/>
    <x v="1"/>
    <x v="1"/>
    <x v="0"/>
    <s v="Returning"/>
    <x v="4"/>
    <s v="Recovery Roller"/>
    <n v="1"/>
    <n v="35.58"/>
    <n v="0"/>
    <n v="13.68"/>
    <n v="35.58"/>
    <n v="13.68"/>
    <n v="21.9"/>
    <n v="0.61551433389544685"/>
    <n v="2026"/>
    <s v="Q3"/>
    <n v="7"/>
    <s v="Jul"/>
  </r>
  <r>
    <n v="945"/>
    <d v="2026-07-18T00:00:00"/>
    <n v="2026"/>
    <x v="2"/>
    <n v="7"/>
    <x v="6"/>
    <x v="2"/>
    <x v="3"/>
    <x v="0"/>
    <s v="New"/>
    <x v="1"/>
    <s v="Summit Backpack 45L"/>
    <n v="1"/>
    <n v="154.9"/>
    <n v="0.05"/>
    <n v="77.819999999999993"/>
    <n v="147.155"/>
    <n v="77.819999999999993"/>
    <n v="69.335000000000008"/>
    <n v="0.47116985491488572"/>
    <n v="2026"/>
    <s v="Q3"/>
    <n v="7"/>
    <s v="Jul"/>
  </r>
  <r>
    <n v="1726"/>
    <d v="2026-07-18T00:00:00"/>
    <n v="2026"/>
    <x v="2"/>
    <n v="7"/>
    <x v="6"/>
    <x v="1"/>
    <x v="14"/>
    <x v="2"/>
    <s v="Business"/>
    <x v="3"/>
    <s v="Portable Camp Stove"/>
    <n v="2"/>
    <n v="80.98"/>
    <n v="0.05"/>
    <n v="39.85"/>
    <n v="153.86199999999999"/>
    <n v="79.7"/>
    <n v="74.161999999999992"/>
    <n v="0.48200335365457353"/>
    <n v="2026"/>
    <s v="Q3"/>
    <n v="7"/>
    <s v="Jul"/>
  </r>
  <r>
    <n v="1790"/>
    <d v="2026-07-18T00:00:00"/>
    <n v="2026"/>
    <x v="2"/>
    <n v="7"/>
    <x v="6"/>
    <x v="1"/>
    <x v="12"/>
    <x v="0"/>
    <s v="New"/>
    <x v="1"/>
    <s v="Hiking Daypack 20L"/>
    <n v="1"/>
    <n v="91.36"/>
    <n v="0"/>
    <n v="44.86"/>
    <n v="91.36"/>
    <n v="44.86"/>
    <n v="46.5"/>
    <n v="0.50897548161120842"/>
    <n v="2026"/>
    <s v="Q3"/>
    <n v="7"/>
    <s v="Jul"/>
  </r>
  <r>
    <n v="2193"/>
    <d v="2026-07-18T00:00:00"/>
    <n v="2026"/>
    <x v="2"/>
    <n v="7"/>
    <x v="6"/>
    <x v="2"/>
    <x v="2"/>
    <x v="0"/>
    <s v="Returning"/>
    <x v="0"/>
    <s v="Compact Repair Kit"/>
    <n v="2"/>
    <n v="39.409999999999997"/>
    <n v="0"/>
    <n v="16.8"/>
    <n v="78.819999999999993"/>
    <n v="33.6"/>
    <n v="45.219999999999992"/>
    <n v="0.57371225577264651"/>
    <n v="2026"/>
    <s v="Q3"/>
    <n v="7"/>
    <s v="Jul"/>
  </r>
  <r>
    <n v="2781"/>
    <d v="2026-07-18T00:00:00"/>
    <n v="2026"/>
    <x v="2"/>
    <n v="7"/>
    <x v="6"/>
    <x v="0"/>
    <x v="0"/>
    <x v="0"/>
    <s v="Returning"/>
    <x v="2"/>
    <s v="Carry-On Duffel"/>
    <n v="2"/>
    <n v="134.99"/>
    <n v="0"/>
    <n v="68.77"/>
    <n v="269.98"/>
    <n v="137.54"/>
    <n v="132.44000000000003"/>
    <n v="0.49055485591525305"/>
    <n v="2026"/>
    <s v="Q3"/>
    <n v="7"/>
    <s v="Jul"/>
  </r>
  <r>
    <n v="3043"/>
    <d v="2026-07-18T00:00:00"/>
    <n v="2026"/>
    <x v="2"/>
    <n v="7"/>
    <x v="6"/>
    <x v="1"/>
    <x v="12"/>
    <x v="3"/>
    <s v="New"/>
    <x v="0"/>
    <s v="Compact Repair Kit"/>
    <n v="2"/>
    <n v="40.93"/>
    <n v="0.05"/>
    <n v="16.89"/>
    <n v="77.766999999999996"/>
    <n v="33.78"/>
    <n v="43.986999999999995"/>
    <n v="0.56562552239381736"/>
    <n v="2026"/>
    <s v="Q3"/>
    <n v="7"/>
    <s v="Jul"/>
  </r>
  <r>
    <n v="3102"/>
    <d v="2026-07-18T00:00:00"/>
    <n v="2026"/>
    <x v="2"/>
    <n v="7"/>
    <x v="6"/>
    <x v="3"/>
    <x v="13"/>
    <x v="3"/>
    <s v="Returning"/>
    <x v="1"/>
    <s v="Hiking Daypack 20L"/>
    <n v="1"/>
    <n v="90.02"/>
    <n v="0.05"/>
    <n v="45.83"/>
    <n v="85.518999999999991"/>
    <n v="45.83"/>
    <n v="39.688999999999993"/>
    <n v="0.46409569803201622"/>
    <n v="2026"/>
    <s v="Q3"/>
    <n v="7"/>
    <s v="Jul"/>
  </r>
  <r>
    <n v="3156"/>
    <d v="2026-07-18T00:00:00"/>
    <n v="2026"/>
    <x v="2"/>
    <n v="7"/>
    <x v="6"/>
    <x v="0"/>
    <x v="0"/>
    <x v="2"/>
    <s v="Returning"/>
    <x v="4"/>
    <s v="Training Mat"/>
    <n v="2"/>
    <n v="50.73"/>
    <n v="0"/>
    <n v="21.87"/>
    <n v="101.46"/>
    <n v="43.74"/>
    <n v="57.719999999999992"/>
    <n v="0.56889414547604966"/>
    <n v="2026"/>
    <s v="Q3"/>
    <n v="7"/>
    <s v="Jul"/>
  </r>
  <r>
    <n v="3308"/>
    <d v="2026-07-18T00:00:00"/>
    <n v="2026"/>
    <x v="2"/>
    <n v="7"/>
    <x v="6"/>
    <x v="3"/>
    <x v="13"/>
    <x v="2"/>
    <s v="New"/>
    <x v="4"/>
    <s v="Weighted Vest"/>
    <n v="3"/>
    <n v="121.05"/>
    <n v="0.05"/>
    <n v="68.56"/>
    <n v="344.99249999999995"/>
    <n v="205.68"/>
    <n v="139.31249999999994"/>
    <n v="0.40381312637231231"/>
    <n v="2026"/>
    <s v="Q3"/>
    <n v="7"/>
    <s v="Jul"/>
  </r>
  <r>
    <n v="3329"/>
    <d v="2026-07-18T00:00:00"/>
    <n v="2026"/>
    <x v="2"/>
    <n v="7"/>
    <x v="6"/>
    <x v="1"/>
    <x v="11"/>
    <x v="0"/>
    <s v="New"/>
    <x v="0"/>
    <s v="Commuter Helmet"/>
    <n v="2"/>
    <n v="81.739999999999995"/>
    <n v="0"/>
    <n v="42.75"/>
    <n v="163.47999999999999"/>
    <n v="85.5"/>
    <n v="77.97999999999999"/>
    <n v="0.47700024467824809"/>
    <n v="2026"/>
    <s v="Q3"/>
    <n v="7"/>
    <s v="Jul"/>
  </r>
  <r>
    <n v="4102"/>
    <d v="2026-07-18T00:00:00"/>
    <n v="2026"/>
    <x v="2"/>
    <n v="7"/>
    <x v="6"/>
    <x v="1"/>
    <x v="12"/>
    <x v="0"/>
    <s v="Returning"/>
    <x v="1"/>
    <s v="Summit Backpack 45L"/>
    <n v="3"/>
    <n v="154.01"/>
    <n v="0.1"/>
    <n v="78.78"/>
    <n v="415.827"/>
    <n v="236.34"/>
    <n v="179.48699999999999"/>
    <n v="0.43163863818366771"/>
    <n v="2026"/>
    <s v="Q3"/>
    <n v="7"/>
    <s v="Jul"/>
  </r>
  <r>
    <n v="4109"/>
    <d v="2026-07-18T00:00:00"/>
    <n v="2026"/>
    <x v="2"/>
    <n v="7"/>
    <x v="6"/>
    <x v="1"/>
    <x v="12"/>
    <x v="3"/>
    <s v="New"/>
    <x v="0"/>
    <s v="Cycling Pack 12L"/>
    <n v="4"/>
    <n v="101.61"/>
    <n v="0"/>
    <n v="51.68"/>
    <n v="406.44"/>
    <n v="206.72"/>
    <n v="199.72"/>
    <n v="0.49138864285011319"/>
    <n v="2026"/>
    <s v="Q3"/>
    <n v="7"/>
    <s v="Jul"/>
  </r>
  <r>
    <n v="4813"/>
    <d v="2026-07-18T00:00:00"/>
    <n v="2026"/>
    <x v="2"/>
    <n v="7"/>
    <x v="6"/>
    <x v="2"/>
    <x v="10"/>
    <x v="2"/>
    <s v="Returning"/>
    <x v="4"/>
    <s v="Recovery Roller"/>
    <n v="2"/>
    <n v="36.869999999999997"/>
    <n v="0.15"/>
    <n v="13.94"/>
    <n v="62.678999999999995"/>
    <n v="27.88"/>
    <n v="34.798999999999992"/>
    <n v="0.55519392459994565"/>
    <n v="2026"/>
    <s v="Q3"/>
    <n v="7"/>
    <s v="Jul"/>
  </r>
  <r>
    <n v="5054"/>
    <d v="2026-07-18T00:00:00"/>
    <n v="2026"/>
    <x v="2"/>
    <n v="7"/>
    <x v="6"/>
    <x v="3"/>
    <x v="8"/>
    <x v="0"/>
    <s v="New"/>
    <x v="3"/>
    <s v="Compact Sleeping Bag"/>
    <n v="2"/>
    <n v="121.06"/>
    <n v="0"/>
    <n v="59.62"/>
    <n v="242.12"/>
    <n v="119.24"/>
    <n v="122.88000000000001"/>
    <n v="0.50751693375185858"/>
    <n v="2026"/>
    <s v="Q3"/>
    <n v="7"/>
    <s v="Jul"/>
  </r>
  <r>
    <n v="138"/>
    <d v="2026-07-19T00:00:00"/>
    <n v="2026"/>
    <x v="2"/>
    <n v="7"/>
    <x v="6"/>
    <x v="1"/>
    <x v="12"/>
    <x v="0"/>
    <s v="New"/>
    <x v="1"/>
    <s v="Trekking Poles"/>
    <n v="2"/>
    <n v="71.81"/>
    <n v="0"/>
    <n v="32.35"/>
    <n v="143.62"/>
    <n v="64.7"/>
    <n v="78.92"/>
    <n v="0.54950563988302459"/>
    <n v="2026"/>
    <s v="Q3"/>
    <n v="7"/>
    <s v="Jul"/>
  </r>
  <r>
    <n v="433"/>
    <d v="2026-07-19T00:00:00"/>
    <n v="2026"/>
    <x v="2"/>
    <n v="7"/>
    <x v="6"/>
    <x v="1"/>
    <x v="12"/>
    <x v="0"/>
    <s v="New"/>
    <x v="1"/>
    <s v="Trail Boots"/>
    <n v="4"/>
    <n v="145.18"/>
    <n v="0"/>
    <n v="79.540000000000006"/>
    <n v="580.72"/>
    <n v="318.16000000000003"/>
    <n v="262.56"/>
    <n v="0.45212839234054275"/>
    <n v="2026"/>
    <s v="Q3"/>
    <n v="7"/>
    <s v="Jul"/>
  </r>
  <r>
    <n v="484"/>
    <d v="2026-07-19T00:00:00"/>
    <n v="2026"/>
    <x v="2"/>
    <n v="7"/>
    <x v="6"/>
    <x v="1"/>
    <x v="12"/>
    <x v="0"/>
    <s v="New"/>
    <x v="4"/>
    <s v="Recovery Roller"/>
    <n v="2"/>
    <n v="36.07"/>
    <n v="0"/>
    <n v="13.6"/>
    <n v="72.14"/>
    <n v="27.2"/>
    <n v="44.94"/>
    <n v="0.62295536456889378"/>
    <n v="2026"/>
    <s v="Q3"/>
    <n v="7"/>
    <s v="Jul"/>
  </r>
  <r>
    <n v="492"/>
    <d v="2026-07-19T00:00:00"/>
    <n v="2026"/>
    <x v="2"/>
    <n v="7"/>
    <x v="6"/>
    <x v="1"/>
    <x v="14"/>
    <x v="2"/>
    <s v="New"/>
    <x v="1"/>
    <s v="Trekking Poles"/>
    <n v="3"/>
    <n v="72.23"/>
    <n v="0.1"/>
    <n v="31.67"/>
    <n v="195.02100000000002"/>
    <n v="95.01"/>
    <n v="100.01100000000001"/>
    <n v="0.5128216961250327"/>
    <n v="2026"/>
    <s v="Q3"/>
    <n v="7"/>
    <s v="Jul"/>
  </r>
  <r>
    <n v="626"/>
    <d v="2026-07-19T00:00:00"/>
    <n v="2026"/>
    <x v="2"/>
    <n v="7"/>
    <x v="6"/>
    <x v="1"/>
    <x v="14"/>
    <x v="2"/>
    <s v="Returning"/>
    <x v="2"/>
    <s v="Insulated Bottle"/>
    <n v="1"/>
    <n v="36.549999999999997"/>
    <n v="0.1"/>
    <n v="13.2"/>
    <n v="32.894999999999996"/>
    <n v="13.2"/>
    <n v="19.694999999999997"/>
    <n v="0.59872321021431829"/>
    <n v="2026"/>
    <s v="Q3"/>
    <n v="7"/>
    <s v="Jul"/>
  </r>
  <r>
    <n v="1409"/>
    <d v="2026-07-19T00:00:00"/>
    <n v="2026"/>
    <x v="2"/>
    <n v="7"/>
    <x v="6"/>
    <x v="1"/>
    <x v="14"/>
    <x v="0"/>
    <s v="New"/>
    <x v="3"/>
    <s v="Compact Sleeping Bag"/>
    <n v="5"/>
    <n v="124.68"/>
    <n v="0.05"/>
    <n v="60.61"/>
    <n v="592.23"/>
    <n v="303.05"/>
    <n v="289.18"/>
    <n v="0.48829002245749115"/>
    <n v="2026"/>
    <s v="Q3"/>
    <n v="7"/>
    <s v="Jul"/>
  </r>
  <r>
    <n v="1486"/>
    <d v="2026-07-19T00:00:00"/>
    <n v="2026"/>
    <x v="2"/>
    <n v="7"/>
    <x v="6"/>
    <x v="3"/>
    <x v="8"/>
    <x v="0"/>
    <s v="Returning"/>
    <x v="0"/>
    <s v="Cycling Pack 12L"/>
    <n v="1"/>
    <n v="101.7"/>
    <n v="0.05"/>
    <n v="49.92"/>
    <n v="96.614999999999995"/>
    <n v="49.92"/>
    <n v="46.694999999999993"/>
    <n v="0.48331004502406455"/>
    <n v="2026"/>
    <s v="Q3"/>
    <n v="7"/>
    <s v="Jul"/>
  </r>
  <r>
    <n v="1940"/>
    <d v="2026-07-19T00:00:00"/>
    <n v="2026"/>
    <x v="2"/>
    <n v="7"/>
    <x v="6"/>
    <x v="2"/>
    <x v="16"/>
    <x v="0"/>
    <s v="New"/>
    <x v="4"/>
    <s v="Training Mat"/>
    <n v="2"/>
    <n v="50.24"/>
    <n v="0.05"/>
    <n v="21.88"/>
    <n v="95.456000000000003"/>
    <n v="43.76"/>
    <n v="51.696000000000005"/>
    <n v="0.54156889037881328"/>
    <n v="2026"/>
    <s v="Q3"/>
    <n v="7"/>
    <s v="Jul"/>
  </r>
  <r>
    <n v="2215"/>
    <d v="2026-07-19T00:00:00"/>
    <n v="2026"/>
    <x v="2"/>
    <n v="7"/>
    <x v="6"/>
    <x v="3"/>
    <x v="13"/>
    <x v="2"/>
    <s v="Returning"/>
    <x v="4"/>
    <s v="Recovery Roller"/>
    <n v="3"/>
    <n v="35.53"/>
    <n v="0"/>
    <n v="14"/>
    <n v="106.59"/>
    <n v="42"/>
    <n v="64.59"/>
    <n v="0.60596678862932729"/>
    <n v="2026"/>
    <s v="Q3"/>
    <n v="7"/>
    <s v="Jul"/>
  </r>
  <r>
    <n v="2555"/>
    <d v="2026-07-19T00:00:00"/>
    <n v="2026"/>
    <x v="2"/>
    <n v="7"/>
    <x v="6"/>
    <x v="2"/>
    <x v="2"/>
    <x v="3"/>
    <s v="New"/>
    <x v="2"/>
    <s v="Packing Cube Set"/>
    <n v="2"/>
    <n v="46.89"/>
    <n v="0.1"/>
    <n v="18.53"/>
    <n v="84.402000000000001"/>
    <n v="37.06"/>
    <n v="47.341999999999999"/>
    <n v="0.56091087888912583"/>
    <n v="2026"/>
    <s v="Q3"/>
    <n v="7"/>
    <s v="Jul"/>
  </r>
  <r>
    <n v="4710"/>
    <d v="2026-07-19T00:00:00"/>
    <n v="2026"/>
    <x v="2"/>
    <n v="7"/>
    <x v="6"/>
    <x v="0"/>
    <x v="0"/>
    <x v="2"/>
    <s v="Returning"/>
    <x v="3"/>
    <s v="Trail Tent 2P"/>
    <n v="1"/>
    <n v="197.29"/>
    <n v="0.1"/>
    <n v="104.7"/>
    <n v="177.56100000000001"/>
    <n v="104.7"/>
    <n v="72.861000000000004"/>
    <n v="0.4103434875901803"/>
    <n v="2026"/>
    <s v="Q3"/>
    <n v="7"/>
    <s v="Jul"/>
  </r>
  <r>
    <n v="4974"/>
    <d v="2026-07-19T00:00:00"/>
    <n v="2026"/>
    <x v="2"/>
    <n v="7"/>
    <x v="6"/>
    <x v="0"/>
    <x v="9"/>
    <x v="2"/>
    <s v="Business"/>
    <x v="1"/>
    <s v="Trekking Poles"/>
    <n v="1"/>
    <n v="70.52"/>
    <n v="0.1"/>
    <n v="33.28"/>
    <n v="63.467999999999996"/>
    <n v="33.28"/>
    <n v="30.187999999999995"/>
    <n v="0.47564126804058732"/>
    <n v="2026"/>
    <s v="Q3"/>
    <n v="7"/>
    <s v="Jul"/>
  </r>
  <r>
    <n v="5048"/>
    <d v="2026-07-19T00:00:00"/>
    <n v="2026"/>
    <x v="2"/>
    <n v="7"/>
    <x v="6"/>
    <x v="1"/>
    <x v="12"/>
    <x v="3"/>
    <s v="New"/>
    <x v="4"/>
    <s v="Training Mat"/>
    <n v="3"/>
    <n v="49.9"/>
    <n v="0.05"/>
    <n v="22.27"/>
    <n v="142.21499999999997"/>
    <n v="66.81"/>
    <n v="75.404999999999973"/>
    <n v="0.53021833139964125"/>
    <n v="2026"/>
    <s v="Q3"/>
    <n v="7"/>
    <s v="Jul"/>
  </r>
  <r>
    <n v="1"/>
    <d v="2026-07-20T00:00:00"/>
    <n v="2026"/>
    <x v="2"/>
    <n v="7"/>
    <x v="6"/>
    <x v="3"/>
    <x v="7"/>
    <x v="2"/>
    <s v="New"/>
    <x v="1"/>
    <s v="Summit Backpack 45L"/>
    <n v="3"/>
    <n v="156.25"/>
    <n v="0"/>
    <n v="79.900000000000006"/>
    <n v="468.75"/>
    <n v="239.70000000000002"/>
    <n v="229.04999999999998"/>
    <n v="0.48863999999999996"/>
    <n v="2026"/>
    <s v="Q3"/>
    <n v="7"/>
    <s v="Jul"/>
  </r>
  <r>
    <n v="270"/>
    <d v="2026-07-20T00:00:00"/>
    <n v="2026"/>
    <x v="2"/>
    <n v="7"/>
    <x v="6"/>
    <x v="2"/>
    <x v="2"/>
    <x v="3"/>
    <s v="Returning"/>
    <x v="3"/>
    <s v="Compact Sleeping Bag"/>
    <n v="3"/>
    <n v="120.14"/>
    <n v="0"/>
    <n v="58.9"/>
    <n v="360.42"/>
    <n v="176.7"/>
    <n v="183.72000000000003"/>
    <n v="0.5097386382553688"/>
    <n v="2026"/>
    <s v="Q3"/>
    <n v="7"/>
    <s v="Jul"/>
  </r>
  <r>
    <n v="2130"/>
    <d v="2026-07-20T00:00:00"/>
    <n v="2026"/>
    <x v="2"/>
    <n v="7"/>
    <x v="6"/>
    <x v="1"/>
    <x v="14"/>
    <x v="2"/>
    <s v="Returning"/>
    <x v="1"/>
    <s v="Trail Boots"/>
    <n v="1"/>
    <n v="145.21"/>
    <n v="0"/>
    <n v="80.52"/>
    <n v="145.21"/>
    <n v="80.52"/>
    <n v="64.690000000000012"/>
    <n v="0.44549273466014744"/>
    <n v="2026"/>
    <s v="Q3"/>
    <n v="7"/>
    <s v="Jul"/>
  </r>
  <r>
    <n v="2474"/>
    <d v="2026-07-20T00:00:00"/>
    <n v="2026"/>
    <x v="2"/>
    <n v="7"/>
    <x v="6"/>
    <x v="2"/>
    <x v="2"/>
    <x v="2"/>
    <s v="Returning"/>
    <x v="0"/>
    <s v="Compact Repair Kit"/>
    <n v="2"/>
    <n v="39.78"/>
    <n v="0.1"/>
    <n v="16.260000000000002"/>
    <n v="71.603999999999999"/>
    <n v="32.520000000000003"/>
    <n v="39.083999999999996"/>
    <n v="0.54583542818836928"/>
    <n v="2026"/>
    <s v="Q3"/>
    <n v="7"/>
    <s v="Jul"/>
  </r>
  <r>
    <n v="2514"/>
    <d v="2026-07-20T00:00:00"/>
    <n v="2026"/>
    <x v="2"/>
    <n v="7"/>
    <x v="6"/>
    <x v="1"/>
    <x v="6"/>
    <x v="0"/>
    <s v="New"/>
    <x v="2"/>
    <s v="Travel Backpack 35L"/>
    <n v="2"/>
    <n v="161.97"/>
    <n v="0.1"/>
    <n v="88.57"/>
    <n v="291.54599999999999"/>
    <n v="177.14"/>
    <n v="114.40600000000001"/>
    <n v="0.39241148909606033"/>
    <n v="2026"/>
    <s v="Q3"/>
    <n v="7"/>
    <s v="Jul"/>
  </r>
  <r>
    <n v="2616"/>
    <d v="2026-07-20T00:00:00"/>
    <n v="2026"/>
    <x v="2"/>
    <n v="7"/>
    <x v="6"/>
    <x v="2"/>
    <x v="3"/>
    <x v="2"/>
    <s v="New"/>
    <x v="4"/>
    <s v="Weighted Vest"/>
    <n v="2"/>
    <n v="125.37"/>
    <n v="0"/>
    <n v="68.040000000000006"/>
    <n v="250.74"/>
    <n v="136.08000000000001"/>
    <n v="114.66"/>
    <n v="0.457286432160804"/>
    <n v="2026"/>
    <s v="Q3"/>
    <n v="7"/>
    <s v="Jul"/>
  </r>
  <r>
    <n v="2632"/>
    <d v="2026-07-20T00:00:00"/>
    <n v="2026"/>
    <x v="2"/>
    <n v="7"/>
    <x v="6"/>
    <x v="0"/>
    <x v="15"/>
    <x v="0"/>
    <s v="New"/>
    <x v="3"/>
    <s v="Trail Tent 2P"/>
    <n v="1"/>
    <n v="196.57"/>
    <n v="0"/>
    <n v="104.78"/>
    <n v="196.57"/>
    <n v="104.78"/>
    <n v="91.789999999999992"/>
    <n v="0.46695833545301924"/>
    <n v="2026"/>
    <s v="Q3"/>
    <n v="7"/>
    <s v="Jul"/>
  </r>
  <r>
    <n v="3725"/>
    <d v="2026-07-20T00:00:00"/>
    <n v="2026"/>
    <x v="2"/>
    <n v="7"/>
    <x v="6"/>
    <x v="2"/>
    <x v="16"/>
    <x v="0"/>
    <s v="Returning"/>
    <x v="3"/>
    <s v="Trail Tent 2P"/>
    <n v="2"/>
    <n v="195.74"/>
    <n v="0.05"/>
    <n v="107.17"/>
    <n v="371.90600000000001"/>
    <n v="214.34"/>
    <n v="157.566"/>
    <n v="0.4236715729243411"/>
    <n v="2026"/>
    <s v="Q3"/>
    <n v="7"/>
    <s v="Jul"/>
  </r>
  <r>
    <n v="3834"/>
    <d v="2026-07-20T00:00:00"/>
    <n v="2026"/>
    <x v="2"/>
    <n v="7"/>
    <x v="6"/>
    <x v="1"/>
    <x v="14"/>
    <x v="2"/>
    <s v="New"/>
    <x v="3"/>
    <s v="Trail Tent 2P"/>
    <n v="3"/>
    <n v="192.28"/>
    <n v="0"/>
    <n v="104.3"/>
    <n v="576.84"/>
    <n v="312.89999999999998"/>
    <n v="263.94000000000005"/>
    <n v="0.45756188891200339"/>
    <n v="2026"/>
    <s v="Q3"/>
    <n v="7"/>
    <s v="Jul"/>
  </r>
  <r>
    <n v="159"/>
    <d v="2026-07-21T00:00:00"/>
    <n v="2026"/>
    <x v="2"/>
    <n v="7"/>
    <x v="6"/>
    <x v="1"/>
    <x v="1"/>
    <x v="0"/>
    <s v="Returning"/>
    <x v="1"/>
    <s v="Trekking Poles"/>
    <n v="2"/>
    <n v="70.150000000000006"/>
    <n v="0.05"/>
    <n v="32.950000000000003"/>
    <n v="133.285"/>
    <n v="65.900000000000006"/>
    <n v="67.384999999999991"/>
    <n v="0.50557076940390888"/>
    <n v="2026"/>
    <s v="Q3"/>
    <n v="7"/>
    <s v="Jul"/>
  </r>
  <r>
    <n v="435"/>
    <d v="2026-07-21T00:00:00"/>
    <n v="2026"/>
    <x v="2"/>
    <n v="7"/>
    <x v="6"/>
    <x v="2"/>
    <x v="2"/>
    <x v="0"/>
    <s v="Returning"/>
    <x v="3"/>
    <s v="Alpine Tent 4P"/>
    <n v="2"/>
    <n v="342.38"/>
    <n v="0.05"/>
    <n v="192.01"/>
    <n v="650.52199999999993"/>
    <n v="384.02"/>
    <n v="266.50199999999995"/>
    <n v="0.40967407712575438"/>
    <n v="2026"/>
    <s v="Q3"/>
    <n v="7"/>
    <s v="Jul"/>
  </r>
  <r>
    <n v="1467"/>
    <d v="2026-07-21T00:00:00"/>
    <n v="2026"/>
    <x v="2"/>
    <n v="7"/>
    <x v="6"/>
    <x v="1"/>
    <x v="14"/>
    <x v="3"/>
    <s v="New"/>
    <x v="4"/>
    <s v="Training Mat"/>
    <n v="1"/>
    <n v="50.59"/>
    <n v="0.05"/>
    <n v="22.04"/>
    <n v="48.060499999999998"/>
    <n v="22.04"/>
    <n v="26.020499999999998"/>
    <n v="0.54141134611583319"/>
    <n v="2026"/>
    <s v="Q3"/>
    <n v="7"/>
    <s v="Jul"/>
  </r>
  <r>
    <n v="1552"/>
    <d v="2026-07-21T00:00:00"/>
    <n v="2026"/>
    <x v="2"/>
    <n v="7"/>
    <x v="6"/>
    <x v="3"/>
    <x v="4"/>
    <x v="2"/>
    <s v="New"/>
    <x v="2"/>
    <s v="Packing Cube Set"/>
    <n v="2"/>
    <n v="46.34"/>
    <n v="0.1"/>
    <n v="18.41"/>
    <n v="83.412000000000006"/>
    <n v="36.82"/>
    <n v="46.592000000000006"/>
    <n v="0.55857670359180933"/>
    <n v="2026"/>
    <s v="Q3"/>
    <n v="7"/>
    <s v="Jul"/>
  </r>
  <r>
    <n v="1745"/>
    <d v="2026-07-21T00:00:00"/>
    <n v="2026"/>
    <x v="2"/>
    <n v="7"/>
    <x v="6"/>
    <x v="1"/>
    <x v="6"/>
    <x v="3"/>
    <s v="New"/>
    <x v="1"/>
    <s v="Hiking Daypack 20L"/>
    <n v="1"/>
    <n v="91.45"/>
    <n v="0"/>
    <n v="44.16"/>
    <n v="91.45"/>
    <n v="44.16"/>
    <n v="47.290000000000006"/>
    <n v="0.51711317659923461"/>
    <n v="2026"/>
    <s v="Q3"/>
    <n v="7"/>
    <s v="Jul"/>
  </r>
  <r>
    <n v="2174"/>
    <d v="2026-07-21T00:00:00"/>
    <n v="2026"/>
    <x v="2"/>
    <n v="7"/>
    <x v="6"/>
    <x v="3"/>
    <x v="8"/>
    <x v="3"/>
    <s v="Returning"/>
    <x v="0"/>
    <s v="Compact Repair Kit"/>
    <n v="3"/>
    <n v="40.28"/>
    <n v="0"/>
    <n v="17.12"/>
    <n v="120.84"/>
    <n v="51.36"/>
    <n v="69.48"/>
    <n v="0.57497517378351537"/>
    <n v="2026"/>
    <s v="Q3"/>
    <n v="7"/>
    <s v="Jul"/>
  </r>
  <r>
    <n v="3444"/>
    <d v="2026-07-21T00:00:00"/>
    <n v="2026"/>
    <x v="2"/>
    <n v="7"/>
    <x v="6"/>
    <x v="1"/>
    <x v="14"/>
    <x v="0"/>
    <s v="Returning"/>
    <x v="4"/>
    <s v="Recovery Roller"/>
    <n v="2"/>
    <n v="36.93"/>
    <n v="0"/>
    <n v="13.63"/>
    <n v="73.86"/>
    <n v="27.26"/>
    <n v="46.599999999999994"/>
    <n v="0.63092336853506625"/>
    <n v="2026"/>
    <s v="Q3"/>
    <n v="7"/>
    <s v="Jul"/>
  </r>
  <r>
    <n v="3646"/>
    <d v="2026-07-21T00:00:00"/>
    <n v="2026"/>
    <x v="2"/>
    <n v="7"/>
    <x v="6"/>
    <x v="2"/>
    <x v="2"/>
    <x v="3"/>
    <s v="Returning"/>
    <x v="1"/>
    <s v="Trail Boots"/>
    <n v="1"/>
    <n v="143.69"/>
    <n v="0"/>
    <n v="80.87"/>
    <n v="143.69"/>
    <n v="80.87"/>
    <n v="62.819999999999993"/>
    <n v="0.43719117544714309"/>
    <n v="2026"/>
    <s v="Q3"/>
    <n v="7"/>
    <s v="Jul"/>
  </r>
  <r>
    <n v="4558"/>
    <d v="2026-07-21T00:00:00"/>
    <n v="2026"/>
    <x v="2"/>
    <n v="7"/>
    <x v="6"/>
    <x v="1"/>
    <x v="14"/>
    <x v="3"/>
    <s v="New"/>
    <x v="1"/>
    <s v="Trail Boots"/>
    <n v="2"/>
    <n v="147.09"/>
    <n v="0"/>
    <n v="81.58"/>
    <n v="294.18"/>
    <n v="163.16"/>
    <n v="131.02000000000001"/>
    <n v="0.44537358080087025"/>
    <n v="2026"/>
    <s v="Q3"/>
    <n v="7"/>
    <s v="Jul"/>
  </r>
  <r>
    <n v="4564"/>
    <d v="2026-07-21T00:00:00"/>
    <n v="2026"/>
    <x v="2"/>
    <n v="7"/>
    <x v="6"/>
    <x v="2"/>
    <x v="5"/>
    <x v="0"/>
    <s v="New"/>
    <x v="1"/>
    <s v="Summit Backpack 45L"/>
    <n v="1"/>
    <n v="153.88"/>
    <n v="0"/>
    <n v="80.98"/>
    <n v="153.88"/>
    <n v="80.98"/>
    <n v="72.899999999999991"/>
    <n v="0.47374577592929551"/>
    <n v="2026"/>
    <s v="Q3"/>
    <n v="7"/>
    <s v="Jul"/>
  </r>
  <r>
    <n v="4616"/>
    <d v="2026-07-21T00:00:00"/>
    <n v="2026"/>
    <x v="2"/>
    <n v="7"/>
    <x v="6"/>
    <x v="3"/>
    <x v="13"/>
    <x v="3"/>
    <s v="New"/>
    <x v="1"/>
    <s v="Trekking Poles"/>
    <n v="3"/>
    <n v="72.2"/>
    <n v="0"/>
    <n v="31.45"/>
    <n v="216.60000000000002"/>
    <n v="94.35"/>
    <n v="122.25000000000003"/>
    <n v="0.5644044321329641"/>
    <n v="2026"/>
    <s v="Q3"/>
    <n v="7"/>
    <s v="Jul"/>
  </r>
  <r>
    <n v="536"/>
    <d v="2026-07-22T00:00:00"/>
    <n v="2026"/>
    <x v="2"/>
    <n v="7"/>
    <x v="6"/>
    <x v="3"/>
    <x v="13"/>
    <x v="2"/>
    <s v="Business"/>
    <x v="4"/>
    <s v="Resistance Band Set"/>
    <n v="1"/>
    <n v="40.67"/>
    <n v="0"/>
    <n v="14.28"/>
    <n v="40.67"/>
    <n v="14.28"/>
    <n v="26.39"/>
    <n v="0.64888123924268504"/>
    <n v="2026"/>
    <s v="Q3"/>
    <n v="7"/>
    <s v="Jul"/>
  </r>
  <r>
    <n v="571"/>
    <d v="2026-07-22T00:00:00"/>
    <n v="2026"/>
    <x v="2"/>
    <n v="7"/>
    <x v="6"/>
    <x v="0"/>
    <x v="0"/>
    <x v="0"/>
    <s v="New"/>
    <x v="1"/>
    <s v="Summit Backpack 45L"/>
    <n v="3"/>
    <n v="152.53"/>
    <n v="0"/>
    <n v="80.88"/>
    <n v="457.59000000000003"/>
    <n v="242.64"/>
    <n v="214.95000000000005"/>
    <n v="0.46974365698551113"/>
    <n v="2026"/>
    <s v="Q3"/>
    <n v="7"/>
    <s v="Jul"/>
  </r>
  <r>
    <n v="965"/>
    <d v="2026-07-22T00:00:00"/>
    <n v="2026"/>
    <x v="2"/>
    <n v="7"/>
    <x v="6"/>
    <x v="1"/>
    <x v="11"/>
    <x v="2"/>
    <s v="Returning"/>
    <x v="2"/>
    <s v="Insulated Bottle"/>
    <n v="2"/>
    <n v="35.39"/>
    <n v="0.05"/>
    <n v="13.39"/>
    <n v="67.241"/>
    <n v="26.78"/>
    <n v="40.460999999999999"/>
    <n v="0.60173108668818132"/>
    <n v="2026"/>
    <s v="Q3"/>
    <n v="7"/>
    <s v="Jul"/>
  </r>
  <r>
    <n v="1504"/>
    <d v="2026-07-22T00:00:00"/>
    <n v="2026"/>
    <x v="2"/>
    <n v="7"/>
    <x v="6"/>
    <x v="3"/>
    <x v="4"/>
    <x v="0"/>
    <s v="Returning"/>
    <x v="1"/>
    <s v="Hiking Daypack 20L"/>
    <n v="5"/>
    <n v="93.35"/>
    <n v="0"/>
    <n v="46.31"/>
    <n v="466.75"/>
    <n v="231.55"/>
    <n v="235.2"/>
    <n v="0.50391001606855912"/>
    <n v="2026"/>
    <s v="Q3"/>
    <n v="7"/>
    <s v="Jul"/>
  </r>
  <r>
    <n v="2560"/>
    <d v="2026-07-22T00:00:00"/>
    <n v="2026"/>
    <x v="2"/>
    <n v="7"/>
    <x v="6"/>
    <x v="1"/>
    <x v="12"/>
    <x v="0"/>
    <s v="Returning"/>
    <x v="0"/>
    <s v="Trail Bike Light"/>
    <n v="2"/>
    <n v="51.71"/>
    <n v="0"/>
    <n v="22.75"/>
    <n v="103.42"/>
    <n v="45.5"/>
    <n v="57.92"/>
    <n v="0.5600464126861342"/>
    <n v="2026"/>
    <s v="Q3"/>
    <n v="7"/>
    <s v="Jul"/>
  </r>
  <r>
    <n v="2758"/>
    <d v="2026-07-22T00:00:00"/>
    <n v="2026"/>
    <x v="2"/>
    <n v="7"/>
    <x v="6"/>
    <x v="0"/>
    <x v="0"/>
    <x v="0"/>
    <s v="New"/>
    <x v="0"/>
    <s v="Compact Repair Kit"/>
    <n v="1"/>
    <n v="39.86"/>
    <n v="0"/>
    <n v="16.53"/>
    <n v="39.86"/>
    <n v="16.53"/>
    <n v="23.33"/>
    <n v="0.58529854490717503"/>
    <n v="2026"/>
    <s v="Q3"/>
    <n v="7"/>
    <s v="Jul"/>
  </r>
  <r>
    <n v="4030"/>
    <d v="2026-07-22T00:00:00"/>
    <n v="2026"/>
    <x v="2"/>
    <n v="7"/>
    <x v="6"/>
    <x v="3"/>
    <x v="8"/>
    <x v="0"/>
    <s v="New"/>
    <x v="3"/>
    <s v="Portable Camp Stove"/>
    <n v="2"/>
    <n v="83.71"/>
    <n v="0"/>
    <n v="39.29"/>
    <n v="167.42"/>
    <n v="78.58"/>
    <n v="88.839999999999989"/>
    <n v="0.53064150041811009"/>
    <n v="2026"/>
    <s v="Q3"/>
    <n v="7"/>
    <s v="Jul"/>
  </r>
  <r>
    <n v="4337"/>
    <d v="2026-07-22T00:00:00"/>
    <n v="2026"/>
    <x v="2"/>
    <n v="7"/>
    <x v="6"/>
    <x v="1"/>
    <x v="14"/>
    <x v="2"/>
    <s v="New"/>
    <x v="2"/>
    <s v="Packing Cube Set"/>
    <n v="1"/>
    <n v="47.62"/>
    <n v="0"/>
    <n v="17.82"/>
    <n v="47.62"/>
    <n v="17.82"/>
    <n v="29.799999999999997"/>
    <n v="0.62578748425031494"/>
    <n v="2026"/>
    <s v="Q3"/>
    <n v="7"/>
    <s v="Jul"/>
  </r>
  <r>
    <n v="5129"/>
    <d v="2026-07-22T00:00:00"/>
    <n v="2026"/>
    <x v="2"/>
    <n v="7"/>
    <x v="6"/>
    <x v="1"/>
    <x v="12"/>
    <x v="0"/>
    <s v="Returning"/>
    <x v="0"/>
    <s v="Commuter Helmet"/>
    <n v="1"/>
    <n v="80.05"/>
    <n v="0.05"/>
    <n v="43.81"/>
    <n v="76.047499999999999"/>
    <n v="43.81"/>
    <n v="32.237499999999997"/>
    <n v="0.42391268615010352"/>
    <n v="2026"/>
    <s v="Q3"/>
    <n v="7"/>
    <s v="Jul"/>
  </r>
  <r>
    <n v="81"/>
    <d v="2026-07-23T00:00:00"/>
    <n v="2026"/>
    <x v="2"/>
    <n v="7"/>
    <x v="6"/>
    <x v="3"/>
    <x v="8"/>
    <x v="2"/>
    <s v="Returning"/>
    <x v="4"/>
    <s v="Training Mat"/>
    <n v="1"/>
    <n v="51.82"/>
    <n v="0"/>
    <n v="21.43"/>
    <n v="51.82"/>
    <n v="21.43"/>
    <n v="30.39"/>
    <n v="0.58645310690852959"/>
    <n v="2026"/>
    <s v="Q3"/>
    <n v="7"/>
    <s v="Jul"/>
  </r>
  <r>
    <n v="493"/>
    <d v="2026-07-23T00:00:00"/>
    <n v="2026"/>
    <x v="2"/>
    <n v="7"/>
    <x v="6"/>
    <x v="1"/>
    <x v="11"/>
    <x v="0"/>
    <s v="Business"/>
    <x v="2"/>
    <s v="Travel Backpack 35L"/>
    <n v="4"/>
    <n v="161.28"/>
    <n v="0.15"/>
    <n v="89.2"/>
    <n v="548.35199999999998"/>
    <n v="356.8"/>
    <n v="191.55199999999996"/>
    <n v="0.3493230625583566"/>
    <n v="2026"/>
    <s v="Q3"/>
    <n v="7"/>
    <s v="Jul"/>
  </r>
  <r>
    <n v="613"/>
    <d v="2026-07-23T00:00:00"/>
    <n v="2026"/>
    <x v="2"/>
    <n v="7"/>
    <x v="6"/>
    <x v="0"/>
    <x v="0"/>
    <x v="0"/>
    <s v="New"/>
    <x v="0"/>
    <s v="Compact Repair Kit"/>
    <n v="1"/>
    <n v="39.86"/>
    <n v="0.05"/>
    <n v="16.989999999999998"/>
    <n v="37.866999999999997"/>
    <n v="16.989999999999998"/>
    <n v="20.876999999999999"/>
    <n v="0.55132437214461139"/>
    <n v="2026"/>
    <s v="Q3"/>
    <n v="7"/>
    <s v="Jul"/>
  </r>
  <r>
    <n v="958"/>
    <d v="2026-07-23T00:00:00"/>
    <n v="2026"/>
    <x v="2"/>
    <n v="7"/>
    <x v="6"/>
    <x v="3"/>
    <x v="8"/>
    <x v="3"/>
    <s v="New"/>
    <x v="0"/>
    <s v="Cycling Pack 12L"/>
    <n v="6"/>
    <n v="102.96"/>
    <n v="0.05"/>
    <n v="51.74"/>
    <n v="586.87199999999996"/>
    <n v="310.44"/>
    <n v="276.43199999999996"/>
    <n v="0.47102604997341835"/>
    <n v="2026"/>
    <s v="Q3"/>
    <n v="7"/>
    <s v="Jul"/>
  </r>
  <r>
    <n v="1270"/>
    <d v="2026-07-23T00:00:00"/>
    <n v="2026"/>
    <x v="2"/>
    <n v="7"/>
    <x v="6"/>
    <x v="1"/>
    <x v="12"/>
    <x v="3"/>
    <s v="Returning"/>
    <x v="1"/>
    <s v="Hiking Daypack 20L"/>
    <n v="1"/>
    <n v="94.04"/>
    <n v="0"/>
    <n v="44.88"/>
    <n v="94.04"/>
    <n v="44.88"/>
    <n v="49.160000000000004"/>
    <n v="0.52275627392598889"/>
    <n v="2026"/>
    <s v="Q3"/>
    <n v="7"/>
    <s v="Jul"/>
  </r>
  <r>
    <n v="1513"/>
    <d v="2026-07-23T00:00:00"/>
    <n v="2026"/>
    <x v="2"/>
    <n v="7"/>
    <x v="6"/>
    <x v="3"/>
    <x v="8"/>
    <x v="0"/>
    <s v="New"/>
    <x v="1"/>
    <s v="Trekking Poles"/>
    <n v="2"/>
    <n v="70.790000000000006"/>
    <n v="0"/>
    <n v="32.44"/>
    <n v="141.58000000000001"/>
    <n v="64.88"/>
    <n v="76.700000000000017"/>
    <n v="0.541743184065546"/>
    <n v="2026"/>
    <s v="Q3"/>
    <n v="7"/>
    <s v="Jul"/>
  </r>
  <r>
    <n v="2009"/>
    <d v="2026-07-23T00:00:00"/>
    <n v="2026"/>
    <x v="2"/>
    <n v="7"/>
    <x v="6"/>
    <x v="2"/>
    <x v="10"/>
    <x v="0"/>
    <s v="New"/>
    <x v="2"/>
    <s v="Packing Cube Set"/>
    <n v="2"/>
    <n v="46.41"/>
    <n v="0"/>
    <n v="18.600000000000001"/>
    <n v="92.82"/>
    <n v="37.200000000000003"/>
    <n v="55.61999999999999"/>
    <n v="0.59922430510665803"/>
    <n v="2026"/>
    <s v="Q3"/>
    <n v="7"/>
    <s v="Jul"/>
  </r>
  <r>
    <n v="2838"/>
    <d v="2026-07-23T00:00:00"/>
    <n v="2026"/>
    <x v="2"/>
    <n v="7"/>
    <x v="6"/>
    <x v="3"/>
    <x v="13"/>
    <x v="3"/>
    <s v="New"/>
    <x v="1"/>
    <s v="Trekking Poles"/>
    <n v="1"/>
    <n v="69.75"/>
    <n v="0"/>
    <n v="33.299999999999997"/>
    <n v="69.75"/>
    <n v="33.299999999999997"/>
    <n v="36.450000000000003"/>
    <n v="0.52258064516129032"/>
    <n v="2026"/>
    <s v="Q3"/>
    <n v="7"/>
    <s v="Jul"/>
  </r>
  <r>
    <n v="3730"/>
    <d v="2026-07-23T00:00:00"/>
    <n v="2026"/>
    <x v="2"/>
    <n v="7"/>
    <x v="6"/>
    <x v="0"/>
    <x v="15"/>
    <x v="2"/>
    <s v="Business"/>
    <x v="0"/>
    <s v="Compact Repair Kit"/>
    <n v="3"/>
    <n v="40.81"/>
    <n v="0"/>
    <n v="16.86"/>
    <n v="122.43"/>
    <n v="50.58"/>
    <n v="71.850000000000009"/>
    <n v="0.58686596422445481"/>
    <n v="2026"/>
    <s v="Q3"/>
    <n v="7"/>
    <s v="Jul"/>
  </r>
  <r>
    <n v="4287"/>
    <d v="2026-07-23T00:00:00"/>
    <n v="2026"/>
    <x v="2"/>
    <n v="7"/>
    <x v="6"/>
    <x v="3"/>
    <x v="8"/>
    <x v="3"/>
    <s v="Returning"/>
    <x v="1"/>
    <s v="Summit Backpack 45L"/>
    <n v="5"/>
    <n v="156.69"/>
    <n v="0"/>
    <n v="80.489999999999995"/>
    <n v="783.45"/>
    <n v="402.45"/>
    <n v="381.00000000000006"/>
    <n v="0.48631054949262881"/>
    <n v="2026"/>
    <s v="Q3"/>
    <n v="7"/>
    <s v="Jul"/>
  </r>
  <r>
    <n v="4297"/>
    <d v="2026-07-23T00:00:00"/>
    <n v="2026"/>
    <x v="2"/>
    <n v="7"/>
    <x v="6"/>
    <x v="1"/>
    <x v="6"/>
    <x v="3"/>
    <s v="Returning"/>
    <x v="2"/>
    <s v="Travel Backpack 35L"/>
    <n v="1"/>
    <n v="168.59"/>
    <n v="0.1"/>
    <n v="88.8"/>
    <n v="151.73099999999999"/>
    <n v="88.8"/>
    <n v="62.930999999999997"/>
    <n v="0.41475374181940405"/>
    <n v="2026"/>
    <s v="Q3"/>
    <n v="7"/>
    <s v="Jul"/>
  </r>
  <r>
    <n v="5118"/>
    <d v="2026-07-23T00:00:00"/>
    <n v="2026"/>
    <x v="2"/>
    <n v="7"/>
    <x v="6"/>
    <x v="1"/>
    <x v="12"/>
    <x v="0"/>
    <s v="Business"/>
    <x v="2"/>
    <s v="Insulated Bottle"/>
    <n v="5"/>
    <n v="36.880000000000003"/>
    <n v="0.1"/>
    <n v="13.76"/>
    <n v="165.96"/>
    <n v="68.8"/>
    <n v="97.160000000000011"/>
    <n v="0.58544227524704751"/>
    <n v="2026"/>
    <s v="Q3"/>
    <n v="7"/>
    <s v="Jul"/>
  </r>
  <r>
    <n v="363"/>
    <d v="2026-07-24T00:00:00"/>
    <n v="2026"/>
    <x v="2"/>
    <n v="7"/>
    <x v="6"/>
    <x v="0"/>
    <x v="0"/>
    <x v="1"/>
    <s v="Business"/>
    <x v="2"/>
    <s v="Carry-On Duffel"/>
    <n v="8"/>
    <n v="136.13"/>
    <n v="0.1"/>
    <n v="66.55"/>
    <n v="980.13599999999997"/>
    <n v="532.4"/>
    <n v="447.73599999999999"/>
    <n v="0.45681007533648393"/>
    <n v="2026"/>
    <s v="Q3"/>
    <n v="7"/>
    <s v="Jul"/>
  </r>
  <r>
    <n v="4243"/>
    <d v="2026-07-24T00:00:00"/>
    <n v="2026"/>
    <x v="2"/>
    <n v="7"/>
    <x v="6"/>
    <x v="1"/>
    <x v="14"/>
    <x v="3"/>
    <s v="Returning"/>
    <x v="0"/>
    <s v="Compact Repair Kit"/>
    <n v="2"/>
    <n v="40.479999999999997"/>
    <n v="0.05"/>
    <n v="16.93"/>
    <n v="76.911999999999992"/>
    <n v="33.86"/>
    <n v="43.051999999999992"/>
    <n v="0.5597566049511129"/>
    <n v="2026"/>
    <s v="Q3"/>
    <n v="7"/>
    <s v="Jul"/>
  </r>
  <r>
    <n v="4348"/>
    <d v="2026-07-24T00:00:00"/>
    <n v="2026"/>
    <x v="2"/>
    <n v="7"/>
    <x v="6"/>
    <x v="0"/>
    <x v="0"/>
    <x v="0"/>
    <s v="New"/>
    <x v="0"/>
    <s v="Trail Bike Light"/>
    <n v="4"/>
    <n v="50.09"/>
    <n v="0"/>
    <n v="22.11"/>
    <n v="200.36"/>
    <n v="88.44"/>
    <n v="111.92000000000002"/>
    <n v="0.55859452984627678"/>
    <n v="2026"/>
    <s v="Q3"/>
    <n v="7"/>
    <s v="Jul"/>
  </r>
  <r>
    <n v="4405"/>
    <d v="2026-07-24T00:00:00"/>
    <n v="2026"/>
    <x v="2"/>
    <n v="7"/>
    <x v="6"/>
    <x v="3"/>
    <x v="8"/>
    <x v="0"/>
    <s v="Returning"/>
    <x v="1"/>
    <s v="Summit Backpack 45L"/>
    <n v="1"/>
    <n v="156.54"/>
    <n v="0.1"/>
    <n v="77.38"/>
    <n v="140.886"/>
    <n v="77.38"/>
    <n v="63.506"/>
    <n v="0.4507616086765186"/>
    <n v="2026"/>
    <s v="Q3"/>
    <n v="7"/>
    <s v="Jul"/>
  </r>
  <r>
    <n v="4857"/>
    <d v="2026-07-24T00:00:00"/>
    <n v="2026"/>
    <x v="2"/>
    <n v="7"/>
    <x v="6"/>
    <x v="1"/>
    <x v="6"/>
    <x v="2"/>
    <s v="Returning"/>
    <x v="1"/>
    <s v="Summit Backpack 45L"/>
    <n v="1"/>
    <n v="152.1"/>
    <n v="0.1"/>
    <n v="80.459999999999994"/>
    <n v="136.88999999999999"/>
    <n v="80.459999999999994"/>
    <n v="56.429999999999993"/>
    <n v="0.41222879684418146"/>
    <n v="2026"/>
    <s v="Q3"/>
    <n v="7"/>
    <s v="Jul"/>
  </r>
  <r>
    <n v="87"/>
    <d v="2026-07-25T00:00:00"/>
    <n v="2026"/>
    <x v="2"/>
    <n v="7"/>
    <x v="6"/>
    <x v="1"/>
    <x v="11"/>
    <x v="0"/>
    <s v="Returning"/>
    <x v="1"/>
    <s v="Summit Backpack 45L"/>
    <n v="1"/>
    <n v="155.35"/>
    <n v="0"/>
    <n v="80.47"/>
    <n v="155.35"/>
    <n v="80.47"/>
    <n v="74.88"/>
    <n v="0.48200836820083681"/>
    <n v="2026"/>
    <s v="Q3"/>
    <n v="7"/>
    <s v="Jul"/>
  </r>
  <r>
    <n v="315"/>
    <d v="2026-07-25T00:00:00"/>
    <n v="2026"/>
    <x v="2"/>
    <n v="7"/>
    <x v="6"/>
    <x v="2"/>
    <x v="3"/>
    <x v="3"/>
    <s v="New"/>
    <x v="0"/>
    <s v="Commuter Helmet"/>
    <n v="1"/>
    <n v="81.13"/>
    <n v="0.05"/>
    <n v="42.41"/>
    <n v="77.073499999999996"/>
    <n v="42.41"/>
    <n v="34.663499999999999"/>
    <n v="0.44974602165465433"/>
    <n v="2026"/>
    <s v="Q3"/>
    <n v="7"/>
    <s v="Jul"/>
  </r>
  <r>
    <n v="970"/>
    <d v="2026-07-25T00:00:00"/>
    <n v="2026"/>
    <x v="2"/>
    <n v="7"/>
    <x v="6"/>
    <x v="1"/>
    <x v="11"/>
    <x v="0"/>
    <s v="New"/>
    <x v="1"/>
    <s v="Trail Boots"/>
    <n v="1"/>
    <n v="145.87"/>
    <n v="0"/>
    <n v="81.430000000000007"/>
    <n v="145.87"/>
    <n v="81.430000000000007"/>
    <n v="64.44"/>
    <n v="0.44176321382052508"/>
    <n v="2026"/>
    <s v="Q3"/>
    <n v="7"/>
    <s v="Jul"/>
  </r>
  <r>
    <n v="1891"/>
    <d v="2026-07-25T00:00:00"/>
    <n v="2026"/>
    <x v="2"/>
    <n v="7"/>
    <x v="6"/>
    <x v="1"/>
    <x v="12"/>
    <x v="0"/>
    <s v="New"/>
    <x v="1"/>
    <s v="Summit Backpack 45L"/>
    <n v="6"/>
    <n v="151.88999999999999"/>
    <n v="0.15"/>
    <n v="76.83"/>
    <n v="774.6389999999999"/>
    <n v="460.98"/>
    <n v="313.65899999999988"/>
    <n v="0.40490989996630677"/>
    <n v="2026"/>
    <s v="Q3"/>
    <n v="7"/>
    <s v="Jul"/>
  </r>
  <r>
    <n v="2148"/>
    <d v="2026-07-25T00:00:00"/>
    <n v="2026"/>
    <x v="2"/>
    <n v="7"/>
    <x v="6"/>
    <x v="2"/>
    <x v="10"/>
    <x v="0"/>
    <s v="New"/>
    <x v="4"/>
    <s v="Resistance Band Set"/>
    <n v="2"/>
    <n v="41.14"/>
    <n v="0.1"/>
    <n v="14.84"/>
    <n v="74.052000000000007"/>
    <n v="29.68"/>
    <n v="44.372000000000007"/>
    <n v="0.59920056176740677"/>
    <n v="2026"/>
    <s v="Q3"/>
    <n v="7"/>
    <s v="Jul"/>
  </r>
  <r>
    <n v="2467"/>
    <d v="2026-07-25T00:00:00"/>
    <n v="2026"/>
    <x v="2"/>
    <n v="7"/>
    <x v="6"/>
    <x v="3"/>
    <x v="4"/>
    <x v="2"/>
    <s v="Returning"/>
    <x v="0"/>
    <s v="Trail Bike Light"/>
    <n v="1"/>
    <n v="49.5"/>
    <n v="0"/>
    <n v="21.83"/>
    <n v="49.5"/>
    <n v="21.83"/>
    <n v="27.67"/>
    <n v="0.55898989898989904"/>
    <n v="2026"/>
    <s v="Q3"/>
    <n v="7"/>
    <s v="Jul"/>
  </r>
  <r>
    <n v="3710"/>
    <d v="2026-07-25T00:00:00"/>
    <n v="2026"/>
    <x v="2"/>
    <n v="7"/>
    <x v="6"/>
    <x v="3"/>
    <x v="7"/>
    <x v="0"/>
    <s v="New"/>
    <x v="2"/>
    <s v="Packing Cube Set"/>
    <n v="2"/>
    <n v="46.48"/>
    <n v="0.05"/>
    <n v="18.760000000000002"/>
    <n v="88.311999999999983"/>
    <n v="37.520000000000003"/>
    <n v="50.79199999999998"/>
    <n v="0.57514267596702584"/>
    <n v="2026"/>
    <s v="Q3"/>
    <n v="7"/>
    <s v="Jul"/>
  </r>
  <r>
    <n v="3714"/>
    <d v="2026-07-25T00:00:00"/>
    <n v="2026"/>
    <x v="2"/>
    <n v="7"/>
    <x v="6"/>
    <x v="2"/>
    <x v="2"/>
    <x v="3"/>
    <s v="Returning"/>
    <x v="2"/>
    <s v="Insulated Bottle"/>
    <n v="1"/>
    <n v="36.909999999999997"/>
    <n v="0"/>
    <n v="13.56"/>
    <n v="36.909999999999997"/>
    <n v="13.56"/>
    <n v="23.349999999999994"/>
    <n v="0.63261988620969922"/>
    <n v="2026"/>
    <s v="Q3"/>
    <n v="7"/>
    <s v="Jul"/>
  </r>
  <r>
    <n v="3893"/>
    <d v="2026-07-25T00:00:00"/>
    <n v="2026"/>
    <x v="2"/>
    <n v="7"/>
    <x v="6"/>
    <x v="0"/>
    <x v="0"/>
    <x v="0"/>
    <s v="Returning"/>
    <x v="2"/>
    <s v="Insulated Bottle"/>
    <n v="1"/>
    <n v="35.6"/>
    <n v="0"/>
    <n v="13.91"/>
    <n v="35.6"/>
    <n v="13.91"/>
    <n v="21.69"/>
    <n v="0.60926966292134832"/>
    <n v="2026"/>
    <s v="Q3"/>
    <n v="7"/>
    <s v="Jul"/>
  </r>
  <r>
    <n v="4136"/>
    <d v="2026-07-25T00:00:00"/>
    <n v="2026"/>
    <x v="2"/>
    <n v="7"/>
    <x v="6"/>
    <x v="1"/>
    <x v="11"/>
    <x v="2"/>
    <s v="New"/>
    <x v="0"/>
    <s v="Commuter Helmet"/>
    <n v="2"/>
    <n v="80.25"/>
    <n v="0.05"/>
    <n v="42.39"/>
    <n v="152.47499999999999"/>
    <n v="84.78"/>
    <n v="67.694999999999993"/>
    <n v="0.44397442203639936"/>
    <n v="2026"/>
    <s v="Q3"/>
    <n v="7"/>
    <s v="Jul"/>
  </r>
  <r>
    <n v="4212"/>
    <d v="2026-07-25T00:00:00"/>
    <n v="2026"/>
    <x v="2"/>
    <n v="7"/>
    <x v="6"/>
    <x v="0"/>
    <x v="0"/>
    <x v="3"/>
    <s v="Returning"/>
    <x v="2"/>
    <s v="Packing Cube Set"/>
    <n v="2"/>
    <n v="47.52"/>
    <n v="0.1"/>
    <n v="17.86"/>
    <n v="85.536000000000001"/>
    <n v="35.72"/>
    <n v="49.816000000000003"/>
    <n v="0.58239805462027683"/>
    <n v="2026"/>
    <s v="Q3"/>
    <n v="7"/>
    <s v="Jul"/>
  </r>
  <r>
    <n v="4332"/>
    <d v="2026-07-25T00:00:00"/>
    <n v="2026"/>
    <x v="2"/>
    <n v="7"/>
    <x v="6"/>
    <x v="3"/>
    <x v="13"/>
    <x v="0"/>
    <s v="New"/>
    <x v="2"/>
    <s v="Travel Backpack 35L"/>
    <n v="2"/>
    <n v="164.58"/>
    <n v="0.1"/>
    <n v="86.55"/>
    <n v="296.24400000000003"/>
    <n v="173.1"/>
    <n v="123.14400000000003"/>
    <n v="0.41568436829100341"/>
    <n v="2026"/>
    <s v="Q3"/>
    <n v="7"/>
    <s v="Jul"/>
  </r>
  <r>
    <n v="702"/>
    <d v="2026-07-26T00:00:00"/>
    <n v="2026"/>
    <x v="2"/>
    <n v="7"/>
    <x v="6"/>
    <x v="0"/>
    <x v="9"/>
    <x v="0"/>
    <s v="New"/>
    <x v="0"/>
    <s v="Compact Repair Kit"/>
    <n v="1"/>
    <n v="39.99"/>
    <n v="0.05"/>
    <n v="16.739999999999998"/>
    <n v="37.990499999999997"/>
    <n v="16.739999999999998"/>
    <n v="21.250499999999999"/>
    <n v="0.55936352509179932"/>
    <n v="2026"/>
    <s v="Q3"/>
    <n v="7"/>
    <s v="Jul"/>
  </r>
  <r>
    <n v="1223"/>
    <d v="2026-07-26T00:00:00"/>
    <n v="2026"/>
    <x v="2"/>
    <n v="7"/>
    <x v="6"/>
    <x v="1"/>
    <x v="12"/>
    <x v="2"/>
    <s v="New"/>
    <x v="1"/>
    <s v="Trail Boots"/>
    <n v="1"/>
    <n v="140.44"/>
    <n v="0"/>
    <n v="77.08"/>
    <n v="140.44"/>
    <n v="77.08"/>
    <n v="63.36"/>
    <n v="0.45115351751637711"/>
    <n v="2026"/>
    <s v="Q3"/>
    <n v="7"/>
    <s v="Jul"/>
  </r>
  <r>
    <n v="1370"/>
    <d v="2026-07-26T00:00:00"/>
    <n v="2026"/>
    <x v="2"/>
    <n v="7"/>
    <x v="6"/>
    <x v="2"/>
    <x v="10"/>
    <x v="3"/>
    <s v="New"/>
    <x v="4"/>
    <s v="Weighted Vest"/>
    <n v="2"/>
    <n v="123.73"/>
    <n v="0.05"/>
    <n v="68.22"/>
    <n v="235.08699999999999"/>
    <n v="136.44"/>
    <n v="98.646999999999991"/>
    <n v="0.41961911973014243"/>
    <n v="2026"/>
    <s v="Q3"/>
    <n v="7"/>
    <s v="Jul"/>
  </r>
  <r>
    <n v="3476"/>
    <d v="2026-07-26T00:00:00"/>
    <n v="2026"/>
    <x v="2"/>
    <n v="7"/>
    <x v="6"/>
    <x v="3"/>
    <x v="13"/>
    <x v="1"/>
    <s v="New"/>
    <x v="2"/>
    <s v="Carry-On Duffel"/>
    <n v="3"/>
    <n v="132.68"/>
    <n v="0.15"/>
    <n v="67.38"/>
    <n v="338.334"/>
    <n v="202.14"/>
    <n v="136.19400000000002"/>
    <n v="0.40254304917625783"/>
    <n v="2026"/>
    <s v="Q3"/>
    <n v="7"/>
    <s v="Jul"/>
  </r>
  <r>
    <n v="4066"/>
    <d v="2026-07-26T00:00:00"/>
    <n v="2026"/>
    <x v="2"/>
    <n v="7"/>
    <x v="6"/>
    <x v="3"/>
    <x v="7"/>
    <x v="2"/>
    <s v="New"/>
    <x v="4"/>
    <s v="Recovery Roller"/>
    <n v="1"/>
    <n v="35.479999999999997"/>
    <n v="0.05"/>
    <n v="14.15"/>
    <n v="33.705999999999996"/>
    <n v="14.15"/>
    <n v="19.555999999999997"/>
    <n v="0.58019343737020113"/>
    <n v="2026"/>
    <s v="Q3"/>
    <n v="7"/>
    <s v="Jul"/>
  </r>
  <r>
    <n v="4153"/>
    <d v="2026-07-26T00:00:00"/>
    <n v="2026"/>
    <x v="2"/>
    <n v="7"/>
    <x v="6"/>
    <x v="3"/>
    <x v="7"/>
    <x v="0"/>
    <s v="Business"/>
    <x v="2"/>
    <s v="Carry-On Duffel"/>
    <n v="3"/>
    <n v="134.63"/>
    <n v="0"/>
    <n v="67.2"/>
    <n v="403.89"/>
    <n v="201.60000000000002"/>
    <n v="202.28999999999996"/>
    <n v="0.50085419297333422"/>
    <n v="2026"/>
    <s v="Q3"/>
    <n v="7"/>
    <s v="Jul"/>
  </r>
  <r>
    <n v="379"/>
    <d v="2026-07-27T00:00:00"/>
    <n v="2026"/>
    <x v="2"/>
    <n v="7"/>
    <x v="6"/>
    <x v="0"/>
    <x v="9"/>
    <x v="3"/>
    <s v="New"/>
    <x v="1"/>
    <s v="Trekking Poles"/>
    <n v="3"/>
    <n v="72.03"/>
    <n v="0"/>
    <n v="32.46"/>
    <n v="216.09"/>
    <n v="97.38"/>
    <n v="118.71000000000001"/>
    <n v="0.54935443565181175"/>
    <n v="2026"/>
    <s v="Q3"/>
    <n v="7"/>
    <s v="Jul"/>
  </r>
  <r>
    <n v="820"/>
    <d v="2026-07-27T00:00:00"/>
    <n v="2026"/>
    <x v="2"/>
    <n v="7"/>
    <x v="6"/>
    <x v="3"/>
    <x v="7"/>
    <x v="3"/>
    <s v="Returning"/>
    <x v="4"/>
    <s v="Resistance Band Set"/>
    <n v="1"/>
    <n v="40.24"/>
    <n v="0"/>
    <n v="15.05"/>
    <n v="40.24"/>
    <n v="15.05"/>
    <n v="25.19"/>
    <n v="0.62599403578528823"/>
    <n v="2026"/>
    <s v="Q3"/>
    <n v="7"/>
    <s v="Jul"/>
  </r>
  <r>
    <n v="2003"/>
    <d v="2026-07-27T00:00:00"/>
    <n v="2026"/>
    <x v="2"/>
    <n v="7"/>
    <x v="6"/>
    <x v="2"/>
    <x v="5"/>
    <x v="2"/>
    <s v="Returning"/>
    <x v="2"/>
    <s v="Insulated Bottle"/>
    <n v="1"/>
    <n v="36.14"/>
    <n v="0"/>
    <n v="13.52"/>
    <n v="36.14"/>
    <n v="13.52"/>
    <n v="22.62"/>
    <n v="0.62589928057553956"/>
    <n v="2026"/>
    <s v="Q3"/>
    <n v="7"/>
    <s v="Jul"/>
  </r>
  <r>
    <n v="2682"/>
    <d v="2026-07-27T00:00:00"/>
    <n v="2026"/>
    <x v="2"/>
    <n v="7"/>
    <x v="6"/>
    <x v="1"/>
    <x v="11"/>
    <x v="0"/>
    <s v="New"/>
    <x v="4"/>
    <s v="Resistance Band Set"/>
    <n v="2"/>
    <n v="40.22"/>
    <n v="0.05"/>
    <n v="14.72"/>
    <n v="76.417999999999992"/>
    <n v="29.44"/>
    <n v="46.977999999999994"/>
    <n v="0.61475045146431473"/>
    <n v="2026"/>
    <s v="Q3"/>
    <n v="7"/>
    <s v="Jul"/>
  </r>
  <r>
    <n v="3860"/>
    <d v="2026-07-27T00:00:00"/>
    <n v="2026"/>
    <x v="2"/>
    <n v="7"/>
    <x v="6"/>
    <x v="3"/>
    <x v="7"/>
    <x v="0"/>
    <s v="Returning"/>
    <x v="4"/>
    <s v="Recovery Roller"/>
    <n v="3"/>
    <n v="37.130000000000003"/>
    <n v="0.05"/>
    <n v="14.29"/>
    <n v="105.82050000000001"/>
    <n v="42.87"/>
    <n v="62.950500000000012"/>
    <n v="0.59488000907196625"/>
    <n v="2026"/>
    <s v="Q3"/>
    <n v="7"/>
    <s v="Jul"/>
  </r>
  <r>
    <n v="4063"/>
    <d v="2026-07-27T00:00:00"/>
    <n v="2026"/>
    <x v="2"/>
    <n v="7"/>
    <x v="6"/>
    <x v="0"/>
    <x v="9"/>
    <x v="0"/>
    <s v="New"/>
    <x v="3"/>
    <s v="Compact Sleeping Bag"/>
    <n v="4"/>
    <n v="125.07"/>
    <n v="0.05"/>
    <n v="60"/>
    <n v="475.26599999999996"/>
    <n v="240"/>
    <n v="235.26599999999996"/>
    <n v="0.4950196311118405"/>
    <n v="2026"/>
    <s v="Q3"/>
    <n v="7"/>
    <s v="Jul"/>
  </r>
  <r>
    <n v="4474"/>
    <d v="2026-07-27T00:00:00"/>
    <n v="2026"/>
    <x v="2"/>
    <n v="7"/>
    <x v="6"/>
    <x v="3"/>
    <x v="13"/>
    <x v="1"/>
    <s v="Returning"/>
    <x v="4"/>
    <s v="Weighted Vest"/>
    <n v="5"/>
    <n v="122.14"/>
    <n v="0.05"/>
    <n v="70.64"/>
    <n v="580.16499999999996"/>
    <n v="353.2"/>
    <n v="226.96499999999997"/>
    <n v="0.39120767367903958"/>
    <n v="2026"/>
    <s v="Q3"/>
    <n v="7"/>
    <s v="Jul"/>
  </r>
  <r>
    <n v="21"/>
    <d v="2026-07-28T00:00:00"/>
    <n v="2026"/>
    <x v="2"/>
    <n v="7"/>
    <x v="6"/>
    <x v="1"/>
    <x v="11"/>
    <x v="0"/>
    <s v="Business"/>
    <x v="3"/>
    <s v="Compact Sleeping Bag"/>
    <n v="1"/>
    <n v="120.09"/>
    <n v="0"/>
    <n v="62.18"/>
    <n v="120.09"/>
    <n v="62.18"/>
    <n v="57.910000000000004"/>
    <n v="0.48222166708302111"/>
    <n v="2026"/>
    <s v="Q3"/>
    <n v="7"/>
    <s v="Jul"/>
  </r>
  <r>
    <n v="368"/>
    <d v="2026-07-28T00:00:00"/>
    <n v="2026"/>
    <x v="2"/>
    <n v="7"/>
    <x v="6"/>
    <x v="3"/>
    <x v="4"/>
    <x v="3"/>
    <s v="Returning"/>
    <x v="0"/>
    <s v="Cycling Pack 12L"/>
    <n v="6"/>
    <n v="102.75"/>
    <n v="0"/>
    <n v="51.55"/>
    <n v="616.5"/>
    <n v="309.29999999999995"/>
    <n v="307.20000000000005"/>
    <n v="0.49829683698296845"/>
    <n v="2026"/>
    <s v="Q3"/>
    <n v="7"/>
    <s v="Jul"/>
  </r>
  <r>
    <n v="457"/>
    <d v="2026-07-28T00:00:00"/>
    <n v="2026"/>
    <x v="2"/>
    <n v="7"/>
    <x v="6"/>
    <x v="2"/>
    <x v="2"/>
    <x v="0"/>
    <s v="Returning"/>
    <x v="3"/>
    <s v="Trail Tent 2P"/>
    <n v="4"/>
    <n v="191.15"/>
    <n v="0"/>
    <n v="105.01"/>
    <n v="764.6"/>
    <n v="420.04"/>
    <n v="344.56"/>
    <n v="0.45064085796494896"/>
    <n v="2026"/>
    <s v="Q3"/>
    <n v="7"/>
    <s v="Jul"/>
  </r>
  <r>
    <n v="1516"/>
    <d v="2026-07-28T00:00:00"/>
    <n v="2026"/>
    <x v="2"/>
    <n v="7"/>
    <x v="6"/>
    <x v="0"/>
    <x v="9"/>
    <x v="0"/>
    <s v="Business"/>
    <x v="4"/>
    <s v="Resistance Band Set"/>
    <n v="2"/>
    <n v="40.15"/>
    <n v="0.1"/>
    <n v="14.86"/>
    <n v="72.27"/>
    <n v="29.72"/>
    <n v="42.55"/>
    <n v="0.58876435588764353"/>
    <n v="2026"/>
    <s v="Q3"/>
    <n v="7"/>
    <s v="Jul"/>
  </r>
  <r>
    <n v="2266"/>
    <d v="2026-07-28T00:00:00"/>
    <n v="2026"/>
    <x v="2"/>
    <n v="7"/>
    <x v="6"/>
    <x v="1"/>
    <x v="11"/>
    <x v="3"/>
    <s v="Business"/>
    <x v="3"/>
    <s v="Portable Camp Stove"/>
    <n v="1"/>
    <n v="83.05"/>
    <n v="0"/>
    <n v="38.86"/>
    <n v="83.05"/>
    <n v="38.86"/>
    <n v="44.19"/>
    <n v="0.53208910295003009"/>
    <n v="2026"/>
    <s v="Q3"/>
    <n v="7"/>
    <s v="Jul"/>
  </r>
  <r>
    <n v="2802"/>
    <d v="2026-07-28T00:00:00"/>
    <n v="2026"/>
    <x v="2"/>
    <n v="7"/>
    <x v="6"/>
    <x v="0"/>
    <x v="9"/>
    <x v="0"/>
    <s v="Returning"/>
    <x v="1"/>
    <s v="Trail Boots"/>
    <n v="2"/>
    <n v="146.22999999999999"/>
    <n v="0"/>
    <n v="79.040000000000006"/>
    <n v="292.45999999999998"/>
    <n v="158.08000000000001"/>
    <n v="134.37999999999997"/>
    <n v="0.45948163851466861"/>
    <n v="2026"/>
    <s v="Q3"/>
    <n v="7"/>
    <s v="Jul"/>
  </r>
  <r>
    <n v="3604"/>
    <d v="2026-07-28T00:00:00"/>
    <n v="2026"/>
    <x v="2"/>
    <n v="7"/>
    <x v="6"/>
    <x v="1"/>
    <x v="14"/>
    <x v="0"/>
    <s v="Returning"/>
    <x v="1"/>
    <s v="Trail Boots"/>
    <n v="2"/>
    <n v="144.09"/>
    <n v="0"/>
    <n v="77.67"/>
    <n v="288.18"/>
    <n v="155.34"/>
    <n v="132.84"/>
    <n v="0.46096189881324173"/>
    <n v="2026"/>
    <s v="Q3"/>
    <n v="7"/>
    <s v="Jul"/>
  </r>
  <r>
    <n v="3644"/>
    <d v="2026-07-28T00:00:00"/>
    <n v="2026"/>
    <x v="2"/>
    <n v="7"/>
    <x v="6"/>
    <x v="2"/>
    <x v="10"/>
    <x v="2"/>
    <s v="Business"/>
    <x v="1"/>
    <s v="Hiking Daypack 20L"/>
    <n v="3"/>
    <n v="93.01"/>
    <n v="0.15"/>
    <n v="46.68"/>
    <n v="237.17550000000003"/>
    <n v="140.04"/>
    <n v="97.135500000000036"/>
    <n v="0.4095511551572571"/>
    <n v="2026"/>
    <s v="Q3"/>
    <n v="7"/>
    <s v="Jul"/>
  </r>
  <r>
    <n v="4271"/>
    <d v="2026-07-28T00:00:00"/>
    <n v="2026"/>
    <x v="2"/>
    <n v="7"/>
    <x v="6"/>
    <x v="0"/>
    <x v="0"/>
    <x v="2"/>
    <s v="New"/>
    <x v="3"/>
    <s v="Compact Sleeping Bag"/>
    <n v="1"/>
    <n v="121.61"/>
    <n v="0.1"/>
    <n v="60.58"/>
    <n v="109.449"/>
    <n v="60.58"/>
    <n v="48.869"/>
    <n v="0.4465001964385239"/>
    <n v="2026"/>
    <s v="Q3"/>
    <n v="7"/>
    <s v="Jul"/>
  </r>
  <r>
    <n v="272"/>
    <d v="2026-07-29T00:00:00"/>
    <n v="2026"/>
    <x v="2"/>
    <n v="7"/>
    <x v="6"/>
    <x v="3"/>
    <x v="4"/>
    <x v="0"/>
    <s v="Business"/>
    <x v="3"/>
    <s v="Trail Tent 2P"/>
    <n v="2"/>
    <n v="195.09"/>
    <n v="0"/>
    <n v="106.82"/>
    <n v="390.18"/>
    <n v="213.64"/>
    <n v="176.54000000000002"/>
    <n v="0.45245783997129535"/>
    <n v="2026"/>
    <s v="Q3"/>
    <n v="7"/>
    <s v="Jul"/>
  </r>
  <r>
    <n v="1469"/>
    <d v="2026-07-29T00:00:00"/>
    <n v="2026"/>
    <x v="2"/>
    <n v="7"/>
    <x v="6"/>
    <x v="2"/>
    <x v="10"/>
    <x v="2"/>
    <s v="Returning"/>
    <x v="2"/>
    <s v="Travel Backpack 35L"/>
    <n v="3"/>
    <n v="167.52"/>
    <n v="0"/>
    <n v="87.26"/>
    <n v="502.56000000000006"/>
    <n v="261.78000000000003"/>
    <n v="240.78000000000003"/>
    <n v="0.4791069723018147"/>
    <n v="2026"/>
    <s v="Q3"/>
    <n v="7"/>
    <s v="Jul"/>
  </r>
  <r>
    <n v="2253"/>
    <d v="2026-07-29T00:00:00"/>
    <n v="2026"/>
    <x v="2"/>
    <n v="7"/>
    <x v="6"/>
    <x v="1"/>
    <x v="14"/>
    <x v="3"/>
    <s v="New"/>
    <x v="0"/>
    <s v="Trail Bike Light"/>
    <n v="3"/>
    <n v="50.98"/>
    <n v="0"/>
    <n v="22.63"/>
    <n v="152.94"/>
    <n v="67.89"/>
    <n v="85.05"/>
    <n v="0.55610043154178113"/>
    <n v="2026"/>
    <s v="Q3"/>
    <n v="7"/>
    <s v="Jul"/>
  </r>
  <r>
    <n v="2554"/>
    <d v="2026-07-29T00:00:00"/>
    <n v="2026"/>
    <x v="2"/>
    <n v="7"/>
    <x v="6"/>
    <x v="1"/>
    <x v="11"/>
    <x v="3"/>
    <s v="New"/>
    <x v="4"/>
    <s v="Training Mat"/>
    <n v="2"/>
    <n v="49.98"/>
    <n v="0.1"/>
    <n v="21.91"/>
    <n v="89.963999999999999"/>
    <n v="43.82"/>
    <n v="46.143999999999998"/>
    <n v="0.51291627762215997"/>
    <n v="2026"/>
    <s v="Q3"/>
    <n v="7"/>
    <s v="Jul"/>
  </r>
  <r>
    <n v="2624"/>
    <d v="2026-07-29T00:00:00"/>
    <n v="2026"/>
    <x v="2"/>
    <n v="7"/>
    <x v="6"/>
    <x v="3"/>
    <x v="4"/>
    <x v="1"/>
    <s v="Business"/>
    <x v="2"/>
    <s v="Insulated Bottle"/>
    <n v="4"/>
    <n v="36.44"/>
    <n v="0.15"/>
    <n v="13.32"/>
    <n v="123.89599999999999"/>
    <n v="53.28"/>
    <n v="70.615999999999985"/>
    <n v="0.5699619035319945"/>
    <n v="2026"/>
    <s v="Q3"/>
    <n v="7"/>
    <s v="Jul"/>
  </r>
  <r>
    <n v="3338"/>
    <d v="2026-07-29T00:00:00"/>
    <n v="2026"/>
    <x v="2"/>
    <n v="7"/>
    <x v="6"/>
    <x v="0"/>
    <x v="0"/>
    <x v="0"/>
    <s v="Returning"/>
    <x v="3"/>
    <s v="Trail Tent 2P"/>
    <n v="1"/>
    <n v="195.34"/>
    <n v="0.05"/>
    <n v="106.6"/>
    <n v="185.57300000000001"/>
    <n v="106.6"/>
    <n v="78.973000000000013"/>
    <n v="0.42556298599472991"/>
    <n v="2026"/>
    <s v="Q3"/>
    <n v="7"/>
    <s v="Jul"/>
  </r>
  <r>
    <n v="4575"/>
    <d v="2026-07-29T00:00:00"/>
    <n v="2026"/>
    <x v="2"/>
    <n v="7"/>
    <x v="6"/>
    <x v="2"/>
    <x v="5"/>
    <x v="0"/>
    <s v="Business"/>
    <x v="0"/>
    <s v="Cycling Pack 12L"/>
    <n v="1"/>
    <n v="103.31"/>
    <n v="0"/>
    <n v="50.93"/>
    <n v="103.31"/>
    <n v="50.93"/>
    <n v="52.38"/>
    <n v="0.50701771367728199"/>
    <n v="2026"/>
    <s v="Q3"/>
    <n v="7"/>
    <s v="Jul"/>
  </r>
  <r>
    <n v="4871"/>
    <d v="2026-07-29T00:00:00"/>
    <n v="2026"/>
    <x v="2"/>
    <n v="7"/>
    <x v="6"/>
    <x v="0"/>
    <x v="0"/>
    <x v="0"/>
    <s v="New"/>
    <x v="3"/>
    <s v="Compact Sleeping Bag"/>
    <n v="3"/>
    <n v="123.31"/>
    <n v="0"/>
    <n v="59.16"/>
    <n v="369.93"/>
    <n v="177.48"/>
    <n v="192.45000000000002"/>
    <n v="0.52023355770010549"/>
    <n v="2026"/>
    <s v="Q3"/>
    <n v="7"/>
    <s v="Jul"/>
  </r>
  <r>
    <n v="4931"/>
    <d v="2026-07-29T00:00:00"/>
    <n v="2026"/>
    <x v="2"/>
    <n v="7"/>
    <x v="6"/>
    <x v="0"/>
    <x v="15"/>
    <x v="0"/>
    <s v="New"/>
    <x v="4"/>
    <s v="Resistance Band Set"/>
    <n v="1"/>
    <n v="40.36"/>
    <n v="0.1"/>
    <n v="14.82"/>
    <n v="36.323999999999998"/>
    <n v="14.82"/>
    <n v="21.503999999999998"/>
    <n v="0.59200528576148004"/>
    <n v="2026"/>
    <s v="Q3"/>
    <n v="7"/>
    <s v="Jul"/>
  </r>
  <r>
    <n v="4962"/>
    <d v="2026-07-29T00:00:00"/>
    <n v="2026"/>
    <x v="2"/>
    <n v="7"/>
    <x v="6"/>
    <x v="0"/>
    <x v="15"/>
    <x v="2"/>
    <s v="New"/>
    <x v="3"/>
    <s v="Portable Camp Stove"/>
    <n v="2"/>
    <n v="83.06"/>
    <n v="0"/>
    <n v="38.74"/>
    <n v="166.12"/>
    <n v="77.48"/>
    <n v="88.64"/>
    <n v="0.5335901757765471"/>
    <n v="2026"/>
    <s v="Q3"/>
    <n v="7"/>
    <s v="Jul"/>
  </r>
  <r>
    <n v="5006"/>
    <d v="2026-07-29T00:00:00"/>
    <n v="2026"/>
    <x v="2"/>
    <n v="7"/>
    <x v="6"/>
    <x v="2"/>
    <x v="3"/>
    <x v="0"/>
    <s v="Returning"/>
    <x v="1"/>
    <s v="Summit Backpack 45L"/>
    <n v="2"/>
    <n v="151.72999999999999"/>
    <n v="0"/>
    <n v="81.209999999999994"/>
    <n v="303.45999999999998"/>
    <n v="162.41999999999999"/>
    <n v="141.04"/>
    <n v="0.46477295195412904"/>
    <n v="2026"/>
    <s v="Q3"/>
    <n v="7"/>
    <s v="Jul"/>
  </r>
  <r>
    <n v="5033"/>
    <d v="2026-07-29T00:00:00"/>
    <n v="2026"/>
    <x v="2"/>
    <n v="7"/>
    <x v="6"/>
    <x v="3"/>
    <x v="8"/>
    <x v="0"/>
    <s v="New"/>
    <x v="1"/>
    <s v="Trekking Poles"/>
    <n v="4"/>
    <n v="72.010000000000005"/>
    <n v="0.05"/>
    <n v="32.36"/>
    <n v="273.63800000000003"/>
    <n v="129.44"/>
    <n v="144.19800000000004"/>
    <n v="0.52696628392255473"/>
    <n v="2026"/>
    <s v="Q3"/>
    <n v="7"/>
    <s v="Jul"/>
  </r>
  <r>
    <n v="5117"/>
    <d v="2026-07-29T00:00:00"/>
    <n v="2026"/>
    <x v="2"/>
    <n v="7"/>
    <x v="6"/>
    <x v="1"/>
    <x v="11"/>
    <x v="0"/>
    <s v="Business"/>
    <x v="1"/>
    <s v="Summit Backpack 45L"/>
    <n v="1"/>
    <n v="154.87"/>
    <n v="0"/>
    <n v="80.459999999999994"/>
    <n v="154.87"/>
    <n v="80.459999999999994"/>
    <n v="74.410000000000011"/>
    <n v="0.48046748886162594"/>
    <n v="2026"/>
    <s v="Q3"/>
    <n v="7"/>
    <s v="Jul"/>
  </r>
  <r>
    <n v="954"/>
    <d v="2026-07-30T00:00:00"/>
    <n v="2026"/>
    <x v="2"/>
    <n v="7"/>
    <x v="6"/>
    <x v="1"/>
    <x v="1"/>
    <x v="0"/>
    <s v="New"/>
    <x v="2"/>
    <s v="Carry-On Duffel"/>
    <n v="3"/>
    <n v="134.61000000000001"/>
    <n v="0.1"/>
    <n v="65.77"/>
    <n v="363.44700000000006"/>
    <n v="197.31"/>
    <n v="166.13700000000006"/>
    <n v="0.45711479252820914"/>
    <n v="2026"/>
    <s v="Q3"/>
    <n v="7"/>
    <s v="Jul"/>
  </r>
  <r>
    <n v="1644"/>
    <d v="2026-07-30T00:00:00"/>
    <n v="2026"/>
    <x v="2"/>
    <n v="7"/>
    <x v="6"/>
    <x v="3"/>
    <x v="13"/>
    <x v="0"/>
    <s v="Returning"/>
    <x v="0"/>
    <s v="Commuter Helmet"/>
    <n v="3"/>
    <n v="81.5"/>
    <n v="0.05"/>
    <n v="43.85"/>
    <n v="232.27499999999998"/>
    <n v="131.55000000000001"/>
    <n v="100.72499999999997"/>
    <n v="0.43364546335163051"/>
    <n v="2026"/>
    <s v="Q3"/>
    <n v="7"/>
    <s v="Jul"/>
  </r>
  <r>
    <n v="2030"/>
    <d v="2026-07-30T00:00:00"/>
    <n v="2026"/>
    <x v="2"/>
    <n v="7"/>
    <x v="6"/>
    <x v="0"/>
    <x v="0"/>
    <x v="3"/>
    <s v="Business"/>
    <x v="2"/>
    <s v="Carry-On Duffel"/>
    <n v="2"/>
    <n v="135.63"/>
    <n v="0"/>
    <n v="66.63"/>
    <n v="271.26"/>
    <n v="133.26"/>
    <n v="138"/>
    <n v="0.50873700508737008"/>
    <n v="2026"/>
    <s v="Q3"/>
    <n v="7"/>
    <s v="Jul"/>
  </r>
  <r>
    <n v="2595"/>
    <d v="2026-07-30T00:00:00"/>
    <n v="2026"/>
    <x v="2"/>
    <n v="7"/>
    <x v="6"/>
    <x v="0"/>
    <x v="9"/>
    <x v="1"/>
    <s v="Business"/>
    <x v="2"/>
    <s v="Carry-On Duffel"/>
    <n v="15"/>
    <n v="133.44999999999999"/>
    <n v="0.2"/>
    <n v="65.819999999999993"/>
    <n v="1601.3999999999999"/>
    <n v="987.3"/>
    <n v="614.09999999999991"/>
    <n v="0.3834769576620457"/>
    <n v="2026"/>
    <s v="Q3"/>
    <n v="7"/>
    <s v="Jul"/>
  </r>
  <r>
    <n v="2763"/>
    <d v="2026-07-30T00:00:00"/>
    <n v="2026"/>
    <x v="2"/>
    <n v="7"/>
    <x v="6"/>
    <x v="0"/>
    <x v="15"/>
    <x v="0"/>
    <s v="Business"/>
    <x v="3"/>
    <s v="Compact Sleeping Bag"/>
    <n v="1"/>
    <n v="120.94"/>
    <n v="0"/>
    <n v="62.24"/>
    <n v="120.94"/>
    <n v="62.24"/>
    <n v="58.699999999999996"/>
    <n v="0.48536464362493797"/>
    <n v="2026"/>
    <s v="Q3"/>
    <n v="7"/>
    <s v="Jul"/>
  </r>
  <r>
    <n v="3537"/>
    <d v="2026-07-30T00:00:00"/>
    <n v="2026"/>
    <x v="2"/>
    <n v="7"/>
    <x v="6"/>
    <x v="1"/>
    <x v="11"/>
    <x v="0"/>
    <s v="Returning"/>
    <x v="3"/>
    <s v="Alpine Tent 4P"/>
    <n v="2"/>
    <n v="332.99"/>
    <n v="0.15"/>
    <n v="199.09"/>
    <n v="566.08299999999997"/>
    <n v="398.18"/>
    <n v="167.90299999999996"/>
    <n v="0.29660491482697759"/>
    <n v="2026"/>
    <s v="Q3"/>
    <n v="7"/>
    <s v="Jul"/>
  </r>
  <r>
    <n v="3550"/>
    <d v="2026-07-30T00:00:00"/>
    <n v="2026"/>
    <x v="2"/>
    <n v="7"/>
    <x v="6"/>
    <x v="0"/>
    <x v="15"/>
    <x v="0"/>
    <s v="Returning"/>
    <x v="3"/>
    <s v="Compact Sleeping Bag"/>
    <n v="3"/>
    <n v="120.88"/>
    <n v="0"/>
    <n v="60.97"/>
    <n v="362.64"/>
    <n v="182.91"/>
    <n v="179.73"/>
    <n v="0.49561548643282594"/>
    <n v="2026"/>
    <s v="Q3"/>
    <n v="7"/>
    <s v="Jul"/>
  </r>
  <r>
    <n v="3875"/>
    <d v="2026-07-30T00:00:00"/>
    <n v="2026"/>
    <x v="2"/>
    <n v="7"/>
    <x v="6"/>
    <x v="3"/>
    <x v="8"/>
    <x v="0"/>
    <s v="Returning"/>
    <x v="0"/>
    <s v="Cycling Pack 12L"/>
    <n v="1"/>
    <n v="101.73"/>
    <n v="0.05"/>
    <n v="51.63"/>
    <n v="96.643500000000003"/>
    <n v="51.63"/>
    <n v="45.013500000000001"/>
    <n v="0.46576852038678235"/>
    <n v="2026"/>
    <s v="Q3"/>
    <n v="7"/>
    <s v="Jul"/>
  </r>
  <r>
    <n v="4467"/>
    <d v="2026-07-30T00:00:00"/>
    <n v="2026"/>
    <x v="2"/>
    <n v="7"/>
    <x v="6"/>
    <x v="3"/>
    <x v="7"/>
    <x v="0"/>
    <s v="Returning"/>
    <x v="2"/>
    <s v="Insulated Bottle"/>
    <n v="2"/>
    <n v="36.21"/>
    <n v="0"/>
    <n v="13.5"/>
    <n v="72.42"/>
    <n v="27"/>
    <n v="45.42"/>
    <n v="0.62717481358740679"/>
    <n v="2026"/>
    <s v="Q3"/>
    <n v="7"/>
    <s v="Jul"/>
  </r>
  <r>
    <n v="739"/>
    <d v="2026-07-31T00:00:00"/>
    <n v="2026"/>
    <x v="2"/>
    <n v="7"/>
    <x v="6"/>
    <x v="3"/>
    <x v="7"/>
    <x v="0"/>
    <s v="Business"/>
    <x v="0"/>
    <s v="Cycling Pack 12L"/>
    <n v="5"/>
    <n v="104.65"/>
    <n v="0"/>
    <n v="49.2"/>
    <n v="523.25"/>
    <n v="246"/>
    <n v="277.25"/>
    <n v="0.52986144290492121"/>
    <n v="2026"/>
    <s v="Q3"/>
    <n v="7"/>
    <s v="Jul"/>
  </r>
  <r>
    <n v="2376"/>
    <d v="2026-07-31T00:00:00"/>
    <n v="2026"/>
    <x v="2"/>
    <n v="7"/>
    <x v="6"/>
    <x v="2"/>
    <x v="5"/>
    <x v="1"/>
    <s v="Returning"/>
    <x v="3"/>
    <s v="Trail Tent 2P"/>
    <n v="5"/>
    <n v="198.35"/>
    <n v="0.05"/>
    <n v="104.96"/>
    <n v="942.16249999999991"/>
    <n v="524.79999999999995"/>
    <n v="417.36249999999995"/>
    <n v="0.44298356175288234"/>
    <n v="2026"/>
    <s v="Q3"/>
    <n v="7"/>
    <s v="Jul"/>
  </r>
  <r>
    <n v="3109"/>
    <d v="2026-07-31T00:00:00"/>
    <n v="2026"/>
    <x v="2"/>
    <n v="7"/>
    <x v="6"/>
    <x v="0"/>
    <x v="0"/>
    <x v="3"/>
    <s v="Returning"/>
    <x v="4"/>
    <s v="Recovery Roller"/>
    <n v="2"/>
    <n v="36.56"/>
    <n v="0.05"/>
    <n v="13.76"/>
    <n v="69.463999999999999"/>
    <n v="27.52"/>
    <n v="41.944000000000003"/>
    <n v="0.60382356328457909"/>
    <n v="2026"/>
    <s v="Q3"/>
    <n v="7"/>
    <s v="Jul"/>
  </r>
  <r>
    <n v="4362"/>
    <d v="2026-07-31T00:00:00"/>
    <n v="2026"/>
    <x v="2"/>
    <n v="7"/>
    <x v="6"/>
    <x v="1"/>
    <x v="14"/>
    <x v="0"/>
    <s v="Returning"/>
    <x v="1"/>
    <s v="Hiking Daypack 20L"/>
    <n v="5"/>
    <n v="92.41"/>
    <n v="0"/>
    <n v="44.29"/>
    <n v="462.04999999999995"/>
    <n v="221.45"/>
    <n v="240.59999999999997"/>
    <n v="0.52072286549074775"/>
    <n v="2026"/>
    <s v="Q3"/>
    <n v="7"/>
    <s v="Jul"/>
  </r>
  <r>
    <n v="777"/>
    <d v="2026-08-01T00:00:00"/>
    <n v="2026"/>
    <x v="2"/>
    <n v="8"/>
    <x v="7"/>
    <x v="3"/>
    <x v="13"/>
    <x v="0"/>
    <s v="Returning"/>
    <x v="3"/>
    <s v="Compact Sleeping Bag"/>
    <n v="4"/>
    <n v="121.87"/>
    <n v="0"/>
    <n v="59.89"/>
    <n v="487.48"/>
    <n v="239.56"/>
    <n v="247.92000000000002"/>
    <n v="0.50857471075736438"/>
    <n v="2026"/>
    <s v="Q3"/>
    <n v="8"/>
    <s v="Aug"/>
  </r>
  <r>
    <n v="831"/>
    <d v="2026-08-01T00:00:00"/>
    <n v="2026"/>
    <x v="2"/>
    <n v="8"/>
    <x v="7"/>
    <x v="3"/>
    <x v="8"/>
    <x v="0"/>
    <s v="Returning"/>
    <x v="2"/>
    <s v="Carry-On Duffel"/>
    <n v="2"/>
    <n v="130.9"/>
    <n v="0.05"/>
    <n v="67.959999999999994"/>
    <n v="248.71"/>
    <n v="135.91999999999999"/>
    <n v="112.79000000000002"/>
    <n v="0.45350006031120588"/>
    <n v="2026"/>
    <s v="Q3"/>
    <n v="8"/>
    <s v="Aug"/>
  </r>
  <r>
    <n v="2059"/>
    <d v="2026-08-01T00:00:00"/>
    <n v="2026"/>
    <x v="2"/>
    <n v="8"/>
    <x v="7"/>
    <x v="2"/>
    <x v="2"/>
    <x v="2"/>
    <s v="New"/>
    <x v="0"/>
    <s v="Trail Bike Light"/>
    <n v="1"/>
    <n v="50.98"/>
    <n v="0"/>
    <n v="22.92"/>
    <n v="50.98"/>
    <n v="22.92"/>
    <n v="28.059999999999995"/>
    <n v="0.55041192624558644"/>
    <n v="2026"/>
    <s v="Q3"/>
    <n v="8"/>
    <s v="Aug"/>
  </r>
  <r>
    <n v="2519"/>
    <d v="2026-08-01T00:00:00"/>
    <n v="2026"/>
    <x v="2"/>
    <n v="8"/>
    <x v="7"/>
    <x v="2"/>
    <x v="2"/>
    <x v="0"/>
    <s v="Returning"/>
    <x v="1"/>
    <s v="Hiking Daypack 20L"/>
    <n v="2"/>
    <n v="91.11"/>
    <n v="0"/>
    <n v="44.19"/>
    <n v="182.22"/>
    <n v="88.38"/>
    <n v="93.84"/>
    <n v="0.51498189002304906"/>
    <n v="2026"/>
    <s v="Q3"/>
    <n v="8"/>
    <s v="Aug"/>
  </r>
  <r>
    <n v="2644"/>
    <d v="2026-08-01T00:00:00"/>
    <n v="2026"/>
    <x v="2"/>
    <n v="8"/>
    <x v="7"/>
    <x v="0"/>
    <x v="0"/>
    <x v="3"/>
    <s v="Returning"/>
    <x v="2"/>
    <s v="Insulated Bottle"/>
    <n v="3"/>
    <n v="35.619999999999997"/>
    <n v="0.05"/>
    <n v="13.47"/>
    <n v="101.51699999999998"/>
    <n v="40.410000000000004"/>
    <n v="61.106999999999978"/>
    <n v="0.60193859156594454"/>
    <n v="2026"/>
    <s v="Q3"/>
    <n v="8"/>
    <s v="Aug"/>
  </r>
  <r>
    <n v="4141"/>
    <d v="2026-08-01T00:00:00"/>
    <n v="2026"/>
    <x v="2"/>
    <n v="8"/>
    <x v="7"/>
    <x v="3"/>
    <x v="13"/>
    <x v="0"/>
    <s v="New"/>
    <x v="1"/>
    <s v="Hiking Daypack 20L"/>
    <n v="1"/>
    <n v="91.95"/>
    <n v="0.05"/>
    <n v="46.47"/>
    <n v="87.352499999999992"/>
    <n v="46.47"/>
    <n v="40.882499999999993"/>
    <n v="0.46801751523997592"/>
    <n v="2026"/>
    <s v="Q3"/>
    <n v="8"/>
    <s v="Aug"/>
  </r>
  <r>
    <n v="4804"/>
    <d v="2026-08-01T00:00:00"/>
    <n v="2026"/>
    <x v="2"/>
    <n v="8"/>
    <x v="7"/>
    <x v="0"/>
    <x v="9"/>
    <x v="0"/>
    <s v="Returning"/>
    <x v="4"/>
    <s v="Training Mat"/>
    <n v="1"/>
    <n v="49.46"/>
    <n v="0"/>
    <n v="21.47"/>
    <n v="49.46"/>
    <n v="21.47"/>
    <n v="27.990000000000002"/>
    <n v="0.5659118479579458"/>
    <n v="2026"/>
    <s v="Q3"/>
    <n v="8"/>
    <s v="Aug"/>
  </r>
  <r>
    <n v="5161"/>
    <d v="2026-08-01T00:00:00"/>
    <n v="2026"/>
    <x v="2"/>
    <n v="8"/>
    <x v="7"/>
    <x v="0"/>
    <x v="15"/>
    <x v="0"/>
    <s v="New"/>
    <x v="0"/>
    <s v="Compact Repair Kit"/>
    <n v="1"/>
    <n v="41.25"/>
    <n v="0.05"/>
    <n v="16.98"/>
    <n v="39.1875"/>
    <n v="16.98"/>
    <n v="22.2075"/>
    <n v="0.56669856459330148"/>
    <n v="2026"/>
    <s v="Q3"/>
    <n v="8"/>
    <s v="Aug"/>
  </r>
  <r>
    <n v="590"/>
    <d v="2026-08-02T00:00:00"/>
    <n v="2026"/>
    <x v="2"/>
    <n v="8"/>
    <x v="7"/>
    <x v="2"/>
    <x v="5"/>
    <x v="0"/>
    <s v="Returning"/>
    <x v="2"/>
    <s v="Carry-On Duffel"/>
    <n v="4"/>
    <n v="133.65"/>
    <n v="0"/>
    <n v="66"/>
    <n v="534.6"/>
    <n v="264"/>
    <n v="270.60000000000002"/>
    <n v="0.50617283950617287"/>
    <n v="2026"/>
    <s v="Q3"/>
    <n v="8"/>
    <s v="Aug"/>
  </r>
  <r>
    <n v="1599"/>
    <d v="2026-08-02T00:00:00"/>
    <n v="2026"/>
    <x v="2"/>
    <n v="8"/>
    <x v="7"/>
    <x v="3"/>
    <x v="4"/>
    <x v="0"/>
    <s v="Returning"/>
    <x v="3"/>
    <s v="Trail Tent 2P"/>
    <n v="2"/>
    <n v="200.45"/>
    <n v="0.05"/>
    <n v="105.42"/>
    <n v="380.85499999999996"/>
    <n v="210.84"/>
    <n v="170.01499999999996"/>
    <n v="0.44640348689133652"/>
    <n v="2026"/>
    <s v="Q3"/>
    <n v="8"/>
    <s v="Aug"/>
  </r>
  <r>
    <n v="1665"/>
    <d v="2026-08-02T00:00:00"/>
    <n v="2026"/>
    <x v="2"/>
    <n v="8"/>
    <x v="7"/>
    <x v="0"/>
    <x v="0"/>
    <x v="3"/>
    <s v="Returning"/>
    <x v="0"/>
    <s v="Trail Bike Light"/>
    <n v="2"/>
    <n v="51.87"/>
    <n v="0.05"/>
    <n v="21.98"/>
    <n v="98.552999999999997"/>
    <n v="43.96"/>
    <n v="54.592999999999996"/>
    <n v="0.55394559272675614"/>
    <n v="2026"/>
    <s v="Q3"/>
    <n v="8"/>
    <s v="Aug"/>
  </r>
  <r>
    <n v="2409"/>
    <d v="2026-08-02T00:00:00"/>
    <n v="2026"/>
    <x v="2"/>
    <n v="8"/>
    <x v="7"/>
    <x v="3"/>
    <x v="13"/>
    <x v="0"/>
    <s v="Returning"/>
    <x v="3"/>
    <s v="Portable Camp Stove"/>
    <n v="1"/>
    <n v="83.6"/>
    <n v="0.05"/>
    <n v="38.51"/>
    <n v="79.419999999999987"/>
    <n v="38.51"/>
    <n v="40.909999999999989"/>
    <n v="0.51510954419541677"/>
    <n v="2026"/>
    <s v="Q3"/>
    <n v="8"/>
    <s v="Aug"/>
  </r>
  <r>
    <n v="2936"/>
    <d v="2026-08-02T00:00:00"/>
    <n v="2026"/>
    <x v="2"/>
    <n v="8"/>
    <x v="7"/>
    <x v="2"/>
    <x v="16"/>
    <x v="0"/>
    <s v="New"/>
    <x v="2"/>
    <s v="Insulated Bottle"/>
    <n v="1"/>
    <n v="35.74"/>
    <n v="0"/>
    <n v="13.49"/>
    <n v="35.74"/>
    <n v="13.49"/>
    <n v="22.25"/>
    <n v="0.62255176273083379"/>
    <n v="2026"/>
    <s v="Q3"/>
    <n v="8"/>
    <s v="Aug"/>
  </r>
  <r>
    <n v="3397"/>
    <d v="2026-08-02T00:00:00"/>
    <n v="2026"/>
    <x v="2"/>
    <n v="8"/>
    <x v="7"/>
    <x v="3"/>
    <x v="4"/>
    <x v="0"/>
    <s v="Returning"/>
    <x v="0"/>
    <s v="Commuter Helmet"/>
    <n v="1"/>
    <n v="79.849999999999994"/>
    <n v="0.1"/>
    <n v="43.11"/>
    <n v="71.864999999999995"/>
    <n v="43.11"/>
    <n v="28.754999999999995"/>
    <n v="0.40012523481527862"/>
    <n v="2026"/>
    <s v="Q3"/>
    <n v="8"/>
    <s v="Aug"/>
  </r>
  <r>
    <n v="4556"/>
    <d v="2026-08-02T00:00:00"/>
    <n v="2026"/>
    <x v="2"/>
    <n v="8"/>
    <x v="7"/>
    <x v="0"/>
    <x v="15"/>
    <x v="0"/>
    <s v="Returning"/>
    <x v="2"/>
    <s v="Packing Cube Set"/>
    <n v="2"/>
    <n v="46.44"/>
    <n v="0"/>
    <n v="18.489999999999998"/>
    <n v="92.88"/>
    <n v="36.979999999999997"/>
    <n v="55.9"/>
    <n v="0.60185185185185186"/>
    <n v="2026"/>
    <s v="Q3"/>
    <n v="8"/>
    <s v="Aug"/>
  </r>
  <r>
    <n v="4614"/>
    <d v="2026-08-02T00:00:00"/>
    <n v="2026"/>
    <x v="2"/>
    <n v="8"/>
    <x v="7"/>
    <x v="3"/>
    <x v="8"/>
    <x v="2"/>
    <s v="Returning"/>
    <x v="0"/>
    <s v="Trail Bike Light"/>
    <n v="2"/>
    <n v="50.44"/>
    <n v="0"/>
    <n v="22.99"/>
    <n v="100.88"/>
    <n v="45.98"/>
    <n v="54.9"/>
    <n v="0.54421094369547984"/>
    <n v="2026"/>
    <s v="Q3"/>
    <n v="8"/>
    <s v="Aug"/>
  </r>
  <r>
    <n v="4999"/>
    <d v="2026-08-02T00:00:00"/>
    <n v="2026"/>
    <x v="2"/>
    <n v="8"/>
    <x v="7"/>
    <x v="3"/>
    <x v="8"/>
    <x v="0"/>
    <s v="Returning"/>
    <x v="0"/>
    <s v="Commuter Helmet"/>
    <n v="2"/>
    <n v="81.38"/>
    <n v="0"/>
    <n v="42.19"/>
    <n v="162.76"/>
    <n v="84.38"/>
    <n v="78.38"/>
    <n v="0.4815679528139592"/>
    <n v="2026"/>
    <s v="Q3"/>
    <n v="8"/>
    <s v="Aug"/>
  </r>
  <r>
    <n v="207"/>
    <d v="2026-08-03T00:00:00"/>
    <n v="2026"/>
    <x v="2"/>
    <n v="8"/>
    <x v="7"/>
    <x v="2"/>
    <x v="16"/>
    <x v="0"/>
    <s v="Returning"/>
    <x v="4"/>
    <s v="Resistance Band Set"/>
    <n v="1"/>
    <n v="41.3"/>
    <n v="0"/>
    <n v="14.52"/>
    <n v="41.3"/>
    <n v="14.52"/>
    <n v="26.779999999999998"/>
    <n v="0.64842615012106541"/>
    <n v="2026"/>
    <s v="Q3"/>
    <n v="8"/>
    <s v="Aug"/>
  </r>
  <r>
    <n v="295"/>
    <d v="2026-08-03T00:00:00"/>
    <n v="2026"/>
    <x v="2"/>
    <n v="8"/>
    <x v="7"/>
    <x v="3"/>
    <x v="8"/>
    <x v="3"/>
    <s v="Returning"/>
    <x v="2"/>
    <s v="Insulated Bottle"/>
    <n v="2"/>
    <n v="36.15"/>
    <n v="0.1"/>
    <n v="13.19"/>
    <n v="65.069999999999993"/>
    <n v="26.38"/>
    <n v="38.69"/>
    <n v="0.59459044106347014"/>
    <n v="2026"/>
    <s v="Q3"/>
    <n v="8"/>
    <s v="Aug"/>
  </r>
  <r>
    <n v="657"/>
    <d v="2026-08-03T00:00:00"/>
    <n v="2026"/>
    <x v="2"/>
    <n v="8"/>
    <x v="7"/>
    <x v="1"/>
    <x v="12"/>
    <x v="0"/>
    <s v="Returning"/>
    <x v="2"/>
    <s v="Carry-On Duffel"/>
    <n v="3"/>
    <n v="132.59"/>
    <n v="0.1"/>
    <n v="66.040000000000006"/>
    <n v="357.99299999999999"/>
    <n v="198.12"/>
    <n v="159.87299999999999"/>
    <n v="0.44658135773604507"/>
    <n v="2026"/>
    <s v="Q3"/>
    <n v="8"/>
    <s v="Aug"/>
  </r>
  <r>
    <n v="694"/>
    <d v="2026-08-03T00:00:00"/>
    <n v="2026"/>
    <x v="2"/>
    <n v="8"/>
    <x v="7"/>
    <x v="2"/>
    <x v="3"/>
    <x v="0"/>
    <s v="New"/>
    <x v="1"/>
    <s v="Trail Boots"/>
    <n v="3"/>
    <n v="144"/>
    <n v="0"/>
    <n v="78.89"/>
    <n v="432"/>
    <n v="236.67000000000002"/>
    <n v="195.32999999999998"/>
    <n v="0.45215277777777774"/>
    <n v="2026"/>
    <s v="Q3"/>
    <n v="8"/>
    <s v="Aug"/>
  </r>
  <r>
    <n v="1187"/>
    <d v="2026-08-03T00:00:00"/>
    <n v="2026"/>
    <x v="2"/>
    <n v="8"/>
    <x v="7"/>
    <x v="0"/>
    <x v="0"/>
    <x v="0"/>
    <s v="Returning"/>
    <x v="2"/>
    <s v="Packing Cube Set"/>
    <n v="2"/>
    <n v="45.45"/>
    <n v="0.05"/>
    <n v="18.829999999999998"/>
    <n v="86.355000000000004"/>
    <n v="37.659999999999997"/>
    <n v="48.695000000000007"/>
    <n v="0.56389323142840608"/>
    <n v="2026"/>
    <s v="Q3"/>
    <n v="8"/>
    <s v="Aug"/>
  </r>
  <r>
    <n v="1915"/>
    <d v="2026-08-03T00:00:00"/>
    <n v="2026"/>
    <x v="2"/>
    <n v="8"/>
    <x v="7"/>
    <x v="1"/>
    <x v="6"/>
    <x v="0"/>
    <s v="Returning"/>
    <x v="0"/>
    <s v="Compact Repair Kit"/>
    <n v="1"/>
    <n v="41.16"/>
    <n v="0.05"/>
    <n v="16.66"/>
    <n v="39.101999999999997"/>
    <n v="16.66"/>
    <n v="22.441999999999997"/>
    <n v="0.57393483709273174"/>
    <n v="2026"/>
    <s v="Q3"/>
    <n v="8"/>
    <s v="Aug"/>
  </r>
  <r>
    <n v="2156"/>
    <d v="2026-08-03T00:00:00"/>
    <n v="2026"/>
    <x v="2"/>
    <n v="8"/>
    <x v="7"/>
    <x v="0"/>
    <x v="0"/>
    <x v="2"/>
    <s v="Returning"/>
    <x v="2"/>
    <s v="Travel Backpack 35L"/>
    <n v="1"/>
    <n v="162.78"/>
    <n v="0"/>
    <n v="85.08"/>
    <n v="162.78"/>
    <n v="85.08"/>
    <n v="77.7"/>
    <n v="0.47733136748986366"/>
    <n v="2026"/>
    <s v="Q3"/>
    <n v="8"/>
    <s v="Aug"/>
  </r>
  <r>
    <n v="2539"/>
    <d v="2026-08-03T00:00:00"/>
    <n v="2026"/>
    <x v="2"/>
    <n v="8"/>
    <x v="7"/>
    <x v="2"/>
    <x v="16"/>
    <x v="2"/>
    <s v="New"/>
    <x v="0"/>
    <s v="Commuter Helmet"/>
    <n v="1"/>
    <n v="80.040000000000006"/>
    <n v="0.1"/>
    <n v="41.88"/>
    <n v="72.036000000000001"/>
    <n v="41.88"/>
    <n v="30.155999999999999"/>
    <n v="0.41862402132267196"/>
    <n v="2026"/>
    <s v="Q3"/>
    <n v="8"/>
    <s v="Aug"/>
  </r>
  <r>
    <n v="3803"/>
    <d v="2026-08-03T00:00:00"/>
    <n v="2026"/>
    <x v="2"/>
    <n v="8"/>
    <x v="7"/>
    <x v="2"/>
    <x v="5"/>
    <x v="0"/>
    <s v="New"/>
    <x v="1"/>
    <s v="Hiking Daypack 20L"/>
    <n v="1"/>
    <n v="90.21"/>
    <n v="0"/>
    <n v="46.31"/>
    <n v="90.21"/>
    <n v="46.31"/>
    <n v="43.899999999999991"/>
    <n v="0.48664227912648261"/>
    <n v="2026"/>
    <s v="Q3"/>
    <n v="8"/>
    <s v="Aug"/>
  </r>
  <r>
    <n v="100"/>
    <d v="2026-08-04T00:00:00"/>
    <n v="2026"/>
    <x v="2"/>
    <n v="8"/>
    <x v="7"/>
    <x v="0"/>
    <x v="9"/>
    <x v="2"/>
    <s v="Business"/>
    <x v="2"/>
    <s v="Carry-On Duffel"/>
    <n v="1"/>
    <n v="133.6"/>
    <n v="0.1"/>
    <n v="67.3"/>
    <n v="120.24"/>
    <n v="67.3"/>
    <n v="52.94"/>
    <n v="0.44028609447771122"/>
    <n v="2026"/>
    <s v="Q3"/>
    <n v="8"/>
    <s v="Aug"/>
  </r>
  <r>
    <n v="118"/>
    <d v="2026-08-04T00:00:00"/>
    <n v="2026"/>
    <x v="2"/>
    <n v="8"/>
    <x v="7"/>
    <x v="3"/>
    <x v="4"/>
    <x v="0"/>
    <s v="Returning"/>
    <x v="2"/>
    <s v="Packing Cube Set"/>
    <n v="1"/>
    <n v="47.53"/>
    <n v="0"/>
    <n v="18.04"/>
    <n v="47.53"/>
    <n v="18.04"/>
    <n v="29.490000000000002"/>
    <n v="0.62045024195245113"/>
    <n v="2026"/>
    <s v="Q3"/>
    <n v="8"/>
    <s v="Aug"/>
  </r>
  <r>
    <n v="220"/>
    <d v="2026-08-04T00:00:00"/>
    <n v="2026"/>
    <x v="2"/>
    <n v="8"/>
    <x v="7"/>
    <x v="0"/>
    <x v="15"/>
    <x v="0"/>
    <s v="Returning"/>
    <x v="2"/>
    <s v="Packing Cube Set"/>
    <n v="2"/>
    <n v="46.71"/>
    <n v="0"/>
    <n v="18.41"/>
    <n v="93.42"/>
    <n v="36.82"/>
    <n v="56.6"/>
    <n v="0.60586598158852489"/>
    <n v="2026"/>
    <s v="Q3"/>
    <n v="8"/>
    <s v="Aug"/>
  </r>
  <r>
    <n v="1145"/>
    <d v="2026-08-04T00:00:00"/>
    <n v="2026"/>
    <x v="2"/>
    <n v="8"/>
    <x v="7"/>
    <x v="2"/>
    <x v="16"/>
    <x v="3"/>
    <s v="New"/>
    <x v="3"/>
    <s v="Trail Tent 2P"/>
    <n v="1"/>
    <n v="197.26"/>
    <n v="0"/>
    <n v="104.09"/>
    <n v="197.26"/>
    <n v="104.09"/>
    <n v="93.169999999999987"/>
    <n v="0.47232079488999285"/>
    <n v="2026"/>
    <s v="Q3"/>
    <n v="8"/>
    <s v="Aug"/>
  </r>
  <r>
    <n v="1289"/>
    <d v="2026-08-04T00:00:00"/>
    <n v="2026"/>
    <x v="2"/>
    <n v="8"/>
    <x v="7"/>
    <x v="2"/>
    <x v="16"/>
    <x v="3"/>
    <s v="New"/>
    <x v="1"/>
    <s v="Trekking Poles"/>
    <n v="1"/>
    <n v="70.56"/>
    <n v="0"/>
    <n v="32.11"/>
    <n v="70.56"/>
    <n v="32.11"/>
    <n v="38.450000000000003"/>
    <n v="0.54492630385487528"/>
    <n v="2026"/>
    <s v="Q3"/>
    <n v="8"/>
    <s v="Aug"/>
  </r>
  <r>
    <n v="1411"/>
    <d v="2026-08-04T00:00:00"/>
    <n v="2026"/>
    <x v="2"/>
    <n v="8"/>
    <x v="7"/>
    <x v="1"/>
    <x v="12"/>
    <x v="0"/>
    <s v="Business"/>
    <x v="4"/>
    <s v="Recovery Roller"/>
    <n v="1"/>
    <n v="36.58"/>
    <n v="0"/>
    <n v="13.98"/>
    <n v="36.58"/>
    <n v="13.98"/>
    <n v="22.599999999999998"/>
    <n v="0.61782394751230174"/>
    <n v="2026"/>
    <s v="Q3"/>
    <n v="8"/>
    <s v="Aug"/>
  </r>
  <r>
    <n v="1799"/>
    <d v="2026-08-04T00:00:00"/>
    <n v="2026"/>
    <x v="2"/>
    <n v="8"/>
    <x v="7"/>
    <x v="3"/>
    <x v="13"/>
    <x v="1"/>
    <s v="Business"/>
    <x v="0"/>
    <s v="Commuter Helmet"/>
    <n v="4"/>
    <n v="82.98"/>
    <n v="0.05"/>
    <n v="43.79"/>
    <n v="315.32400000000001"/>
    <n v="175.16"/>
    <n v="140.16400000000002"/>
    <n v="0.44450787126891711"/>
    <n v="2026"/>
    <s v="Q3"/>
    <n v="8"/>
    <s v="Aug"/>
  </r>
  <r>
    <n v="1871"/>
    <d v="2026-08-04T00:00:00"/>
    <n v="2026"/>
    <x v="2"/>
    <n v="8"/>
    <x v="7"/>
    <x v="0"/>
    <x v="0"/>
    <x v="0"/>
    <s v="New"/>
    <x v="0"/>
    <s v="Compact Repair Kit"/>
    <n v="1"/>
    <n v="41.25"/>
    <n v="0"/>
    <n v="17.02"/>
    <n v="41.25"/>
    <n v="17.02"/>
    <n v="24.23"/>
    <n v="0.58739393939393936"/>
    <n v="2026"/>
    <s v="Q3"/>
    <n v="8"/>
    <s v="Aug"/>
  </r>
  <r>
    <n v="4180"/>
    <d v="2026-08-04T00:00:00"/>
    <n v="2026"/>
    <x v="2"/>
    <n v="8"/>
    <x v="7"/>
    <x v="2"/>
    <x v="3"/>
    <x v="0"/>
    <s v="Returning"/>
    <x v="0"/>
    <s v="Cycling Pack 12L"/>
    <n v="1"/>
    <n v="101.37"/>
    <n v="0"/>
    <n v="51.56"/>
    <n v="101.37"/>
    <n v="51.56"/>
    <n v="49.81"/>
    <n v="0.49136825490776365"/>
    <n v="2026"/>
    <s v="Q3"/>
    <n v="8"/>
    <s v="Aug"/>
  </r>
  <r>
    <n v="4338"/>
    <d v="2026-08-04T00:00:00"/>
    <n v="2026"/>
    <x v="2"/>
    <n v="8"/>
    <x v="7"/>
    <x v="2"/>
    <x v="16"/>
    <x v="0"/>
    <s v="Returning"/>
    <x v="3"/>
    <s v="Alpine Tent 4P"/>
    <n v="1"/>
    <n v="340.66"/>
    <n v="0.05"/>
    <n v="194.13"/>
    <n v="323.62700000000001"/>
    <n v="194.13"/>
    <n v="129.49700000000001"/>
    <n v="0.40014275693931595"/>
    <n v="2026"/>
    <s v="Q3"/>
    <n v="8"/>
    <s v="Aug"/>
  </r>
  <r>
    <n v="4463"/>
    <d v="2026-08-04T00:00:00"/>
    <n v="2026"/>
    <x v="2"/>
    <n v="8"/>
    <x v="7"/>
    <x v="2"/>
    <x v="2"/>
    <x v="3"/>
    <s v="Business"/>
    <x v="0"/>
    <s v="Trail Bike Light"/>
    <n v="1"/>
    <n v="50.43"/>
    <n v="0.15"/>
    <n v="22.94"/>
    <n v="42.865499999999997"/>
    <n v="22.94"/>
    <n v="19.925499999999996"/>
    <n v="0.46483768998378644"/>
    <n v="2026"/>
    <s v="Q3"/>
    <n v="8"/>
    <s v="Aug"/>
  </r>
  <r>
    <n v="382"/>
    <d v="2026-08-05T00:00:00"/>
    <n v="2026"/>
    <x v="2"/>
    <n v="8"/>
    <x v="7"/>
    <x v="3"/>
    <x v="8"/>
    <x v="0"/>
    <s v="New"/>
    <x v="4"/>
    <s v="Resistance Band Set"/>
    <n v="1"/>
    <n v="40.42"/>
    <n v="0.05"/>
    <n v="14.33"/>
    <n v="38.399000000000001"/>
    <n v="14.33"/>
    <n v="24.069000000000003"/>
    <n v="0.62681319826037141"/>
    <n v="2026"/>
    <s v="Q3"/>
    <n v="8"/>
    <s v="Aug"/>
  </r>
  <r>
    <n v="1011"/>
    <d v="2026-08-05T00:00:00"/>
    <n v="2026"/>
    <x v="2"/>
    <n v="8"/>
    <x v="7"/>
    <x v="0"/>
    <x v="0"/>
    <x v="0"/>
    <s v="New"/>
    <x v="0"/>
    <s v="Trail Bike Light"/>
    <n v="1"/>
    <n v="51.81"/>
    <n v="0.05"/>
    <n v="22.28"/>
    <n v="49.219499999999996"/>
    <n v="22.28"/>
    <n v="26.939499999999995"/>
    <n v="0.54733388189640275"/>
    <n v="2026"/>
    <s v="Q3"/>
    <n v="8"/>
    <s v="Aug"/>
  </r>
  <r>
    <n v="1148"/>
    <d v="2026-08-05T00:00:00"/>
    <n v="2026"/>
    <x v="2"/>
    <n v="8"/>
    <x v="7"/>
    <x v="2"/>
    <x v="2"/>
    <x v="2"/>
    <s v="New"/>
    <x v="4"/>
    <s v="Recovery Roller"/>
    <n v="3"/>
    <n v="35.9"/>
    <n v="0"/>
    <n v="14.11"/>
    <n v="107.69999999999999"/>
    <n v="42.33"/>
    <n v="65.36999999999999"/>
    <n v="0.60696378830083564"/>
    <n v="2026"/>
    <s v="Q3"/>
    <n v="8"/>
    <s v="Aug"/>
  </r>
  <r>
    <n v="1397"/>
    <d v="2026-08-05T00:00:00"/>
    <n v="2026"/>
    <x v="2"/>
    <n v="8"/>
    <x v="7"/>
    <x v="1"/>
    <x v="14"/>
    <x v="2"/>
    <s v="Business"/>
    <x v="1"/>
    <s v="Hiking Daypack 20L"/>
    <n v="2"/>
    <n v="90.27"/>
    <n v="0.05"/>
    <n v="46.38"/>
    <n v="171.51299999999998"/>
    <n v="92.76"/>
    <n v="78.752999999999972"/>
    <n v="0.45916636056742044"/>
    <n v="2026"/>
    <s v="Q3"/>
    <n v="8"/>
    <s v="Aug"/>
  </r>
  <r>
    <n v="2252"/>
    <d v="2026-08-05T00:00:00"/>
    <n v="2026"/>
    <x v="2"/>
    <n v="8"/>
    <x v="7"/>
    <x v="1"/>
    <x v="11"/>
    <x v="0"/>
    <s v="New"/>
    <x v="0"/>
    <s v="Trail Bike Light"/>
    <n v="1"/>
    <n v="49.68"/>
    <n v="0.05"/>
    <n v="22.02"/>
    <n v="47.195999999999998"/>
    <n v="22.02"/>
    <n v="25.175999999999998"/>
    <n v="0.53343503686753113"/>
    <n v="2026"/>
    <s v="Q3"/>
    <n v="8"/>
    <s v="Aug"/>
  </r>
  <r>
    <n v="2415"/>
    <d v="2026-08-05T00:00:00"/>
    <n v="2026"/>
    <x v="2"/>
    <n v="8"/>
    <x v="7"/>
    <x v="1"/>
    <x v="12"/>
    <x v="0"/>
    <s v="New"/>
    <x v="2"/>
    <s v="Carry-On Duffel"/>
    <n v="2"/>
    <n v="131.25"/>
    <n v="0.05"/>
    <n v="65.42"/>
    <n v="249.375"/>
    <n v="130.84"/>
    <n v="118.535"/>
    <n v="0.47532832080200499"/>
    <n v="2026"/>
    <s v="Q3"/>
    <n v="8"/>
    <s v="Aug"/>
  </r>
  <r>
    <n v="2525"/>
    <d v="2026-08-05T00:00:00"/>
    <n v="2026"/>
    <x v="2"/>
    <n v="8"/>
    <x v="7"/>
    <x v="3"/>
    <x v="4"/>
    <x v="2"/>
    <s v="New"/>
    <x v="4"/>
    <s v="Recovery Roller"/>
    <n v="2"/>
    <n v="36.78"/>
    <n v="0.05"/>
    <n v="13.85"/>
    <n v="69.882000000000005"/>
    <n v="27.7"/>
    <n v="42.182000000000002"/>
    <n v="0.60361752668784519"/>
    <n v="2026"/>
    <s v="Q3"/>
    <n v="8"/>
    <s v="Aug"/>
  </r>
  <r>
    <n v="2652"/>
    <d v="2026-08-05T00:00:00"/>
    <n v="2026"/>
    <x v="2"/>
    <n v="8"/>
    <x v="7"/>
    <x v="2"/>
    <x v="2"/>
    <x v="2"/>
    <s v="Returning"/>
    <x v="0"/>
    <s v="Commuter Helmet"/>
    <n v="1"/>
    <n v="80.790000000000006"/>
    <n v="0.1"/>
    <n v="43.65"/>
    <n v="72.711000000000013"/>
    <n v="43.65"/>
    <n v="29.061000000000014"/>
    <n v="0.39967817799232591"/>
    <n v="2026"/>
    <s v="Q3"/>
    <n v="8"/>
    <s v="Aug"/>
  </r>
  <r>
    <n v="4035"/>
    <d v="2026-08-05T00:00:00"/>
    <n v="2026"/>
    <x v="2"/>
    <n v="8"/>
    <x v="7"/>
    <x v="0"/>
    <x v="9"/>
    <x v="0"/>
    <s v="Returning"/>
    <x v="0"/>
    <s v="Compact Repair Kit"/>
    <n v="2"/>
    <n v="40.53"/>
    <n v="0.05"/>
    <n v="17.100000000000001"/>
    <n v="77.007000000000005"/>
    <n v="34.200000000000003"/>
    <n v="42.807000000000002"/>
    <n v="0.55588452997779425"/>
    <n v="2026"/>
    <s v="Q3"/>
    <n v="8"/>
    <s v="Aug"/>
  </r>
  <r>
    <n v="4377"/>
    <d v="2026-08-05T00:00:00"/>
    <n v="2026"/>
    <x v="2"/>
    <n v="8"/>
    <x v="7"/>
    <x v="2"/>
    <x v="2"/>
    <x v="3"/>
    <s v="New"/>
    <x v="0"/>
    <s v="Commuter Helmet"/>
    <n v="2"/>
    <n v="81.66"/>
    <n v="0"/>
    <n v="42.11"/>
    <n v="163.32"/>
    <n v="84.22"/>
    <n v="79.099999999999994"/>
    <n v="0.48432525104090129"/>
    <n v="2026"/>
    <s v="Q3"/>
    <n v="8"/>
    <s v="Aug"/>
  </r>
  <r>
    <n v="4734"/>
    <d v="2026-08-05T00:00:00"/>
    <n v="2026"/>
    <x v="2"/>
    <n v="8"/>
    <x v="7"/>
    <x v="1"/>
    <x v="12"/>
    <x v="3"/>
    <s v="Returning"/>
    <x v="1"/>
    <s v="Trail Boots"/>
    <n v="1"/>
    <n v="146.55000000000001"/>
    <n v="0"/>
    <n v="78.8"/>
    <n v="146.55000000000001"/>
    <n v="78.8"/>
    <n v="67.750000000000014"/>
    <n v="0.46229955646537024"/>
    <n v="2026"/>
    <s v="Q3"/>
    <n v="8"/>
    <s v="Aug"/>
  </r>
  <r>
    <n v="4892"/>
    <d v="2026-08-05T00:00:00"/>
    <n v="2026"/>
    <x v="2"/>
    <n v="8"/>
    <x v="7"/>
    <x v="1"/>
    <x v="1"/>
    <x v="2"/>
    <s v="Returning"/>
    <x v="2"/>
    <s v="Travel Backpack 35L"/>
    <n v="2"/>
    <n v="161.75"/>
    <n v="0.1"/>
    <n v="85.85"/>
    <n v="291.15000000000003"/>
    <n v="171.7"/>
    <n v="119.45000000000005"/>
    <n v="0.41026962047054794"/>
    <n v="2026"/>
    <s v="Q3"/>
    <n v="8"/>
    <s v="Aug"/>
  </r>
  <r>
    <n v="5059"/>
    <d v="2026-08-05T00:00:00"/>
    <n v="2026"/>
    <x v="2"/>
    <n v="8"/>
    <x v="7"/>
    <x v="1"/>
    <x v="1"/>
    <x v="3"/>
    <s v="Returning"/>
    <x v="3"/>
    <s v="Compact Sleeping Bag"/>
    <n v="2"/>
    <n v="122.47"/>
    <n v="0"/>
    <n v="59.73"/>
    <n v="244.94"/>
    <n v="119.46"/>
    <n v="125.48"/>
    <n v="0.5122887237690863"/>
    <n v="2026"/>
    <s v="Q3"/>
    <n v="8"/>
    <s v="Aug"/>
  </r>
  <r>
    <n v="835"/>
    <d v="2026-08-06T00:00:00"/>
    <n v="2026"/>
    <x v="2"/>
    <n v="8"/>
    <x v="7"/>
    <x v="3"/>
    <x v="7"/>
    <x v="3"/>
    <s v="Returning"/>
    <x v="1"/>
    <s v="Trekking Poles"/>
    <n v="3"/>
    <n v="70.930000000000007"/>
    <n v="0"/>
    <n v="32.9"/>
    <n v="212.79000000000002"/>
    <n v="98.699999999999989"/>
    <n v="114.09000000000003"/>
    <n v="0.53616241364725792"/>
    <n v="2026"/>
    <s v="Q3"/>
    <n v="8"/>
    <s v="Aug"/>
  </r>
  <r>
    <n v="1104"/>
    <d v="2026-08-06T00:00:00"/>
    <n v="2026"/>
    <x v="2"/>
    <n v="8"/>
    <x v="7"/>
    <x v="0"/>
    <x v="15"/>
    <x v="0"/>
    <s v="Returning"/>
    <x v="3"/>
    <s v="Trail Tent 2P"/>
    <n v="1"/>
    <n v="191.44"/>
    <n v="0"/>
    <n v="102.13"/>
    <n v="191.44"/>
    <n v="102.13"/>
    <n v="89.31"/>
    <n v="0.46651692436272463"/>
    <n v="2026"/>
    <s v="Q3"/>
    <n v="8"/>
    <s v="Aug"/>
  </r>
  <r>
    <n v="1976"/>
    <d v="2026-08-06T00:00:00"/>
    <n v="2026"/>
    <x v="2"/>
    <n v="8"/>
    <x v="7"/>
    <x v="3"/>
    <x v="8"/>
    <x v="0"/>
    <s v="Returning"/>
    <x v="0"/>
    <s v="Commuter Helmet"/>
    <n v="2"/>
    <n v="82.92"/>
    <n v="0"/>
    <n v="41.64"/>
    <n v="165.84"/>
    <n v="83.28"/>
    <n v="82.56"/>
    <n v="0.49782923299565845"/>
    <n v="2026"/>
    <s v="Q3"/>
    <n v="8"/>
    <s v="Aug"/>
  </r>
  <r>
    <n v="2596"/>
    <d v="2026-08-06T00:00:00"/>
    <n v="2026"/>
    <x v="2"/>
    <n v="8"/>
    <x v="7"/>
    <x v="2"/>
    <x v="3"/>
    <x v="2"/>
    <s v="Returning"/>
    <x v="3"/>
    <s v="Portable Camp Stove"/>
    <n v="1"/>
    <n v="82.82"/>
    <n v="0"/>
    <n v="38.83"/>
    <n v="82.82"/>
    <n v="38.83"/>
    <n v="43.989999999999995"/>
    <n v="0.53115189567737264"/>
    <n v="2026"/>
    <s v="Q3"/>
    <n v="8"/>
    <s v="Aug"/>
  </r>
  <r>
    <n v="2693"/>
    <d v="2026-08-06T00:00:00"/>
    <n v="2026"/>
    <x v="2"/>
    <n v="8"/>
    <x v="7"/>
    <x v="3"/>
    <x v="8"/>
    <x v="0"/>
    <s v="New"/>
    <x v="3"/>
    <s v="Alpine Tent 4P"/>
    <n v="1"/>
    <n v="335.26"/>
    <n v="0.05"/>
    <n v="193.73"/>
    <n v="318.49699999999996"/>
    <n v="193.73"/>
    <n v="124.76699999999997"/>
    <n v="0.39173681384754011"/>
    <n v="2026"/>
    <s v="Q3"/>
    <n v="8"/>
    <s v="Aug"/>
  </r>
  <r>
    <n v="3045"/>
    <d v="2026-08-06T00:00:00"/>
    <n v="2026"/>
    <x v="2"/>
    <n v="8"/>
    <x v="7"/>
    <x v="2"/>
    <x v="16"/>
    <x v="3"/>
    <s v="Business"/>
    <x v="2"/>
    <s v="Packing Cube Set"/>
    <n v="1"/>
    <n v="47.19"/>
    <n v="0.05"/>
    <n v="18.11"/>
    <n v="44.830499999999994"/>
    <n v="18.11"/>
    <n v="26.720499999999994"/>
    <n v="0.59603395010093574"/>
    <n v="2026"/>
    <s v="Q3"/>
    <n v="8"/>
    <s v="Aug"/>
  </r>
  <r>
    <n v="3340"/>
    <d v="2026-08-06T00:00:00"/>
    <n v="2026"/>
    <x v="2"/>
    <n v="8"/>
    <x v="7"/>
    <x v="2"/>
    <x v="16"/>
    <x v="3"/>
    <s v="Returning"/>
    <x v="1"/>
    <s v="Hiking Daypack 20L"/>
    <n v="3"/>
    <n v="91.57"/>
    <n v="0"/>
    <n v="44.52"/>
    <n v="274.70999999999998"/>
    <n v="133.56"/>
    <n v="141.14999999999998"/>
    <n v="0.51381456808998571"/>
    <n v="2026"/>
    <s v="Q3"/>
    <n v="8"/>
    <s v="Aug"/>
  </r>
  <r>
    <n v="3553"/>
    <d v="2026-08-06T00:00:00"/>
    <n v="2026"/>
    <x v="2"/>
    <n v="8"/>
    <x v="7"/>
    <x v="3"/>
    <x v="13"/>
    <x v="0"/>
    <s v="New"/>
    <x v="1"/>
    <s v="Summit Backpack 45L"/>
    <n v="4"/>
    <n v="154.41999999999999"/>
    <n v="0"/>
    <n v="77.86"/>
    <n v="617.67999999999995"/>
    <n v="311.44"/>
    <n v="306.23999999999995"/>
    <n v="0.49579070068643954"/>
    <n v="2026"/>
    <s v="Q3"/>
    <n v="8"/>
    <s v="Aug"/>
  </r>
  <r>
    <n v="3807"/>
    <d v="2026-08-06T00:00:00"/>
    <n v="2026"/>
    <x v="2"/>
    <n v="8"/>
    <x v="7"/>
    <x v="0"/>
    <x v="0"/>
    <x v="3"/>
    <s v="Returning"/>
    <x v="0"/>
    <s v="Trail Bike Light"/>
    <n v="2"/>
    <n v="49.91"/>
    <n v="0.05"/>
    <n v="21.86"/>
    <n v="94.828999999999994"/>
    <n v="43.72"/>
    <n v="51.108999999999995"/>
    <n v="0.53895960096594919"/>
    <n v="2026"/>
    <s v="Q3"/>
    <n v="8"/>
    <s v="Aug"/>
  </r>
  <r>
    <n v="4061"/>
    <d v="2026-08-06T00:00:00"/>
    <n v="2026"/>
    <x v="2"/>
    <n v="8"/>
    <x v="7"/>
    <x v="3"/>
    <x v="8"/>
    <x v="3"/>
    <s v="Returning"/>
    <x v="1"/>
    <s v="Hiking Daypack 20L"/>
    <n v="1"/>
    <n v="91.58"/>
    <n v="0.1"/>
    <n v="44.87"/>
    <n v="82.421999999999997"/>
    <n v="44.87"/>
    <n v="37.552"/>
    <n v="0.45560651282424597"/>
    <n v="2026"/>
    <s v="Q3"/>
    <n v="8"/>
    <s v="Aug"/>
  </r>
  <r>
    <n v="4645"/>
    <d v="2026-08-06T00:00:00"/>
    <n v="2026"/>
    <x v="2"/>
    <n v="8"/>
    <x v="7"/>
    <x v="2"/>
    <x v="10"/>
    <x v="0"/>
    <s v="New"/>
    <x v="4"/>
    <s v="Resistance Band Set"/>
    <n v="3"/>
    <n v="41.11"/>
    <n v="0"/>
    <n v="14.49"/>
    <n v="123.33"/>
    <n v="43.47"/>
    <n v="79.86"/>
    <n v="0.64753101435173921"/>
    <n v="2026"/>
    <s v="Q3"/>
    <n v="8"/>
    <s v="Aug"/>
  </r>
  <r>
    <n v="5104"/>
    <d v="2026-08-06T00:00:00"/>
    <n v="2026"/>
    <x v="2"/>
    <n v="8"/>
    <x v="7"/>
    <x v="1"/>
    <x v="12"/>
    <x v="0"/>
    <s v="Returning"/>
    <x v="2"/>
    <s v="Insulated Bottle"/>
    <n v="4"/>
    <n v="35.9"/>
    <n v="0"/>
    <n v="13.49"/>
    <n v="143.6"/>
    <n v="53.96"/>
    <n v="89.639999999999986"/>
    <n v="0.62423398328690805"/>
    <n v="2026"/>
    <s v="Q3"/>
    <n v="8"/>
    <s v="Aug"/>
  </r>
  <r>
    <n v="813"/>
    <d v="2026-08-07T00:00:00"/>
    <n v="2026"/>
    <x v="2"/>
    <n v="8"/>
    <x v="7"/>
    <x v="2"/>
    <x v="16"/>
    <x v="0"/>
    <s v="Returning"/>
    <x v="4"/>
    <s v="Recovery Roller"/>
    <n v="1"/>
    <n v="36.33"/>
    <n v="0.05"/>
    <n v="13.78"/>
    <n v="34.513499999999993"/>
    <n v="13.78"/>
    <n v="20.733499999999992"/>
    <n v="0.60073594390600771"/>
    <n v="2026"/>
    <s v="Q3"/>
    <n v="8"/>
    <s v="Aug"/>
  </r>
  <r>
    <n v="836"/>
    <d v="2026-08-07T00:00:00"/>
    <n v="2026"/>
    <x v="2"/>
    <n v="8"/>
    <x v="7"/>
    <x v="1"/>
    <x v="14"/>
    <x v="3"/>
    <s v="New"/>
    <x v="2"/>
    <s v="Packing Cube Set"/>
    <n v="5"/>
    <n v="45.94"/>
    <n v="0.05"/>
    <n v="18.059999999999999"/>
    <n v="218.21499999999997"/>
    <n v="90.3"/>
    <n v="127.91499999999998"/>
    <n v="0.5861879339183832"/>
    <n v="2026"/>
    <s v="Q3"/>
    <n v="8"/>
    <s v="Aug"/>
  </r>
  <r>
    <n v="1266"/>
    <d v="2026-08-07T00:00:00"/>
    <n v="2026"/>
    <x v="2"/>
    <n v="8"/>
    <x v="7"/>
    <x v="0"/>
    <x v="15"/>
    <x v="2"/>
    <s v="Returning"/>
    <x v="4"/>
    <s v="Recovery Roller"/>
    <n v="1"/>
    <n v="36.630000000000003"/>
    <n v="0"/>
    <n v="13.7"/>
    <n v="36.630000000000003"/>
    <n v="13.7"/>
    <n v="22.930000000000003"/>
    <n v="0.62598962598962604"/>
    <n v="2026"/>
    <s v="Q3"/>
    <n v="8"/>
    <s v="Aug"/>
  </r>
  <r>
    <n v="2201"/>
    <d v="2026-08-07T00:00:00"/>
    <n v="2026"/>
    <x v="2"/>
    <n v="8"/>
    <x v="7"/>
    <x v="1"/>
    <x v="1"/>
    <x v="0"/>
    <s v="Returning"/>
    <x v="1"/>
    <s v="Trail Boots"/>
    <n v="1"/>
    <n v="141.38"/>
    <n v="0.05"/>
    <n v="77.14"/>
    <n v="134.31099999999998"/>
    <n v="77.14"/>
    <n v="57.170999999999978"/>
    <n v="0.42566133823737434"/>
    <n v="2026"/>
    <s v="Q3"/>
    <n v="8"/>
    <s v="Aug"/>
  </r>
  <r>
    <n v="2382"/>
    <d v="2026-08-07T00:00:00"/>
    <n v="2026"/>
    <x v="2"/>
    <n v="8"/>
    <x v="7"/>
    <x v="1"/>
    <x v="14"/>
    <x v="2"/>
    <s v="Returning"/>
    <x v="3"/>
    <s v="Alpine Tent 4P"/>
    <n v="3"/>
    <n v="343.45"/>
    <n v="0.05"/>
    <n v="195.73"/>
    <n v="978.83249999999987"/>
    <n v="587.18999999999994"/>
    <n v="391.64249999999993"/>
    <n v="0.40011186796515236"/>
    <n v="2026"/>
    <s v="Q3"/>
    <n v="8"/>
    <s v="Aug"/>
  </r>
  <r>
    <n v="1227"/>
    <d v="2026-08-08T00:00:00"/>
    <n v="2026"/>
    <x v="2"/>
    <n v="8"/>
    <x v="7"/>
    <x v="3"/>
    <x v="8"/>
    <x v="0"/>
    <s v="Returning"/>
    <x v="0"/>
    <s v="Cycling Pack 12L"/>
    <n v="1"/>
    <n v="104.69"/>
    <n v="0"/>
    <n v="49.06"/>
    <n v="104.69"/>
    <n v="49.06"/>
    <n v="55.629999999999995"/>
    <n v="0.53137835514375775"/>
    <n v="2026"/>
    <s v="Q3"/>
    <n v="8"/>
    <s v="Aug"/>
  </r>
  <r>
    <n v="1843"/>
    <d v="2026-08-08T00:00:00"/>
    <n v="2026"/>
    <x v="2"/>
    <n v="8"/>
    <x v="7"/>
    <x v="3"/>
    <x v="8"/>
    <x v="0"/>
    <s v="New"/>
    <x v="3"/>
    <s v="Alpine Tent 4P"/>
    <n v="2"/>
    <n v="341.23"/>
    <n v="0.05"/>
    <n v="192.5"/>
    <n v="648.33699999999999"/>
    <n v="385"/>
    <n v="263.33699999999999"/>
    <n v="0.40617302421425894"/>
    <n v="2026"/>
    <s v="Q3"/>
    <n v="8"/>
    <s v="Aug"/>
  </r>
  <r>
    <n v="2369"/>
    <d v="2026-08-08T00:00:00"/>
    <n v="2026"/>
    <x v="2"/>
    <n v="8"/>
    <x v="7"/>
    <x v="3"/>
    <x v="8"/>
    <x v="2"/>
    <s v="New"/>
    <x v="3"/>
    <s v="Compact Sleeping Bag"/>
    <n v="1"/>
    <n v="125.95"/>
    <n v="0.05"/>
    <n v="61.9"/>
    <n v="119.6525"/>
    <n v="61.9"/>
    <n v="57.752500000000005"/>
    <n v="0.48266856104134892"/>
    <n v="2026"/>
    <s v="Q3"/>
    <n v="8"/>
    <s v="Aug"/>
  </r>
  <r>
    <n v="2386"/>
    <d v="2026-08-08T00:00:00"/>
    <n v="2026"/>
    <x v="2"/>
    <n v="8"/>
    <x v="7"/>
    <x v="1"/>
    <x v="1"/>
    <x v="0"/>
    <s v="Returning"/>
    <x v="1"/>
    <s v="Hiking Daypack 20L"/>
    <n v="6"/>
    <n v="91.9"/>
    <n v="0.05"/>
    <n v="44.69"/>
    <n v="523.83000000000004"/>
    <n v="268.14"/>
    <n v="255.69000000000005"/>
    <n v="0.48811637363266713"/>
    <n v="2026"/>
    <s v="Q3"/>
    <n v="8"/>
    <s v="Aug"/>
  </r>
  <r>
    <n v="2579"/>
    <d v="2026-08-08T00:00:00"/>
    <n v="2026"/>
    <x v="2"/>
    <n v="8"/>
    <x v="7"/>
    <x v="3"/>
    <x v="8"/>
    <x v="2"/>
    <s v="Returning"/>
    <x v="3"/>
    <s v="Portable Camp Stove"/>
    <n v="1"/>
    <n v="81.22"/>
    <n v="0"/>
    <n v="39.18"/>
    <n v="81.22"/>
    <n v="39.18"/>
    <n v="42.04"/>
    <n v="0.51760650086185667"/>
    <n v="2026"/>
    <s v="Q3"/>
    <n v="8"/>
    <s v="Aug"/>
  </r>
  <r>
    <n v="3075"/>
    <d v="2026-08-08T00:00:00"/>
    <n v="2026"/>
    <x v="2"/>
    <n v="8"/>
    <x v="7"/>
    <x v="0"/>
    <x v="0"/>
    <x v="0"/>
    <s v="Business"/>
    <x v="1"/>
    <s v="Trekking Poles"/>
    <n v="2"/>
    <n v="72.31"/>
    <n v="0"/>
    <n v="31.75"/>
    <n v="144.62"/>
    <n v="63.5"/>
    <n v="81.12"/>
    <n v="0.56091826856589688"/>
    <n v="2026"/>
    <s v="Q3"/>
    <n v="8"/>
    <s v="Aug"/>
  </r>
  <r>
    <n v="3982"/>
    <d v="2026-08-08T00:00:00"/>
    <n v="2026"/>
    <x v="2"/>
    <n v="8"/>
    <x v="7"/>
    <x v="2"/>
    <x v="2"/>
    <x v="2"/>
    <s v="Returning"/>
    <x v="3"/>
    <s v="Portable Camp Stove"/>
    <n v="1"/>
    <n v="79.989999999999995"/>
    <n v="0.05"/>
    <n v="40.25"/>
    <n v="75.990499999999997"/>
    <n v="40.25"/>
    <n v="35.740499999999997"/>
    <n v="0.47032852790809376"/>
    <n v="2026"/>
    <s v="Q3"/>
    <n v="8"/>
    <s v="Aug"/>
  </r>
  <r>
    <n v="4530"/>
    <d v="2026-08-08T00:00:00"/>
    <n v="2026"/>
    <x v="2"/>
    <n v="8"/>
    <x v="7"/>
    <x v="3"/>
    <x v="13"/>
    <x v="0"/>
    <s v="New"/>
    <x v="1"/>
    <s v="Summit Backpack 45L"/>
    <n v="1"/>
    <n v="151.87"/>
    <n v="0.1"/>
    <n v="76.97"/>
    <n v="136.68300000000002"/>
    <n v="76.97"/>
    <n v="59.713000000000022"/>
    <n v="0.4368721786908395"/>
    <n v="2026"/>
    <s v="Q3"/>
    <n v="8"/>
    <s v="Aug"/>
  </r>
  <r>
    <n v="4641"/>
    <d v="2026-08-08T00:00:00"/>
    <n v="2026"/>
    <x v="2"/>
    <n v="8"/>
    <x v="7"/>
    <x v="3"/>
    <x v="8"/>
    <x v="3"/>
    <s v="New"/>
    <x v="1"/>
    <s v="Summit Backpack 45L"/>
    <n v="1"/>
    <n v="156.55000000000001"/>
    <n v="0"/>
    <n v="80.430000000000007"/>
    <n v="156.55000000000001"/>
    <n v="80.430000000000007"/>
    <n v="76.12"/>
    <n v="0.48623442989460236"/>
    <n v="2026"/>
    <s v="Q3"/>
    <n v="8"/>
    <s v="Aug"/>
  </r>
  <r>
    <n v="4778"/>
    <d v="2026-08-08T00:00:00"/>
    <n v="2026"/>
    <x v="2"/>
    <n v="8"/>
    <x v="7"/>
    <x v="1"/>
    <x v="12"/>
    <x v="2"/>
    <s v="New"/>
    <x v="1"/>
    <s v="Summit Backpack 45L"/>
    <n v="1"/>
    <n v="152.72"/>
    <n v="0"/>
    <n v="77.73"/>
    <n v="152.72"/>
    <n v="77.73"/>
    <n v="74.989999999999995"/>
    <n v="0.4910293347302252"/>
    <n v="2026"/>
    <s v="Q3"/>
    <n v="8"/>
    <s v="Aug"/>
  </r>
  <r>
    <n v="5132"/>
    <d v="2026-08-08T00:00:00"/>
    <n v="2026"/>
    <x v="2"/>
    <n v="8"/>
    <x v="7"/>
    <x v="1"/>
    <x v="12"/>
    <x v="0"/>
    <s v="Business"/>
    <x v="0"/>
    <s v="Compact Repair Kit"/>
    <n v="1"/>
    <n v="40.51"/>
    <n v="0.05"/>
    <n v="16.29"/>
    <n v="38.484499999999997"/>
    <n v="16.29"/>
    <n v="22.194499999999998"/>
    <n v="0.57671270251659756"/>
    <n v="2026"/>
    <s v="Q3"/>
    <n v="8"/>
    <s v="Aug"/>
  </r>
  <r>
    <n v="227"/>
    <d v="2026-08-09T00:00:00"/>
    <n v="2026"/>
    <x v="2"/>
    <n v="8"/>
    <x v="7"/>
    <x v="3"/>
    <x v="7"/>
    <x v="3"/>
    <s v="Returning"/>
    <x v="4"/>
    <s v="Resistance Band Set"/>
    <n v="3"/>
    <n v="40.61"/>
    <n v="0"/>
    <n v="14.72"/>
    <n v="121.83"/>
    <n v="44.160000000000004"/>
    <n v="77.669999999999987"/>
    <n v="0.63752770253632096"/>
    <n v="2026"/>
    <s v="Q3"/>
    <n v="8"/>
    <s v="Aug"/>
  </r>
  <r>
    <n v="390"/>
    <d v="2026-08-09T00:00:00"/>
    <n v="2026"/>
    <x v="2"/>
    <n v="8"/>
    <x v="7"/>
    <x v="2"/>
    <x v="5"/>
    <x v="2"/>
    <s v="New"/>
    <x v="1"/>
    <s v="Hiking Daypack 20L"/>
    <n v="1"/>
    <n v="93.41"/>
    <n v="0.05"/>
    <n v="44.7"/>
    <n v="88.739499999999992"/>
    <n v="44.7"/>
    <n v="44.03949999999999"/>
    <n v="0.49627843294136198"/>
    <n v="2026"/>
    <s v="Q3"/>
    <n v="8"/>
    <s v="Aug"/>
  </r>
  <r>
    <n v="859"/>
    <d v="2026-08-09T00:00:00"/>
    <n v="2026"/>
    <x v="2"/>
    <n v="8"/>
    <x v="7"/>
    <x v="0"/>
    <x v="0"/>
    <x v="2"/>
    <s v="New"/>
    <x v="1"/>
    <s v="Hiking Daypack 20L"/>
    <n v="2"/>
    <n v="90.23"/>
    <n v="0"/>
    <n v="44.22"/>
    <n v="180.46"/>
    <n v="88.44"/>
    <n v="92.02000000000001"/>
    <n v="0.50991909564446414"/>
    <n v="2026"/>
    <s v="Q3"/>
    <n v="8"/>
    <s v="Aug"/>
  </r>
  <r>
    <n v="1468"/>
    <d v="2026-08-09T00:00:00"/>
    <n v="2026"/>
    <x v="2"/>
    <n v="8"/>
    <x v="7"/>
    <x v="1"/>
    <x v="11"/>
    <x v="2"/>
    <s v="Returning"/>
    <x v="0"/>
    <s v="Trail Bike Light"/>
    <n v="1"/>
    <n v="51.75"/>
    <n v="0"/>
    <n v="22.36"/>
    <n v="51.75"/>
    <n v="22.36"/>
    <n v="29.39"/>
    <n v="0.56792270531400968"/>
    <n v="2026"/>
    <s v="Q3"/>
    <n v="8"/>
    <s v="Aug"/>
  </r>
  <r>
    <n v="2356"/>
    <d v="2026-08-09T00:00:00"/>
    <n v="2026"/>
    <x v="2"/>
    <n v="8"/>
    <x v="7"/>
    <x v="3"/>
    <x v="13"/>
    <x v="2"/>
    <s v="New"/>
    <x v="0"/>
    <s v="Cycling Pack 12L"/>
    <n v="3"/>
    <n v="102.91"/>
    <n v="0.1"/>
    <n v="50.23"/>
    <n v="277.85700000000003"/>
    <n v="150.69"/>
    <n v="127.16700000000003"/>
    <n v="0.45767067232425318"/>
    <n v="2026"/>
    <s v="Q3"/>
    <n v="8"/>
    <s v="Aug"/>
  </r>
  <r>
    <n v="3556"/>
    <d v="2026-08-09T00:00:00"/>
    <n v="2026"/>
    <x v="2"/>
    <n v="8"/>
    <x v="7"/>
    <x v="2"/>
    <x v="16"/>
    <x v="0"/>
    <s v="New"/>
    <x v="0"/>
    <s v="Commuter Helmet"/>
    <n v="4"/>
    <n v="82.63"/>
    <n v="0.1"/>
    <n v="43.78"/>
    <n v="297.46800000000002"/>
    <n v="175.12"/>
    <n v="122.34800000000001"/>
    <n v="0.41129802197211129"/>
    <n v="2026"/>
    <s v="Q3"/>
    <n v="8"/>
    <s v="Aug"/>
  </r>
  <r>
    <n v="925"/>
    <d v="2026-08-10T00:00:00"/>
    <n v="2026"/>
    <x v="2"/>
    <n v="8"/>
    <x v="7"/>
    <x v="0"/>
    <x v="0"/>
    <x v="2"/>
    <s v="Returning"/>
    <x v="3"/>
    <s v="Trail Tent 2P"/>
    <n v="1"/>
    <n v="196.39"/>
    <n v="0"/>
    <n v="102.92"/>
    <n v="196.39"/>
    <n v="102.92"/>
    <n v="93.469999999999985"/>
    <n v="0.47594073017974436"/>
    <n v="2026"/>
    <s v="Q3"/>
    <n v="8"/>
    <s v="Aug"/>
  </r>
  <r>
    <n v="1563"/>
    <d v="2026-08-10T00:00:00"/>
    <n v="2026"/>
    <x v="2"/>
    <n v="8"/>
    <x v="7"/>
    <x v="2"/>
    <x v="10"/>
    <x v="3"/>
    <s v="Business"/>
    <x v="2"/>
    <s v="Insulated Bottle"/>
    <n v="2"/>
    <n v="36.25"/>
    <n v="0"/>
    <n v="13.77"/>
    <n v="72.5"/>
    <n v="27.54"/>
    <n v="44.96"/>
    <n v="0.62013793103448278"/>
    <n v="2026"/>
    <s v="Q3"/>
    <n v="8"/>
    <s v="Aug"/>
  </r>
  <r>
    <n v="1634"/>
    <d v="2026-08-10T00:00:00"/>
    <n v="2026"/>
    <x v="2"/>
    <n v="8"/>
    <x v="7"/>
    <x v="1"/>
    <x v="1"/>
    <x v="2"/>
    <s v="Returning"/>
    <x v="3"/>
    <s v="Trail Tent 2P"/>
    <n v="2"/>
    <n v="199.85"/>
    <n v="0.05"/>
    <n v="104.34"/>
    <n v="379.71499999999997"/>
    <n v="208.68"/>
    <n v="171.03499999999997"/>
    <n v="0.45042992770893953"/>
    <n v="2026"/>
    <s v="Q3"/>
    <n v="8"/>
    <s v="Aug"/>
  </r>
  <r>
    <n v="2187"/>
    <d v="2026-08-10T00:00:00"/>
    <n v="2026"/>
    <x v="2"/>
    <n v="8"/>
    <x v="7"/>
    <x v="2"/>
    <x v="2"/>
    <x v="2"/>
    <s v="New"/>
    <x v="2"/>
    <s v="Packing Cube Set"/>
    <n v="1"/>
    <n v="46.32"/>
    <n v="0.05"/>
    <n v="18.34"/>
    <n v="44.003999999999998"/>
    <n v="18.34"/>
    <n v="25.663999999999998"/>
    <n v="0.58321970729933637"/>
    <n v="2026"/>
    <s v="Q3"/>
    <n v="8"/>
    <s v="Aug"/>
  </r>
  <r>
    <n v="2773"/>
    <d v="2026-08-10T00:00:00"/>
    <n v="2026"/>
    <x v="2"/>
    <n v="8"/>
    <x v="7"/>
    <x v="1"/>
    <x v="14"/>
    <x v="0"/>
    <s v="New"/>
    <x v="1"/>
    <s v="Summit Backpack 45L"/>
    <n v="4"/>
    <n v="151.06"/>
    <n v="0"/>
    <n v="77.67"/>
    <n v="604.24"/>
    <n v="310.68"/>
    <n v="293.56"/>
    <n v="0.48583344366476894"/>
    <n v="2026"/>
    <s v="Q3"/>
    <n v="8"/>
    <s v="Aug"/>
  </r>
  <r>
    <n v="5040"/>
    <d v="2026-08-10T00:00:00"/>
    <n v="2026"/>
    <x v="2"/>
    <n v="8"/>
    <x v="7"/>
    <x v="3"/>
    <x v="7"/>
    <x v="0"/>
    <s v="Returning"/>
    <x v="1"/>
    <s v="Trekking Poles"/>
    <n v="1"/>
    <n v="72.39"/>
    <n v="0.1"/>
    <n v="31.64"/>
    <n v="65.150999999999996"/>
    <n v="31.64"/>
    <n v="33.510999999999996"/>
    <n v="0.51435895074519189"/>
    <n v="2026"/>
    <s v="Q3"/>
    <n v="8"/>
    <s v="Aug"/>
  </r>
  <r>
    <n v="415"/>
    <d v="2026-08-11T00:00:00"/>
    <n v="2026"/>
    <x v="2"/>
    <n v="8"/>
    <x v="7"/>
    <x v="0"/>
    <x v="9"/>
    <x v="2"/>
    <s v="Returning"/>
    <x v="1"/>
    <s v="Trekking Poles"/>
    <n v="1"/>
    <n v="72.650000000000006"/>
    <n v="0"/>
    <n v="31.72"/>
    <n v="72.650000000000006"/>
    <n v="31.72"/>
    <n v="40.930000000000007"/>
    <n v="0.56338609772883697"/>
    <n v="2026"/>
    <s v="Q3"/>
    <n v="8"/>
    <s v="Aug"/>
  </r>
  <r>
    <n v="1111"/>
    <d v="2026-08-11T00:00:00"/>
    <n v="2026"/>
    <x v="2"/>
    <n v="8"/>
    <x v="7"/>
    <x v="3"/>
    <x v="13"/>
    <x v="0"/>
    <s v="New"/>
    <x v="3"/>
    <s v="Trail Tent 2P"/>
    <n v="1"/>
    <n v="198.44"/>
    <n v="0"/>
    <n v="106.79"/>
    <n v="198.44"/>
    <n v="106.79"/>
    <n v="91.649999999999991"/>
    <n v="0.46185244910300338"/>
    <n v="2026"/>
    <s v="Q3"/>
    <n v="8"/>
    <s v="Aug"/>
  </r>
  <r>
    <n v="1243"/>
    <d v="2026-08-11T00:00:00"/>
    <n v="2026"/>
    <x v="2"/>
    <n v="8"/>
    <x v="7"/>
    <x v="2"/>
    <x v="16"/>
    <x v="0"/>
    <s v="Returning"/>
    <x v="3"/>
    <s v="Trail Tent 2P"/>
    <n v="1"/>
    <n v="193.67"/>
    <n v="0"/>
    <n v="103.79"/>
    <n v="193.67"/>
    <n v="103.79"/>
    <n v="89.879999999999981"/>
    <n v="0.46408839779005517"/>
    <n v="2026"/>
    <s v="Q3"/>
    <n v="8"/>
    <s v="Aug"/>
  </r>
  <r>
    <n v="1326"/>
    <d v="2026-08-11T00:00:00"/>
    <n v="2026"/>
    <x v="2"/>
    <n v="8"/>
    <x v="7"/>
    <x v="3"/>
    <x v="8"/>
    <x v="0"/>
    <s v="Returning"/>
    <x v="2"/>
    <s v="Travel Backpack 35L"/>
    <n v="5"/>
    <n v="166.03"/>
    <n v="0"/>
    <n v="87.46"/>
    <n v="830.15"/>
    <n v="437.29999999999995"/>
    <n v="392.85"/>
    <n v="0.47322772992832624"/>
    <n v="2026"/>
    <s v="Q3"/>
    <n v="8"/>
    <s v="Aug"/>
  </r>
  <r>
    <n v="1682"/>
    <d v="2026-08-11T00:00:00"/>
    <n v="2026"/>
    <x v="2"/>
    <n v="8"/>
    <x v="7"/>
    <x v="0"/>
    <x v="0"/>
    <x v="0"/>
    <s v="Business"/>
    <x v="3"/>
    <s v="Portable Camp Stove"/>
    <n v="2"/>
    <n v="81.569999999999993"/>
    <n v="0"/>
    <n v="40.36"/>
    <n v="163.13999999999999"/>
    <n v="80.72"/>
    <n v="82.419999999999987"/>
    <n v="0.50521024886600463"/>
    <n v="2026"/>
    <s v="Q3"/>
    <n v="8"/>
    <s v="Aug"/>
  </r>
  <r>
    <n v="2618"/>
    <d v="2026-08-11T00:00:00"/>
    <n v="2026"/>
    <x v="2"/>
    <n v="8"/>
    <x v="7"/>
    <x v="0"/>
    <x v="15"/>
    <x v="2"/>
    <s v="Business"/>
    <x v="1"/>
    <s v="Trail Boots"/>
    <n v="2"/>
    <n v="143.86000000000001"/>
    <n v="0"/>
    <n v="81.23"/>
    <n v="287.72000000000003"/>
    <n v="162.46"/>
    <n v="125.26000000000002"/>
    <n v="0.43535381621020441"/>
    <n v="2026"/>
    <s v="Q3"/>
    <n v="8"/>
    <s v="Aug"/>
  </r>
  <r>
    <n v="3319"/>
    <d v="2026-08-11T00:00:00"/>
    <n v="2026"/>
    <x v="2"/>
    <n v="8"/>
    <x v="7"/>
    <x v="1"/>
    <x v="14"/>
    <x v="0"/>
    <s v="Returning"/>
    <x v="1"/>
    <s v="Hiking Daypack 20L"/>
    <n v="3"/>
    <n v="93.53"/>
    <n v="0"/>
    <n v="46.19"/>
    <n v="280.59000000000003"/>
    <n v="138.57"/>
    <n v="142.02000000000004"/>
    <n v="0.5061477600769807"/>
    <n v="2026"/>
    <s v="Q3"/>
    <n v="8"/>
    <s v="Aug"/>
  </r>
  <r>
    <n v="4600"/>
    <d v="2026-08-11T00:00:00"/>
    <n v="2026"/>
    <x v="2"/>
    <n v="8"/>
    <x v="7"/>
    <x v="3"/>
    <x v="4"/>
    <x v="1"/>
    <s v="Business"/>
    <x v="2"/>
    <s v="Travel Backpack 35L"/>
    <n v="10"/>
    <n v="162.38"/>
    <n v="0.05"/>
    <n v="85.82"/>
    <n v="1542.61"/>
    <n v="858.19999999999993"/>
    <n v="684.41"/>
    <n v="0.44367014345816508"/>
    <n v="2026"/>
    <s v="Q3"/>
    <n v="8"/>
    <s v="Aug"/>
  </r>
  <r>
    <n v="5168"/>
    <d v="2026-08-11T00:00:00"/>
    <n v="2026"/>
    <x v="2"/>
    <n v="8"/>
    <x v="7"/>
    <x v="0"/>
    <x v="15"/>
    <x v="3"/>
    <s v="Business"/>
    <x v="4"/>
    <s v="Weighted Vest"/>
    <n v="1"/>
    <n v="122.52"/>
    <n v="0.05"/>
    <n v="69.66"/>
    <n v="116.39399999999999"/>
    <n v="69.66"/>
    <n v="46.733999999999995"/>
    <n v="0.40151554203824935"/>
    <n v="2026"/>
    <s v="Q3"/>
    <n v="8"/>
    <s v="Aug"/>
  </r>
  <r>
    <n v="245"/>
    <d v="2026-08-12T00:00:00"/>
    <n v="2026"/>
    <x v="2"/>
    <n v="8"/>
    <x v="7"/>
    <x v="3"/>
    <x v="13"/>
    <x v="3"/>
    <s v="Returning"/>
    <x v="1"/>
    <s v="Trail Boots"/>
    <n v="1"/>
    <n v="142.84"/>
    <n v="0"/>
    <n v="77.7"/>
    <n v="142.84"/>
    <n v="77.7"/>
    <n v="65.14"/>
    <n v="0.4560347241669"/>
    <n v="2026"/>
    <s v="Q3"/>
    <n v="8"/>
    <s v="Aug"/>
  </r>
  <r>
    <n v="322"/>
    <d v="2026-08-12T00:00:00"/>
    <n v="2026"/>
    <x v="2"/>
    <n v="8"/>
    <x v="7"/>
    <x v="1"/>
    <x v="14"/>
    <x v="2"/>
    <s v="Returning"/>
    <x v="1"/>
    <s v="Trekking Poles"/>
    <n v="3"/>
    <n v="72.349999999999994"/>
    <n v="0"/>
    <n v="32.119999999999997"/>
    <n v="217.04999999999998"/>
    <n v="96.359999999999985"/>
    <n v="120.69"/>
    <n v="0.55604699378023503"/>
    <n v="2026"/>
    <s v="Q3"/>
    <n v="8"/>
    <s v="Aug"/>
  </r>
  <r>
    <n v="1101"/>
    <d v="2026-08-12T00:00:00"/>
    <n v="2026"/>
    <x v="2"/>
    <n v="8"/>
    <x v="7"/>
    <x v="3"/>
    <x v="4"/>
    <x v="0"/>
    <s v="New"/>
    <x v="4"/>
    <s v="Resistance Band Set"/>
    <n v="3"/>
    <n v="40.14"/>
    <n v="0.05"/>
    <n v="14.53"/>
    <n v="114.399"/>
    <n v="43.589999999999996"/>
    <n v="70.808999999999997"/>
    <n v="0.61896520074476169"/>
    <n v="2026"/>
    <s v="Q3"/>
    <n v="8"/>
    <s v="Aug"/>
  </r>
  <r>
    <n v="1564"/>
    <d v="2026-08-12T00:00:00"/>
    <n v="2026"/>
    <x v="2"/>
    <n v="8"/>
    <x v="7"/>
    <x v="3"/>
    <x v="13"/>
    <x v="0"/>
    <s v="New"/>
    <x v="4"/>
    <s v="Training Mat"/>
    <n v="2"/>
    <n v="51.84"/>
    <n v="0"/>
    <n v="21.62"/>
    <n v="103.68"/>
    <n v="43.24"/>
    <n v="60.440000000000005"/>
    <n v="0.58294753086419759"/>
    <n v="2026"/>
    <s v="Q3"/>
    <n v="8"/>
    <s v="Aug"/>
  </r>
  <r>
    <n v="3712"/>
    <d v="2026-08-12T00:00:00"/>
    <n v="2026"/>
    <x v="2"/>
    <n v="8"/>
    <x v="7"/>
    <x v="3"/>
    <x v="8"/>
    <x v="0"/>
    <s v="New"/>
    <x v="0"/>
    <s v="Commuter Helmet"/>
    <n v="3"/>
    <n v="82.32"/>
    <n v="0.15"/>
    <n v="41.95"/>
    <n v="209.91599999999997"/>
    <n v="125.85000000000001"/>
    <n v="84.06599999999996"/>
    <n v="0.40047447550448739"/>
    <n v="2026"/>
    <s v="Q3"/>
    <n v="8"/>
    <s v="Aug"/>
  </r>
  <r>
    <n v="771"/>
    <d v="2026-08-13T00:00:00"/>
    <n v="2026"/>
    <x v="2"/>
    <n v="8"/>
    <x v="7"/>
    <x v="2"/>
    <x v="5"/>
    <x v="0"/>
    <s v="Returning"/>
    <x v="1"/>
    <s v="Hiking Daypack 20L"/>
    <n v="1"/>
    <n v="91.78"/>
    <n v="0"/>
    <n v="46.15"/>
    <n v="91.78"/>
    <n v="46.15"/>
    <n v="45.63"/>
    <n v="0.49716713881019831"/>
    <n v="2026"/>
    <s v="Q3"/>
    <n v="8"/>
    <s v="Aug"/>
  </r>
  <r>
    <n v="2749"/>
    <d v="2026-08-13T00:00:00"/>
    <n v="2026"/>
    <x v="2"/>
    <n v="8"/>
    <x v="7"/>
    <x v="1"/>
    <x v="14"/>
    <x v="0"/>
    <s v="Business"/>
    <x v="1"/>
    <s v="Hiking Daypack 20L"/>
    <n v="2"/>
    <n v="93.13"/>
    <n v="0"/>
    <n v="45.68"/>
    <n v="186.26"/>
    <n v="91.36"/>
    <n v="94.899999999999991"/>
    <n v="0.50950284548480618"/>
    <n v="2026"/>
    <s v="Q3"/>
    <n v="8"/>
    <s v="Aug"/>
  </r>
  <r>
    <n v="4252"/>
    <d v="2026-08-13T00:00:00"/>
    <n v="2026"/>
    <x v="2"/>
    <n v="8"/>
    <x v="7"/>
    <x v="1"/>
    <x v="12"/>
    <x v="0"/>
    <s v="Returning"/>
    <x v="2"/>
    <s v="Insulated Bottle"/>
    <n v="1"/>
    <n v="36.67"/>
    <n v="0.1"/>
    <n v="13.18"/>
    <n v="33.003"/>
    <n v="13.18"/>
    <n v="19.823"/>
    <n v="0.60064236584552921"/>
    <n v="2026"/>
    <s v="Q3"/>
    <n v="8"/>
    <s v="Aug"/>
  </r>
  <r>
    <n v="4665"/>
    <d v="2026-08-13T00:00:00"/>
    <n v="2026"/>
    <x v="2"/>
    <n v="8"/>
    <x v="7"/>
    <x v="3"/>
    <x v="8"/>
    <x v="1"/>
    <s v="Returning"/>
    <x v="4"/>
    <s v="Training Mat"/>
    <n v="4"/>
    <n v="51.25"/>
    <n v="0.1"/>
    <n v="21.77"/>
    <n v="184.5"/>
    <n v="87.08"/>
    <n v="97.42"/>
    <n v="0.52802168021680218"/>
    <n v="2026"/>
    <s v="Q3"/>
    <n v="8"/>
    <s v="Aug"/>
  </r>
  <r>
    <n v="4767"/>
    <d v="2026-08-13T00:00:00"/>
    <n v="2026"/>
    <x v="2"/>
    <n v="8"/>
    <x v="7"/>
    <x v="3"/>
    <x v="8"/>
    <x v="3"/>
    <s v="Business"/>
    <x v="4"/>
    <s v="Resistance Band Set"/>
    <n v="1"/>
    <n v="39.61"/>
    <n v="0.1"/>
    <n v="14.85"/>
    <n v="35.649000000000001"/>
    <n v="14.85"/>
    <n v="20.798999999999999"/>
    <n v="0.58343852562484222"/>
    <n v="2026"/>
    <s v="Q3"/>
    <n v="8"/>
    <s v="Aug"/>
  </r>
  <r>
    <n v="4832"/>
    <d v="2026-08-13T00:00:00"/>
    <n v="2026"/>
    <x v="2"/>
    <n v="8"/>
    <x v="7"/>
    <x v="0"/>
    <x v="15"/>
    <x v="3"/>
    <s v="Returning"/>
    <x v="0"/>
    <s v="Commuter Helmet"/>
    <n v="2"/>
    <n v="81.59"/>
    <n v="0.15"/>
    <n v="43.9"/>
    <n v="138.703"/>
    <n v="87.8"/>
    <n v="50.903000000000006"/>
    <n v="0.3669927831409559"/>
    <n v="2026"/>
    <s v="Q3"/>
    <n v="8"/>
    <s v="Aug"/>
  </r>
  <r>
    <n v="747"/>
    <d v="2026-08-14T00:00:00"/>
    <n v="2026"/>
    <x v="2"/>
    <n v="8"/>
    <x v="7"/>
    <x v="1"/>
    <x v="1"/>
    <x v="2"/>
    <s v="New"/>
    <x v="4"/>
    <s v="Weighted Vest"/>
    <n v="3"/>
    <n v="122.96"/>
    <n v="0.1"/>
    <n v="67.62"/>
    <n v="331.99200000000002"/>
    <n v="202.86"/>
    <n v="129.13200000000001"/>
    <n v="0.38896117978746475"/>
    <n v="2026"/>
    <s v="Q3"/>
    <n v="8"/>
    <s v="Aug"/>
  </r>
  <r>
    <n v="2281"/>
    <d v="2026-08-14T00:00:00"/>
    <n v="2026"/>
    <x v="2"/>
    <n v="8"/>
    <x v="7"/>
    <x v="1"/>
    <x v="11"/>
    <x v="2"/>
    <s v="Returning"/>
    <x v="1"/>
    <s v="Trekking Poles"/>
    <n v="1"/>
    <n v="70.91"/>
    <n v="0"/>
    <n v="33.11"/>
    <n v="70.91"/>
    <n v="33.11"/>
    <n v="37.799999999999997"/>
    <n v="0.53307008884501483"/>
    <n v="2026"/>
    <s v="Q3"/>
    <n v="8"/>
    <s v="Aug"/>
  </r>
  <r>
    <n v="2414"/>
    <d v="2026-08-14T00:00:00"/>
    <n v="2026"/>
    <x v="2"/>
    <n v="8"/>
    <x v="7"/>
    <x v="1"/>
    <x v="6"/>
    <x v="1"/>
    <s v="Business"/>
    <x v="0"/>
    <s v="Trail Bike Light"/>
    <n v="6"/>
    <n v="50.94"/>
    <n v="0.1"/>
    <n v="22.76"/>
    <n v="275.07600000000002"/>
    <n v="136.56"/>
    <n v="138.51600000000002"/>
    <n v="0.50355538105832576"/>
    <n v="2026"/>
    <s v="Q3"/>
    <n v="8"/>
    <s v="Aug"/>
  </r>
  <r>
    <n v="3162"/>
    <d v="2026-08-14T00:00:00"/>
    <n v="2026"/>
    <x v="2"/>
    <n v="8"/>
    <x v="7"/>
    <x v="1"/>
    <x v="1"/>
    <x v="0"/>
    <s v="New"/>
    <x v="1"/>
    <s v="Trail Boots"/>
    <n v="1"/>
    <n v="144.96"/>
    <n v="0.05"/>
    <n v="77.959999999999994"/>
    <n v="137.71199999999999"/>
    <n v="77.959999999999994"/>
    <n v="59.751999999999995"/>
    <n v="0.43389101893807364"/>
    <n v="2026"/>
    <s v="Q3"/>
    <n v="8"/>
    <s v="Aug"/>
  </r>
  <r>
    <n v="3200"/>
    <d v="2026-08-14T00:00:00"/>
    <n v="2026"/>
    <x v="2"/>
    <n v="8"/>
    <x v="7"/>
    <x v="3"/>
    <x v="8"/>
    <x v="2"/>
    <s v="New"/>
    <x v="1"/>
    <s v="Summit Backpack 45L"/>
    <n v="1"/>
    <n v="152.97"/>
    <n v="0"/>
    <n v="79.66"/>
    <n v="152.97"/>
    <n v="79.66"/>
    <n v="73.31"/>
    <n v="0.47924429626724196"/>
    <n v="2026"/>
    <s v="Q3"/>
    <n v="8"/>
    <s v="Aug"/>
  </r>
  <r>
    <n v="3521"/>
    <d v="2026-08-14T00:00:00"/>
    <n v="2026"/>
    <x v="2"/>
    <n v="8"/>
    <x v="7"/>
    <x v="2"/>
    <x v="16"/>
    <x v="0"/>
    <s v="Business"/>
    <x v="2"/>
    <s v="Packing Cube Set"/>
    <n v="2"/>
    <n v="45.79"/>
    <n v="0"/>
    <n v="18.23"/>
    <n v="91.58"/>
    <n v="36.46"/>
    <n v="55.12"/>
    <n v="0.60187813933173184"/>
    <n v="2026"/>
    <s v="Q3"/>
    <n v="8"/>
    <s v="Aug"/>
  </r>
  <r>
    <n v="4447"/>
    <d v="2026-08-14T00:00:00"/>
    <n v="2026"/>
    <x v="2"/>
    <n v="8"/>
    <x v="7"/>
    <x v="1"/>
    <x v="6"/>
    <x v="0"/>
    <s v="New"/>
    <x v="2"/>
    <s v="Travel Backpack 35L"/>
    <n v="1"/>
    <n v="161.31"/>
    <n v="0"/>
    <n v="87.81"/>
    <n v="161.31"/>
    <n v="87.81"/>
    <n v="73.5"/>
    <n v="0.45564441138181139"/>
    <n v="2026"/>
    <s v="Q3"/>
    <n v="8"/>
    <s v="Aug"/>
  </r>
  <r>
    <n v="421"/>
    <d v="2026-08-15T00:00:00"/>
    <n v="2026"/>
    <x v="2"/>
    <n v="8"/>
    <x v="7"/>
    <x v="3"/>
    <x v="7"/>
    <x v="0"/>
    <s v="New"/>
    <x v="4"/>
    <s v="Recovery Roller"/>
    <n v="2"/>
    <n v="35.97"/>
    <n v="0.05"/>
    <n v="14.28"/>
    <n v="68.342999999999989"/>
    <n v="28.56"/>
    <n v="39.782999999999987"/>
    <n v="0.58210789693165343"/>
    <n v="2026"/>
    <s v="Q3"/>
    <n v="8"/>
    <s v="Aug"/>
  </r>
  <r>
    <n v="962"/>
    <d v="2026-08-15T00:00:00"/>
    <n v="2026"/>
    <x v="2"/>
    <n v="8"/>
    <x v="7"/>
    <x v="0"/>
    <x v="0"/>
    <x v="2"/>
    <s v="New"/>
    <x v="4"/>
    <s v="Resistance Band Set"/>
    <n v="2"/>
    <n v="39.729999999999997"/>
    <n v="0"/>
    <n v="14.95"/>
    <n v="79.459999999999994"/>
    <n v="29.9"/>
    <n v="49.559999999999995"/>
    <n v="0.62371004278882458"/>
    <n v="2026"/>
    <s v="Q3"/>
    <n v="8"/>
    <s v="Aug"/>
  </r>
  <r>
    <n v="1386"/>
    <d v="2026-08-15T00:00:00"/>
    <n v="2026"/>
    <x v="2"/>
    <n v="8"/>
    <x v="7"/>
    <x v="1"/>
    <x v="12"/>
    <x v="0"/>
    <s v="Business"/>
    <x v="2"/>
    <s v="Insulated Bottle"/>
    <n v="2"/>
    <n v="36.049999999999997"/>
    <n v="0"/>
    <n v="13.8"/>
    <n v="72.099999999999994"/>
    <n v="27.6"/>
    <n v="44.499999999999993"/>
    <n v="0.61719833564493753"/>
    <n v="2026"/>
    <s v="Q3"/>
    <n v="8"/>
    <s v="Aug"/>
  </r>
  <r>
    <n v="3083"/>
    <d v="2026-08-15T00:00:00"/>
    <n v="2026"/>
    <x v="2"/>
    <n v="8"/>
    <x v="7"/>
    <x v="3"/>
    <x v="7"/>
    <x v="0"/>
    <s v="New"/>
    <x v="3"/>
    <s v="Trail Tent 2P"/>
    <n v="1"/>
    <n v="194.36"/>
    <n v="0"/>
    <n v="106.01"/>
    <n v="194.36"/>
    <n v="106.01"/>
    <n v="88.350000000000009"/>
    <n v="0.45456884132537562"/>
    <n v="2026"/>
    <s v="Q3"/>
    <n v="8"/>
    <s v="Aug"/>
  </r>
  <r>
    <n v="3174"/>
    <d v="2026-08-15T00:00:00"/>
    <n v="2026"/>
    <x v="2"/>
    <n v="8"/>
    <x v="7"/>
    <x v="3"/>
    <x v="4"/>
    <x v="2"/>
    <s v="Returning"/>
    <x v="3"/>
    <s v="Trail Tent 2P"/>
    <n v="1"/>
    <n v="192.67"/>
    <n v="0.05"/>
    <n v="103.37"/>
    <n v="183.03649999999999"/>
    <n v="103.37"/>
    <n v="79.666499999999985"/>
    <n v="0.43524925356417976"/>
    <n v="2026"/>
    <s v="Q3"/>
    <n v="8"/>
    <s v="Aug"/>
  </r>
  <r>
    <n v="4045"/>
    <d v="2026-08-15T00:00:00"/>
    <n v="2026"/>
    <x v="2"/>
    <n v="8"/>
    <x v="7"/>
    <x v="2"/>
    <x v="16"/>
    <x v="0"/>
    <s v="New"/>
    <x v="1"/>
    <s v="Hiking Daypack 20L"/>
    <n v="3"/>
    <n v="92.12"/>
    <n v="0.1"/>
    <n v="44.1"/>
    <n v="248.72400000000002"/>
    <n v="132.30000000000001"/>
    <n v="116.42400000000001"/>
    <n v="0.46808510638297873"/>
    <n v="2026"/>
    <s v="Q3"/>
    <n v="8"/>
    <s v="Aug"/>
  </r>
  <r>
    <n v="4850"/>
    <d v="2026-08-15T00:00:00"/>
    <n v="2026"/>
    <x v="2"/>
    <n v="8"/>
    <x v="7"/>
    <x v="1"/>
    <x v="1"/>
    <x v="2"/>
    <s v="Business"/>
    <x v="3"/>
    <s v="Trail Tent 2P"/>
    <n v="1"/>
    <n v="192.82"/>
    <n v="0"/>
    <n v="104.98"/>
    <n v="192.82"/>
    <n v="104.98"/>
    <n v="87.839999999999989"/>
    <n v="0.45555440307022088"/>
    <n v="2026"/>
    <s v="Q3"/>
    <n v="8"/>
    <s v="Aug"/>
  </r>
  <r>
    <n v="71"/>
    <d v="2026-08-16T00:00:00"/>
    <n v="2026"/>
    <x v="2"/>
    <n v="8"/>
    <x v="7"/>
    <x v="2"/>
    <x v="16"/>
    <x v="0"/>
    <s v="New"/>
    <x v="0"/>
    <s v="Commuter Helmet"/>
    <n v="3"/>
    <n v="80.099999999999994"/>
    <n v="0"/>
    <n v="42.41"/>
    <n v="240.29999999999998"/>
    <n v="127.22999999999999"/>
    <n v="113.07"/>
    <n v="0.47053682896379528"/>
    <n v="2026"/>
    <s v="Q3"/>
    <n v="8"/>
    <s v="Aug"/>
  </r>
  <r>
    <n v="627"/>
    <d v="2026-08-16T00:00:00"/>
    <n v="2026"/>
    <x v="2"/>
    <n v="8"/>
    <x v="7"/>
    <x v="3"/>
    <x v="7"/>
    <x v="3"/>
    <s v="New"/>
    <x v="0"/>
    <s v="Commuter Helmet"/>
    <n v="6"/>
    <n v="83.26"/>
    <n v="0"/>
    <n v="43.8"/>
    <n v="499.56000000000006"/>
    <n v="262.79999999999995"/>
    <n v="236.7600000000001"/>
    <n v="0.47393706461686297"/>
    <n v="2026"/>
    <s v="Q3"/>
    <n v="8"/>
    <s v="Aug"/>
  </r>
  <r>
    <n v="959"/>
    <d v="2026-08-16T00:00:00"/>
    <n v="2026"/>
    <x v="2"/>
    <n v="8"/>
    <x v="7"/>
    <x v="1"/>
    <x v="1"/>
    <x v="2"/>
    <s v="Returning"/>
    <x v="4"/>
    <s v="Resistance Band Set"/>
    <n v="4"/>
    <n v="40.46"/>
    <n v="0"/>
    <n v="15.12"/>
    <n v="161.84"/>
    <n v="60.48"/>
    <n v="101.36000000000001"/>
    <n v="0.62629757785467133"/>
    <n v="2026"/>
    <s v="Q3"/>
    <n v="8"/>
    <s v="Aug"/>
  </r>
  <r>
    <n v="967"/>
    <d v="2026-08-16T00:00:00"/>
    <n v="2026"/>
    <x v="2"/>
    <n v="8"/>
    <x v="7"/>
    <x v="2"/>
    <x v="16"/>
    <x v="1"/>
    <s v="Returning"/>
    <x v="0"/>
    <s v="Commuter Helmet"/>
    <n v="5"/>
    <n v="81.55"/>
    <n v="0.2"/>
    <n v="42.09"/>
    <n v="326.20000000000005"/>
    <n v="210.45000000000002"/>
    <n v="115.75000000000003"/>
    <n v="0.3548436541998774"/>
    <n v="2026"/>
    <s v="Q3"/>
    <n v="8"/>
    <s v="Aug"/>
  </r>
  <r>
    <n v="1267"/>
    <d v="2026-08-16T00:00:00"/>
    <n v="2026"/>
    <x v="2"/>
    <n v="8"/>
    <x v="7"/>
    <x v="1"/>
    <x v="12"/>
    <x v="2"/>
    <s v="New"/>
    <x v="3"/>
    <s v="Portable Camp Stove"/>
    <n v="2"/>
    <n v="83.56"/>
    <n v="0"/>
    <n v="39.119999999999997"/>
    <n v="167.12"/>
    <n v="78.239999999999995"/>
    <n v="88.88000000000001"/>
    <n v="0.53183341311632359"/>
    <n v="2026"/>
    <s v="Q3"/>
    <n v="8"/>
    <s v="Aug"/>
  </r>
  <r>
    <n v="1394"/>
    <d v="2026-08-16T00:00:00"/>
    <n v="2026"/>
    <x v="2"/>
    <n v="8"/>
    <x v="7"/>
    <x v="2"/>
    <x v="10"/>
    <x v="0"/>
    <s v="Returning"/>
    <x v="3"/>
    <s v="Compact Sleeping Bag"/>
    <n v="3"/>
    <n v="125.75"/>
    <n v="0"/>
    <n v="62.05"/>
    <n v="377.25"/>
    <n v="186.14999999999998"/>
    <n v="191.10000000000002"/>
    <n v="0.50656063618290259"/>
    <n v="2026"/>
    <s v="Q3"/>
    <n v="8"/>
    <s v="Aug"/>
  </r>
  <r>
    <n v="1652"/>
    <d v="2026-08-16T00:00:00"/>
    <n v="2026"/>
    <x v="2"/>
    <n v="8"/>
    <x v="7"/>
    <x v="0"/>
    <x v="0"/>
    <x v="0"/>
    <s v="Returning"/>
    <x v="2"/>
    <s v="Insulated Bottle"/>
    <n v="1"/>
    <n v="35.619999999999997"/>
    <n v="0.1"/>
    <n v="13.55"/>
    <n v="32.058"/>
    <n v="13.55"/>
    <n v="18.507999999999999"/>
    <n v="0.57732859192713204"/>
    <n v="2026"/>
    <s v="Q3"/>
    <n v="8"/>
    <s v="Aug"/>
  </r>
  <r>
    <n v="2126"/>
    <d v="2026-08-16T00:00:00"/>
    <n v="2026"/>
    <x v="2"/>
    <n v="8"/>
    <x v="7"/>
    <x v="1"/>
    <x v="14"/>
    <x v="0"/>
    <s v="Business"/>
    <x v="0"/>
    <s v="Cycling Pack 12L"/>
    <n v="2"/>
    <n v="104.02"/>
    <n v="0"/>
    <n v="50.26"/>
    <n v="208.04"/>
    <n v="100.52"/>
    <n v="107.52"/>
    <n v="0.51682368775235532"/>
    <n v="2026"/>
    <s v="Q3"/>
    <n v="8"/>
    <s v="Aug"/>
  </r>
  <r>
    <n v="2282"/>
    <d v="2026-08-16T00:00:00"/>
    <n v="2026"/>
    <x v="2"/>
    <n v="8"/>
    <x v="7"/>
    <x v="1"/>
    <x v="6"/>
    <x v="1"/>
    <s v="Business"/>
    <x v="1"/>
    <s v="Hiking Daypack 20L"/>
    <n v="8"/>
    <n v="92.71"/>
    <n v="0.1"/>
    <n v="44.83"/>
    <n v="667.51199999999994"/>
    <n v="358.64"/>
    <n v="308.87199999999996"/>
    <n v="0.46272126943036229"/>
    <n v="2026"/>
    <s v="Q3"/>
    <n v="8"/>
    <s v="Aug"/>
  </r>
  <r>
    <n v="2426"/>
    <d v="2026-08-16T00:00:00"/>
    <n v="2026"/>
    <x v="2"/>
    <n v="8"/>
    <x v="7"/>
    <x v="1"/>
    <x v="12"/>
    <x v="0"/>
    <s v="New"/>
    <x v="1"/>
    <s v="Hiking Daypack 20L"/>
    <n v="1"/>
    <n v="90.58"/>
    <n v="0"/>
    <n v="44.53"/>
    <n v="90.58"/>
    <n v="44.53"/>
    <n v="46.05"/>
    <n v="0.50839037315080593"/>
    <n v="2026"/>
    <s v="Q3"/>
    <n v="8"/>
    <s v="Aug"/>
  </r>
  <r>
    <n v="2534"/>
    <d v="2026-08-16T00:00:00"/>
    <n v="2026"/>
    <x v="2"/>
    <n v="8"/>
    <x v="7"/>
    <x v="1"/>
    <x v="14"/>
    <x v="0"/>
    <s v="New"/>
    <x v="3"/>
    <s v="Compact Sleeping Bag"/>
    <n v="1"/>
    <n v="120.22"/>
    <n v="0"/>
    <n v="62.31"/>
    <n v="120.22"/>
    <n v="62.31"/>
    <n v="57.91"/>
    <n v="0.48170021627017134"/>
    <n v="2026"/>
    <s v="Q3"/>
    <n v="8"/>
    <s v="Aug"/>
  </r>
  <r>
    <n v="2948"/>
    <d v="2026-08-16T00:00:00"/>
    <n v="2026"/>
    <x v="2"/>
    <n v="8"/>
    <x v="7"/>
    <x v="2"/>
    <x v="2"/>
    <x v="2"/>
    <s v="New"/>
    <x v="2"/>
    <s v="Insulated Bottle"/>
    <n v="3"/>
    <n v="36.35"/>
    <n v="0"/>
    <n v="13.42"/>
    <n v="109.05000000000001"/>
    <n v="40.26"/>
    <n v="68.79000000000002"/>
    <n v="0.63081155433287495"/>
    <n v="2026"/>
    <s v="Q3"/>
    <n v="8"/>
    <s v="Aug"/>
  </r>
  <r>
    <n v="3141"/>
    <d v="2026-08-16T00:00:00"/>
    <n v="2026"/>
    <x v="2"/>
    <n v="8"/>
    <x v="7"/>
    <x v="1"/>
    <x v="12"/>
    <x v="3"/>
    <s v="Returning"/>
    <x v="3"/>
    <s v="Trail Tent 2P"/>
    <n v="2"/>
    <n v="195.28"/>
    <n v="0"/>
    <n v="102.24"/>
    <n v="390.56"/>
    <n v="204.48"/>
    <n v="186.08"/>
    <n v="0.4764440802949611"/>
    <n v="2026"/>
    <s v="Q3"/>
    <n v="8"/>
    <s v="Aug"/>
  </r>
  <r>
    <n v="3935"/>
    <d v="2026-08-16T00:00:00"/>
    <n v="2026"/>
    <x v="2"/>
    <n v="8"/>
    <x v="7"/>
    <x v="2"/>
    <x v="16"/>
    <x v="3"/>
    <s v="Returning"/>
    <x v="2"/>
    <s v="Packing Cube Set"/>
    <n v="4"/>
    <n v="46.05"/>
    <n v="0"/>
    <n v="18.75"/>
    <n v="184.2"/>
    <n v="75"/>
    <n v="109.19999999999999"/>
    <n v="0.5928338762214983"/>
    <n v="2026"/>
    <s v="Q3"/>
    <n v="8"/>
    <s v="Aug"/>
  </r>
  <r>
    <n v="4636"/>
    <d v="2026-08-16T00:00:00"/>
    <n v="2026"/>
    <x v="2"/>
    <n v="8"/>
    <x v="7"/>
    <x v="0"/>
    <x v="0"/>
    <x v="2"/>
    <s v="Returning"/>
    <x v="3"/>
    <s v="Portable Camp Stove"/>
    <n v="1"/>
    <n v="81.040000000000006"/>
    <n v="0.1"/>
    <n v="39.29"/>
    <n v="72.936000000000007"/>
    <n v="39.29"/>
    <n v="33.646000000000008"/>
    <n v="0.46130854447735009"/>
    <n v="2026"/>
    <s v="Q3"/>
    <n v="8"/>
    <s v="Aug"/>
  </r>
  <r>
    <n v="4895"/>
    <d v="2026-08-16T00:00:00"/>
    <n v="2026"/>
    <x v="2"/>
    <n v="8"/>
    <x v="7"/>
    <x v="0"/>
    <x v="15"/>
    <x v="2"/>
    <s v="Business"/>
    <x v="3"/>
    <s v="Trail Tent 2P"/>
    <n v="1"/>
    <n v="191.12"/>
    <n v="0.05"/>
    <n v="106.14"/>
    <n v="181.56399999999999"/>
    <n v="106.14"/>
    <n v="75.423999999999992"/>
    <n v="0.41541274702033443"/>
    <n v="2026"/>
    <s v="Q3"/>
    <n v="8"/>
    <s v="Aug"/>
  </r>
  <r>
    <n v="5029"/>
    <d v="2026-08-16T00:00:00"/>
    <n v="2026"/>
    <x v="2"/>
    <n v="8"/>
    <x v="7"/>
    <x v="0"/>
    <x v="15"/>
    <x v="0"/>
    <s v="New"/>
    <x v="1"/>
    <s v="Summit Backpack 45L"/>
    <n v="1"/>
    <n v="156.19"/>
    <n v="0"/>
    <n v="79.239999999999995"/>
    <n v="156.19"/>
    <n v="79.239999999999995"/>
    <n v="76.95"/>
    <n v="0.49266918496702738"/>
    <n v="2026"/>
    <s v="Q3"/>
    <n v="8"/>
    <s v="Aug"/>
  </r>
  <r>
    <n v="1965"/>
    <d v="2026-08-17T00:00:00"/>
    <n v="2026"/>
    <x v="2"/>
    <n v="8"/>
    <x v="7"/>
    <x v="1"/>
    <x v="11"/>
    <x v="0"/>
    <s v="Returning"/>
    <x v="2"/>
    <s v="Insulated Bottle"/>
    <n v="4"/>
    <n v="36.93"/>
    <n v="0"/>
    <n v="13.36"/>
    <n v="147.72"/>
    <n v="53.44"/>
    <n v="94.28"/>
    <n v="0.63823449769834828"/>
    <n v="2026"/>
    <s v="Q3"/>
    <n v="8"/>
    <s v="Aug"/>
  </r>
  <r>
    <n v="3647"/>
    <d v="2026-08-17T00:00:00"/>
    <n v="2026"/>
    <x v="2"/>
    <n v="8"/>
    <x v="7"/>
    <x v="1"/>
    <x v="12"/>
    <x v="2"/>
    <s v="Returning"/>
    <x v="0"/>
    <s v="Cycling Pack 12L"/>
    <n v="3"/>
    <n v="104.96"/>
    <n v="0.05"/>
    <n v="51.66"/>
    <n v="299.13599999999997"/>
    <n v="154.97999999999999"/>
    <n v="144.15599999999998"/>
    <n v="0.48190789473684209"/>
    <n v="2026"/>
    <s v="Q3"/>
    <n v="8"/>
    <s v="Aug"/>
  </r>
  <r>
    <n v="3918"/>
    <d v="2026-08-17T00:00:00"/>
    <n v="2026"/>
    <x v="2"/>
    <n v="8"/>
    <x v="7"/>
    <x v="1"/>
    <x v="1"/>
    <x v="3"/>
    <s v="New"/>
    <x v="2"/>
    <s v="Travel Backpack 35L"/>
    <n v="3"/>
    <n v="168.51"/>
    <n v="0"/>
    <n v="85.34"/>
    <n v="505.53"/>
    <n v="256.02"/>
    <n v="249.51"/>
    <n v="0.49356121298439265"/>
    <n v="2026"/>
    <s v="Q3"/>
    <n v="8"/>
    <s v="Aug"/>
  </r>
  <r>
    <n v="4256"/>
    <d v="2026-08-17T00:00:00"/>
    <n v="2026"/>
    <x v="2"/>
    <n v="8"/>
    <x v="7"/>
    <x v="1"/>
    <x v="12"/>
    <x v="2"/>
    <s v="New"/>
    <x v="2"/>
    <s v="Packing Cube Set"/>
    <n v="1"/>
    <n v="46.44"/>
    <n v="0.05"/>
    <n v="18.59"/>
    <n v="44.117999999999995"/>
    <n v="18.59"/>
    <n v="25.527999999999995"/>
    <n v="0.57863003762636556"/>
    <n v="2026"/>
    <s v="Q3"/>
    <n v="8"/>
    <s v="Aug"/>
  </r>
  <r>
    <n v="5087"/>
    <d v="2026-08-17T00:00:00"/>
    <n v="2026"/>
    <x v="2"/>
    <n v="8"/>
    <x v="7"/>
    <x v="0"/>
    <x v="0"/>
    <x v="0"/>
    <s v="New"/>
    <x v="1"/>
    <s v="Trekking Poles"/>
    <n v="1"/>
    <n v="69.900000000000006"/>
    <n v="0.1"/>
    <n v="31.43"/>
    <n v="62.910000000000004"/>
    <n v="31.43"/>
    <n v="31.480000000000004"/>
    <n v="0.50039739310125575"/>
    <n v="2026"/>
    <s v="Q3"/>
    <n v="8"/>
    <s v="Aug"/>
  </r>
  <r>
    <n v="1921"/>
    <d v="2026-08-18T00:00:00"/>
    <n v="2026"/>
    <x v="2"/>
    <n v="8"/>
    <x v="7"/>
    <x v="3"/>
    <x v="13"/>
    <x v="0"/>
    <s v="New"/>
    <x v="0"/>
    <s v="Compact Repair Kit"/>
    <n v="2"/>
    <n v="39.83"/>
    <n v="0"/>
    <n v="17.18"/>
    <n v="79.66"/>
    <n v="34.36"/>
    <n v="45.3"/>
    <n v="0.56866683404468987"/>
    <n v="2026"/>
    <s v="Q3"/>
    <n v="8"/>
    <s v="Aug"/>
  </r>
  <r>
    <n v="1966"/>
    <d v="2026-08-18T00:00:00"/>
    <n v="2026"/>
    <x v="2"/>
    <n v="8"/>
    <x v="7"/>
    <x v="0"/>
    <x v="9"/>
    <x v="0"/>
    <s v="New"/>
    <x v="2"/>
    <s v="Insulated Bottle"/>
    <n v="2"/>
    <n v="36.020000000000003"/>
    <n v="0"/>
    <n v="13.87"/>
    <n v="72.040000000000006"/>
    <n v="27.74"/>
    <n v="44.300000000000011"/>
    <n v="0.61493614658523055"/>
    <n v="2026"/>
    <s v="Q3"/>
    <n v="8"/>
    <s v="Aug"/>
  </r>
  <r>
    <n v="2431"/>
    <d v="2026-08-18T00:00:00"/>
    <n v="2026"/>
    <x v="2"/>
    <n v="8"/>
    <x v="7"/>
    <x v="0"/>
    <x v="15"/>
    <x v="3"/>
    <s v="Business"/>
    <x v="4"/>
    <s v="Weighted Vest"/>
    <n v="3"/>
    <n v="125.31"/>
    <n v="0"/>
    <n v="67.64"/>
    <n v="375.93"/>
    <n v="202.92000000000002"/>
    <n v="173.01"/>
    <n v="0.46021865772883247"/>
    <n v="2026"/>
    <s v="Q3"/>
    <n v="8"/>
    <s v="Aug"/>
  </r>
  <r>
    <n v="3676"/>
    <d v="2026-08-18T00:00:00"/>
    <n v="2026"/>
    <x v="2"/>
    <n v="8"/>
    <x v="7"/>
    <x v="1"/>
    <x v="12"/>
    <x v="0"/>
    <s v="Returning"/>
    <x v="1"/>
    <s v="Hiking Daypack 20L"/>
    <n v="3"/>
    <n v="92.5"/>
    <n v="0.1"/>
    <n v="46.38"/>
    <n v="249.75"/>
    <n v="139.14000000000001"/>
    <n v="110.60999999999999"/>
    <n v="0.4428828828828828"/>
    <n v="2026"/>
    <s v="Q3"/>
    <n v="8"/>
    <s v="Aug"/>
  </r>
  <r>
    <n v="3972"/>
    <d v="2026-08-18T00:00:00"/>
    <n v="2026"/>
    <x v="2"/>
    <n v="8"/>
    <x v="7"/>
    <x v="1"/>
    <x v="1"/>
    <x v="1"/>
    <s v="Business"/>
    <x v="0"/>
    <s v="Cycling Pack 12L"/>
    <n v="5"/>
    <n v="100.48"/>
    <n v="0.1"/>
    <n v="49.67"/>
    <n v="452.16"/>
    <n v="248.35000000000002"/>
    <n v="203.81"/>
    <n v="0.45074752300070769"/>
    <n v="2026"/>
    <s v="Q3"/>
    <n v="8"/>
    <s v="Aug"/>
  </r>
  <r>
    <n v="4056"/>
    <d v="2026-08-18T00:00:00"/>
    <n v="2026"/>
    <x v="2"/>
    <n v="8"/>
    <x v="7"/>
    <x v="0"/>
    <x v="15"/>
    <x v="3"/>
    <s v="New"/>
    <x v="3"/>
    <s v="Portable Camp Stove"/>
    <n v="2"/>
    <n v="79.78"/>
    <n v="0"/>
    <n v="38.770000000000003"/>
    <n v="159.56"/>
    <n v="77.540000000000006"/>
    <n v="82.02"/>
    <n v="0.51403860616695907"/>
    <n v="2026"/>
    <s v="Q3"/>
    <n v="8"/>
    <s v="Aug"/>
  </r>
  <r>
    <n v="4471"/>
    <d v="2026-08-18T00:00:00"/>
    <n v="2026"/>
    <x v="2"/>
    <n v="8"/>
    <x v="7"/>
    <x v="2"/>
    <x v="10"/>
    <x v="1"/>
    <s v="Business"/>
    <x v="1"/>
    <s v="Trail Boots"/>
    <n v="4"/>
    <n v="144.44"/>
    <n v="0.1"/>
    <n v="77.66"/>
    <n v="519.98400000000004"/>
    <n v="310.64"/>
    <n v="209.34400000000005"/>
    <n v="0.4025970029847073"/>
    <n v="2026"/>
    <s v="Q3"/>
    <n v="8"/>
    <s v="Aug"/>
  </r>
  <r>
    <n v="1054"/>
    <d v="2026-08-19T00:00:00"/>
    <n v="2026"/>
    <x v="2"/>
    <n v="8"/>
    <x v="7"/>
    <x v="1"/>
    <x v="1"/>
    <x v="0"/>
    <s v="Returning"/>
    <x v="1"/>
    <s v="Summit Backpack 45L"/>
    <n v="3"/>
    <n v="157.41999999999999"/>
    <n v="0"/>
    <n v="77.989999999999995"/>
    <n v="472.26"/>
    <n v="233.96999999999997"/>
    <n v="238.29000000000002"/>
    <n v="0.5045737517469191"/>
    <n v="2026"/>
    <s v="Q3"/>
    <n v="8"/>
    <s v="Aug"/>
  </r>
  <r>
    <n v="1854"/>
    <d v="2026-08-19T00:00:00"/>
    <n v="2026"/>
    <x v="2"/>
    <n v="8"/>
    <x v="7"/>
    <x v="1"/>
    <x v="14"/>
    <x v="3"/>
    <s v="Business"/>
    <x v="1"/>
    <s v="Hiking Daypack 20L"/>
    <n v="1"/>
    <n v="90.37"/>
    <n v="0.05"/>
    <n v="45.89"/>
    <n v="85.851500000000001"/>
    <n v="45.89"/>
    <n v="39.961500000000001"/>
    <n v="0.46547235633623174"/>
    <n v="2026"/>
    <s v="Q3"/>
    <n v="8"/>
    <s v="Aug"/>
  </r>
  <r>
    <n v="2140"/>
    <d v="2026-08-19T00:00:00"/>
    <n v="2026"/>
    <x v="2"/>
    <n v="8"/>
    <x v="7"/>
    <x v="1"/>
    <x v="6"/>
    <x v="1"/>
    <s v="Business"/>
    <x v="0"/>
    <s v="Cycling Pack 12L"/>
    <n v="15"/>
    <n v="104.79"/>
    <n v="0.15"/>
    <n v="49.67"/>
    <n v="1336.0725"/>
    <n v="745.05000000000007"/>
    <n v="591.02249999999992"/>
    <n v="0.44235810556687599"/>
    <n v="2026"/>
    <s v="Q3"/>
    <n v="8"/>
    <s v="Aug"/>
  </r>
  <r>
    <n v="2328"/>
    <d v="2026-08-19T00:00:00"/>
    <n v="2026"/>
    <x v="2"/>
    <n v="8"/>
    <x v="7"/>
    <x v="2"/>
    <x v="2"/>
    <x v="0"/>
    <s v="Returning"/>
    <x v="2"/>
    <s v="Carry-On Duffel"/>
    <n v="1"/>
    <n v="130.94"/>
    <n v="0"/>
    <n v="66.06"/>
    <n v="130.94"/>
    <n v="66.06"/>
    <n v="64.88"/>
    <n v="0.49549411944402011"/>
    <n v="2026"/>
    <s v="Q3"/>
    <n v="8"/>
    <s v="Aug"/>
  </r>
  <r>
    <n v="4215"/>
    <d v="2026-08-19T00:00:00"/>
    <n v="2026"/>
    <x v="2"/>
    <n v="8"/>
    <x v="7"/>
    <x v="1"/>
    <x v="6"/>
    <x v="0"/>
    <s v="Returning"/>
    <x v="0"/>
    <s v="Compact Repair Kit"/>
    <n v="1"/>
    <n v="40.42"/>
    <n v="0.05"/>
    <n v="16.62"/>
    <n v="38.399000000000001"/>
    <n v="16.62"/>
    <n v="21.779"/>
    <n v="0.5671762285476184"/>
    <n v="2026"/>
    <s v="Q3"/>
    <n v="8"/>
    <s v="Aug"/>
  </r>
  <r>
    <n v="4563"/>
    <d v="2026-08-19T00:00:00"/>
    <n v="2026"/>
    <x v="2"/>
    <n v="8"/>
    <x v="7"/>
    <x v="1"/>
    <x v="11"/>
    <x v="3"/>
    <s v="Returning"/>
    <x v="3"/>
    <s v="Alpine Tent 4P"/>
    <n v="1"/>
    <n v="338.45"/>
    <n v="0.15"/>
    <n v="197.2"/>
    <n v="287.6825"/>
    <n v="197.2"/>
    <n v="90.482500000000016"/>
    <n v="0.31452208598020392"/>
    <n v="2026"/>
    <s v="Q3"/>
    <n v="8"/>
    <s v="Aug"/>
  </r>
  <r>
    <n v="4775"/>
    <d v="2026-08-19T00:00:00"/>
    <n v="2026"/>
    <x v="2"/>
    <n v="8"/>
    <x v="7"/>
    <x v="2"/>
    <x v="10"/>
    <x v="3"/>
    <s v="Returning"/>
    <x v="0"/>
    <s v="Cycling Pack 12L"/>
    <n v="1"/>
    <n v="103.92"/>
    <n v="0.05"/>
    <n v="50.71"/>
    <n v="98.724000000000004"/>
    <n v="50.71"/>
    <n v="48.014000000000003"/>
    <n v="0.48634577205137558"/>
    <n v="2026"/>
    <s v="Q3"/>
    <n v="8"/>
    <s v="Aug"/>
  </r>
  <r>
    <n v="247"/>
    <d v="2026-08-20T00:00:00"/>
    <n v="2026"/>
    <x v="2"/>
    <n v="8"/>
    <x v="7"/>
    <x v="0"/>
    <x v="9"/>
    <x v="0"/>
    <s v="New"/>
    <x v="0"/>
    <s v="Trail Bike Light"/>
    <n v="6"/>
    <n v="51.67"/>
    <n v="0.1"/>
    <n v="23.1"/>
    <n v="279.01799999999997"/>
    <n v="138.60000000000002"/>
    <n v="140.41799999999995"/>
    <n v="0.50325785433197845"/>
    <n v="2026"/>
    <s v="Q3"/>
    <n v="8"/>
    <s v="Aug"/>
  </r>
  <r>
    <n v="827"/>
    <d v="2026-08-20T00:00:00"/>
    <n v="2026"/>
    <x v="2"/>
    <n v="8"/>
    <x v="7"/>
    <x v="1"/>
    <x v="12"/>
    <x v="1"/>
    <s v="Returning"/>
    <x v="2"/>
    <s v="Travel Backpack 35L"/>
    <n v="4"/>
    <n v="166.02"/>
    <n v="0.1"/>
    <n v="87.99"/>
    <n v="597.67200000000003"/>
    <n v="351.96"/>
    <n v="245.71200000000005"/>
    <n v="0.4111151266915633"/>
    <n v="2026"/>
    <s v="Q3"/>
    <n v="8"/>
    <s v="Aug"/>
  </r>
  <r>
    <n v="1156"/>
    <d v="2026-08-20T00:00:00"/>
    <n v="2026"/>
    <x v="2"/>
    <n v="8"/>
    <x v="7"/>
    <x v="2"/>
    <x v="5"/>
    <x v="2"/>
    <s v="New"/>
    <x v="0"/>
    <s v="Trail Bike Light"/>
    <n v="2"/>
    <n v="50.59"/>
    <n v="0.1"/>
    <n v="22.68"/>
    <n v="91.062000000000012"/>
    <n v="45.36"/>
    <n v="45.702000000000012"/>
    <n v="0.5018778414706464"/>
    <n v="2026"/>
    <s v="Q3"/>
    <n v="8"/>
    <s v="Aug"/>
  </r>
  <r>
    <n v="1543"/>
    <d v="2026-08-20T00:00:00"/>
    <n v="2026"/>
    <x v="2"/>
    <n v="8"/>
    <x v="7"/>
    <x v="3"/>
    <x v="7"/>
    <x v="2"/>
    <s v="Returning"/>
    <x v="1"/>
    <s v="Summit Backpack 45L"/>
    <n v="1"/>
    <n v="155.83000000000001"/>
    <n v="0"/>
    <n v="77.260000000000005"/>
    <n v="155.83000000000001"/>
    <n v="77.260000000000005"/>
    <n v="78.570000000000007"/>
    <n v="0.50420329846627732"/>
    <n v="2026"/>
    <s v="Q3"/>
    <n v="8"/>
    <s v="Aug"/>
  </r>
  <r>
    <n v="2613"/>
    <d v="2026-08-20T00:00:00"/>
    <n v="2026"/>
    <x v="2"/>
    <n v="8"/>
    <x v="7"/>
    <x v="3"/>
    <x v="4"/>
    <x v="0"/>
    <s v="New"/>
    <x v="4"/>
    <s v="Recovery Roller"/>
    <n v="1"/>
    <n v="36.380000000000003"/>
    <n v="0.05"/>
    <n v="14.2"/>
    <n v="34.561"/>
    <n v="14.2"/>
    <n v="20.361000000000001"/>
    <n v="0.58913225890454557"/>
    <n v="2026"/>
    <s v="Q3"/>
    <n v="8"/>
    <s v="Aug"/>
  </r>
  <r>
    <n v="3002"/>
    <d v="2026-08-20T00:00:00"/>
    <n v="2026"/>
    <x v="2"/>
    <n v="8"/>
    <x v="7"/>
    <x v="1"/>
    <x v="12"/>
    <x v="2"/>
    <s v="New"/>
    <x v="3"/>
    <s v="Compact Sleeping Bag"/>
    <n v="2"/>
    <n v="124.09"/>
    <n v="0"/>
    <n v="60.39"/>
    <n v="248.18"/>
    <n v="120.78"/>
    <n v="127.4"/>
    <n v="0.513337094044645"/>
    <n v="2026"/>
    <s v="Q3"/>
    <n v="8"/>
    <s v="Aug"/>
  </r>
  <r>
    <n v="3103"/>
    <d v="2026-08-20T00:00:00"/>
    <n v="2026"/>
    <x v="2"/>
    <n v="8"/>
    <x v="7"/>
    <x v="3"/>
    <x v="8"/>
    <x v="0"/>
    <s v="New"/>
    <x v="1"/>
    <s v="Trail Boots"/>
    <n v="1"/>
    <n v="141.97999999999999"/>
    <n v="0.05"/>
    <n v="79.510000000000005"/>
    <n v="134.88099999999997"/>
    <n v="79.510000000000005"/>
    <n v="55.370999999999967"/>
    <n v="0.41051741905828082"/>
    <n v="2026"/>
    <s v="Q3"/>
    <n v="8"/>
    <s v="Aug"/>
  </r>
  <r>
    <n v="3234"/>
    <d v="2026-08-20T00:00:00"/>
    <n v="2026"/>
    <x v="2"/>
    <n v="8"/>
    <x v="7"/>
    <x v="3"/>
    <x v="13"/>
    <x v="2"/>
    <s v="New"/>
    <x v="3"/>
    <s v="Compact Sleeping Bag"/>
    <n v="5"/>
    <n v="121.93"/>
    <n v="0.15"/>
    <n v="62.28"/>
    <n v="518.2025000000001"/>
    <n v="311.39999999999998"/>
    <n v="206.80250000000012"/>
    <n v="0.39907661580173792"/>
    <n v="2026"/>
    <s v="Q3"/>
    <n v="8"/>
    <s v="Aug"/>
  </r>
  <r>
    <n v="3281"/>
    <d v="2026-08-20T00:00:00"/>
    <n v="2026"/>
    <x v="2"/>
    <n v="8"/>
    <x v="7"/>
    <x v="3"/>
    <x v="4"/>
    <x v="0"/>
    <s v="New"/>
    <x v="2"/>
    <s v="Insulated Bottle"/>
    <n v="1"/>
    <n v="35.58"/>
    <n v="0.15"/>
    <n v="13.94"/>
    <n v="30.242999999999999"/>
    <n v="13.94"/>
    <n v="16.302999999999997"/>
    <n v="0.53906689151208542"/>
    <n v="2026"/>
    <s v="Q3"/>
    <n v="8"/>
    <s v="Aug"/>
  </r>
  <r>
    <n v="3870"/>
    <d v="2026-08-20T00:00:00"/>
    <n v="2026"/>
    <x v="2"/>
    <n v="8"/>
    <x v="7"/>
    <x v="2"/>
    <x v="5"/>
    <x v="3"/>
    <s v="Returning"/>
    <x v="1"/>
    <s v="Summit Backpack 45L"/>
    <n v="1"/>
    <n v="157.84"/>
    <n v="0"/>
    <n v="77.87"/>
    <n v="157.84"/>
    <n v="77.87"/>
    <n v="79.97"/>
    <n v="0.50665230613279266"/>
    <n v="2026"/>
    <s v="Q3"/>
    <n v="8"/>
    <s v="Aug"/>
  </r>
  <r>
    <n v="3938"/>
    <d v="2026-08-20T00:00:00"/>
    <n v="2026"/>
    <x v="2"/>
    <n v="8"/>
    <x v="7"/>
    <x v="1"/>
    <x v="12"/>
    <x v="0"/>
    <s v="New"/>
    <x v="3"/>
    <s v="Alpine Tent 4P"/>
    <n v="1"/>
    <n v="336.35"/>
    <n v="0"/>
    <n v="195.07"/>
    <n v="336.35"/>
    <n v="195.07"/>
    <n v="141.28000000000003"/>
    <n v="0.42003865021554931"/>
    <n v="2026"/>
    <s v="Q3"/>
    <n v="8"/>
    <s v="Aug"/>
  </r>
  <r>
    <n v="4237"/>
    <d v="2026-08-20T00:00:00"/>
    <n v="2026"/>
    <x v="2"/>
    <n v="8"/>
    <x v="7"/>
    <x v="3"/>
    <x v="13"/>
    <x v="1"/>
    <s v="Returning"/>
    <x v="1"/>
    <s v="Summit Backpack 45L"/>
    <n v="3"/>
    <n v="153.03"/>
    <n v="0.15"/>
    <n v="78.239999999999995"/>
    <n v="390.22650000000004"/>
    <n v="234.71999999999997"/>
    <n v="155.50650000000007"/>
    <n v="0.39850317700104954"/>
    <n v="2026"/>
    <s v="Q3"/>
    <n v="8"/>
    <s v="Aug"/>
  </r>
  <r>
    <n v="4970"/>
    <d v="2026-08-20T00:00:00"/>
    <n v="2026"/>
    <x v="2"/>
    <n v="8"/>
    <x v="7"/>
    <x v="1"/>
    <x v="14"/>
    <x v="0"/>
    <s v="Returning"/>
    <x v="0"/>
    <s v="Cycling Pack 12L"/>
    <n v="2"/>
    <n v="105.01"/>
    <n v="0.15"/>
    <n v="50.56"/>
    <n v="178.517"/>
    <n v="101.12"/>
    <n v="77.396999999999991"/>
    <n v="0.43355534766996978"/>
    <n v="2026"/>
    <s v="Q3"/>
    <n v="8"/>
    <s v="Aug"/>
  </r>
  <r>
    <n v="515"/>
    <d v="2026-08-21T00:00:00"/>
    <n v="2026"/>
    <x v="2"/>
    <n v="8"/>
    <x v="7"/>
    <x v="0"/>
    <x v="0"/>
    <x v="2"/>
    <s v="Returning"/>
    <x v="2"/>
    <s v="Packing Cube Set"/>
    <n v="2"/>
    <n v="45.47"/>
    <n v="0"/>
    <n v="18.27"/>
    <n v="90.94"/>
    <n v="36.54"/>
    <n v="54.4"/>
    <n v="0.5981966131515285"/>
    <n v="2026"/>
    <s v="Q3"/>
    <n v="8"/>
    <s v="Aug"/>
  </r>
  <r>
    <n v="661"/>
    <d v="2026-08-21T00:00:00"/>
    <n v="2026"/>
    <x v="2"/>
    <n v="8"/>
    <x v="7"/>
    <x v="0"/>
    <x v="15"/>
    <x v="2"/>
    <s v="New"/>
    <x v="2"/>
    <s v="Packing Cube Set"/>
    <n v="2"/>
    <n v="47.58"/>
    <n v="0.1"/>
    <n v="18.47"/>
    <n v="85.644000000000005"/>
    <n v="36.94"/>
    <n v="48.704000000000008"/>
    <n v="0.56867965064686377"/>
    <n v="2026"/>
    <s v="Q3"/>
    <n v="8"/>
    <s v="Aug"/>
  </r>
  <r>
    <n v="1443"/>
    <d v="2026-08-21T00:00:00"/>
    <n v="2026"/>
    <x v="2"/>
    <n v="8"/>
    <x v="7"/>
    <x v="3"/>
    <x v="4"/>
    <x v="0"/>
    <s v="New"/>
    <x v="1"/>
    <s v="Summit Backpack 45L"/>
    <n v="5"/>
    <n v="155.65"/>
    <n v="0"/>
    <n v="79.13"/>
    <n v="778.25"/>
    <n v="395.65"/>
    <n v="382.6"/>
    <n v="0.49161580469000965"/>
    <n v="2026"/>
    <s v="Q3"/>
    <n v="8"/>
    <s v="Aug"/>
  </r>
  <r>
    <n v="1446"/>
    <d v="2026-08-21T00:00:00"/>
    <n v="2026"/>
    <x v="2"/>
    <n v="8"/>
    <x v="7"/>
    <x v="3"/>
    <x v="13"/>
    <x v="2"/>
    <s v="Returning"/>
    <x v="3"/>
    <s v="Trail Tent 2P"/>
    <n v="1"/>
    <n v="195.15"/>
    <n v="0"/>
    <n v="101.99"/>
    <n v="195.15"/>
    <n v="101.99"/>
    <n v="93.160000000000011"/>
    <n v="0.47737637714578535"/>
    <n v="2026"/>
    <s v="Q3"/>
    <n v="8"/>
    <s v="Aug"/>
  </r>
  <r>
    <n v="1524"/>
    <d v="2026-08-21T00:00:00"/>
    <n v="2026"/>
    <x v="2"/>
    <n v="8"/>
    <x v="7"/>
    <x v="1"/>
    <x v="6"/>
    <x v="3"/>
    <s v="New"/>
    <x v="0"/>
    <s v="Commuter Helmet"/>
    <n v="1"/>
    <n v="81.569999999999993"/>
    <n v="0"/>
    <n v="43.79"/>
    <n v="81.569999999999993"/>
    <n v="43.79"/>
    <n v="37.779999999999994"/>
    <n v="0.4631604756650729"/>
    <n v="2026"/>
    <s v="Q3"/>
    <n v="8"/>
    <s v="Aug"/>
  </r>
  <r>
    <n v="1946"/>
    <d v="2026-08-21T00:00:00"/>
    <n v="2026"/>
    <x v="2"/>
    <n v="8"/>
    <x v="7"/>
    <x v="0"/>
    <x v="15"/>
    <x v="2"/>
    <s v="New"/>
    <x v="3"/>
    <s v="Compact Sleeping Bag"/>
    <n v="5"/>
    <n v="125.44"/>
    <n v="0"/>
    <n v="59.58"/>
    <n v="627.20000000000005"/>
    <n v="297.89999999999998"/>
    <n v="329.30000000000007"/>
    <n v="0.52503188775510212"/>
    <n v="2026"/>
    <s v="Q3"/>
    <n v="8"/>
    <s v="Aug"/>
  </r>
  <r>
    <n v="2285"/>
    <d v="2026-08-21T00:00:00"/>
    <n v="2026"/>
    <x v="2"/>
    <n v="8"/>
    <x v="7"/>
    <x v="1"/>
    <x v="11"/>
    <x v="0"/>
    <s v="Business"/>
    <x v="1"/>
    <s v="Summit Backpack 45L"/>
    <n v="2"/>
    <n v="155.11000000000001"/>
    <n v="0.05"/>
    <n v="80.13"/>
    <n v="294.709"/>
    <n v="160.26"/>
    <n v="134.44900000000001"/>
    <n v="0.45620934548995795"/>
    <n v="2026"/>
    <s v="Q3"/>
    <n v="8"/>
    <s v="Aug"/>
  </r>
  <r>
    <n v="2978"/>
    <d v="2026-08-21T00:00:00"/>
    <n v="2026"/>
    <x v="2"/>
    <n v="8"/>
    <x v="7"/>
    <x v="2"/>
    <x v="10"/>
    <x v="2"/>
    <s v="New"/>
    <x v="0"/>
    <s v="Commuter Helmet"/>
    <n v="1"/>
    <n v="80.7"/>
    <n v="0"/>
    <n v="41.98"/>
    <n v="80.7"/>
    <n v="41.98"/>
    <n v="38.720000000000006"/>
    <n v="0.47980173482032223"/>
    <n v="2026"/>
    <s v="Q3"/>
    <n v="8"/>
    <s v="Aug"/>
  </r>
  <r>
    <n v="3842"/>
    <d v="2026-08-21T00:00:00"/>
    <n v="2026"/>
    <x v="2"/>
    <n v="8"/>
    <x v="7"/>
    <x v="3"/>
    <x v="8"/>
    <x v="1"/>
    <s v="Returning"/>
    <x v="1"/>
    <s v="Summit Backpack 45L"/>
    <n v="10"/>
    <n v="156.72"/>
    <n v="0.15"/>
    <n v="78.12"/>
    <n v="1332.12"/>
    <n v="781.2"/>
    <n v="550.91999999999985"/>
    <n v="0.41356634537429054"/>
    <n v="2026"/>
    <s v="Q3"/>
    <n v="8"/>
    <s v="Aug"/>
  </r>
  <r>
    <n v="4220"/>
    <d v="2026-08-21T00:00:00"/>
    <n v="2026"/>
    <x v="2"/>
    <n v="8"/>
    <x v="7"/>
    <x v="1"/>
    <x v="14"/>
    <x v="1"/>
    <s v="Business"/>
    <x v="2"/>
    <s v="Travel Backpack 35L"/>
    <n v="5"/>
    <n v="162.76"/>
    <n v="0.15"/>
    <n v="85.32"/>
    <n v="691.7299999999999"/>
    <n v="426.59999999999997"/>
    <n v="265.12999999999994"/>
    <n v="0.38328538591647027"/>
    <n v="2026"/>
    <s v="Q3"/>
    <n v="8"/>
    <s v="Aug"/>
  </r>
  <r>
    <n v="478"/>
    <d v="2026-08-22T00:00:00"/>
    <n v="2026"/>
    <x v="2"/>
    <n v="8"/>
    <x v="7"/>
    <x v="3"/>
    <x v="8"/>
    <x v="2"/>
    <s v="Business"/>
    <x v="4"/>
    <s v="Resistance Band Set"/>
    <n v="2"/>
    <n v="40.22"/>
    <n v="0"/>
    <n v="14.45"/>
    <n v="80.44"/>
    <n v="28.9"/>
    <n v="51.54"/>
    <n v="0.64072600696171056"/>
    <n v="2026"/>
    <s v="Q3"/>
    <n v="8"/>
    <s v="Aug"/>
  </r>
  <r>
    <n v="491"/>
    <d v="2026-08-22T00:00:00"/>
    <n v="2026"/>
    <x v="2"/>
    <n v="8"/>
    <x v="7"/>
    <x v="0"/>
    <x v="9"/>
    <x v="3"/>
    <s v="New"/>
    <x v="2"/>
    <s v="Packing Cube Set"/>
    <n v="1"/>
    <n v="45.42"/>
    <n v="0.15"/>
    <n v="18.079999999999998"/>
    <n v="38.606999999999999"/>
    <n v="18.079999999999998"/>
    <n v="20.527000000000001"/>
    <n v="0.53169114409304019"/>
    <n v="2026"/>
    <s v="Q3"/>
    <n v="8"/>
    <s v="Aug"/>
  </r>
  <r>
    <n v="862"/>
    <d v="2026-08-22T00:00:00"/>
    <n v="2026"/>
    <x v="2"/>
    <n v="8"/>
    <x v="7"/>
    <x v="0"/>
    <x v="9"/>
    <x v="0"/>
    <s v="Returning"/>
    <x v="1"/>
    <s v="Hiking Daypack 20L"/>
    <n v="1"/>
    <n v="93.55"/>
    <n v="0"/>
    <n v="44.89"/>
    <n v="93.55"/>
    <n v="44.89"/>
    <n v="48.66"/>
    <n v="0.5201496525921967"/>
    <n v="2026"/>
    <s v="Q3"/>
    <n v="8"/>
    <s v="Aug"/>
  </r>
  <r>
    <n v="957"/>
    <d v="2026-08-22T00:00:00"/>
    <n v="2026"/>
    <x v="2"/>
    <n v="8"/>
    <x v="7"/>
    <x v="2"/>
    <x v="2"/>
    <x v="0"/>
    <s v="Returning"/>
    <x v="1"/>
    <s v="Trail Boots"/>
    <n v="2"/>
    <n v="146.85"/>
    <n v="0"/>
    <n v="81.010000000000005"/>
    <n v="293.7"/>
    <n v="162.02000000000001"/>
    <n v="131.67999999999998"/>
    <n v="0.44834865509022809"/>
    <n v="2026"/>
    <s v="Q3"/>
    <n v="8"/>
    <s v="Aug"/>
  </r>
  <r>
    <n v="1728"/>
    <d v="2026-08-22T00:00:00"/>
    <n v="2026"/>
    <x v="2"/>
    <n v="8"/>
    <x v="7"/>
    <x v="0"/>
    <x v="9"/>
    <x v="1"/>
    <s v="Business"/>
    <x v="0"/>
    <s v="Cycling Pack 12L"/>
    <n v="6"/>
    <n v="101.54"/>
    <n v="0.1"/>
    <n v="50"/>
    <n v="548.31600000000003"/>
    <n v="300"/>
    <n v="248.31600000000003"/>
    <n v="0.45287024270676035"/>
    <n v="2026"/>
    <s v="Q3"/>
    <n v="8"/>
    <s v="Aug"/>
  </r>
  <r>
    <n v="2743"/>
    <d v="2026-08-22T00:00:00"/>
    <n v="2026"/>
    <x v="2"/>
    <n v="8"/>
    <x v="7"/>
    <x v="3"/>
    <x v="7"/>
    <x v="0"/>
    <s v="Business"/>
    <x v="4"/>
    <s v="Weighted Vest"/>
    <n v="1"/>
    <n v="125.14"/>
    <n v="0"/>
    <n v="69.44"/>
    <n v="125.14"/>
    <n v="69.44"/>
    <n v="55.7"/>
    <n v="0.4451014863353045"/>
    <n v="2026"/>
    <s v="Q3"/>
    <n v="8"/>
    <s v="Aug"/>
  </r>
  <r>
    <n v="3098"/>
    <d v="2026-08-22T00:00:00"/>
    <n v="2026"/>
    <x v="2"/>
    <n v="8"/>
    <x v="7"/>
    <x v="1"/>
    <x v="6"/>
    <x v="0"/>
    <s v="New"/>
    <x v="0"/>
    <s v="Commuter Helmet"/>
    <n v="2"/>
    <n v="80.239999999999995"/>
    <n v="0.1"/>
    <n v="42.09"/>
    <n v="144.43199999999999"/>
    <n v="84.18"/>
    <n v="60.251999999999981"/>
    <n v="0.41716517115320695"/>
    <n v="2026"/>
    <s v="Q3"/>
    <n v="8"/>
    <s v="Aug"/>
  </r>
  <r>
    <n v="3606"/>
    <d v="2026-08-22T00:00:00"/>
    <n v="2026"/>
    <x v="2"/>
    <n v="8"/>
    <x v="7"/>
    <x v="3"/>
    <x v="4"/>
    <x v="0"/>
    <s v="Business"/>
    <x v="1"/>
    <s v="Trail Boots"/>
    <n v="1"/>
    <n v="147.24"/>
    <n v="0"/>
    <n v="79.11"/>
    <n v="147.24"/>
    <n v="79.11"/>
    <n v="68.13000000000001"/>
    <n v="0.46271393643031788"/>
    <n v="2026"/>
    <s v="Q3"/>
    <n v="8"/>
    <s v="Aug"/>
  </r>
  <r>
    <n v="3815"/>
    <d v="2026-08-22T00:00:00"/>
    <n v="2026"/>
    <x v="2"/>
    <n v="8"/>
    <x v="7"/>
    <x v="2"/>
    <x v="2"/>
    <x v="0"/>
    <s v="Returning"/>
    <x v="3"/>
    <s v="Trail Tent 2P"/>
    <n v="2"/>
    <n v="199.53"/>
    <n v="0.05"/>
    <n v="105.87"/>
    <n v="379.10699999999997"/>
    <n v="211.74"/>
    <n v="167.36699999999996"/>
    <n v="0.44147694450379438"/>
    <n v="2026"/>
    <s v="Q3"/>
    <n v="8"/>
    <s v="Aug"/>
  </r>
  <r>
    <n v="3979"/>
    <d v="2026-08-22T00:00:00"/>
    <n v="2026"/>
    <x v="2"/>
    <n v="8"/>
    <x v="7"/>
    <x v="2"/>
    <x v="5"/>
    <x v="0"/>
    <s v="Business"/>
    <x v="4"/>
    <s v="Resistance Band Set"/>
    <n v="1"/>
    <n v="40.19"/>
    <n v="0.05"/>
    <n v="14.73"/>
    <n v="38.180499999999995"/>
    <n v="14.73"/>
    <n v="23.450499999999995"/>
    <n v="0.61420096646193734"/>
    <n v="2026"/>
    <s v="Q3"/>
    <n v="8"/>
    <s v="Aug"/>
  </r>
  <r>
    <n v="4160"/>
    <d v="2026-08-22T00:00:00"/>
    <n v="2026"/>
    <x v="2"/>
    <n v="8"/>
    <x v="7"/>
    <x v="3"/>
    <x v="7"/>
    <x v="3"/>
    <s v="Business"/>
    <x v="4"/>
    <s v="Weighted Vest"/>
    <n v="4"/>
    <n v="123.31"/>
    <n v="0"/>
    <n v="69.02"/>
    <n v="493.24"/>
    <n v="276.08"/>
    <n v="217.16000000000003"/>
    <n v="0.44027248398345636"/>
    <n v="2026"/>
    <s v="Q3"/>
    <n v="8"/>
    <s v="Aug"/>
  </r>
  <r>
    <n v="4172"/>
    <d v="2026-08-22T00:00:00"/>
    <n v="2026"/>
    <x v="2"/>
    <n v="8"/>
    <x v="7"/>
    <x v="3"/>
    <x v="8"/>
    <x v="3"/>
    <s v="New"/>
    <x v="0"/>
    <s v="Compact Repair Kit"/>
    <n v="1"/>
    <n v="40.19"/>
    <n v="0.05"/>
    <n v="16.78"/>
    <n v="38.180499999999995"/>
    <n v="16.78"/>
    <n v="21.400499999999994"/>
    <n v="0.56050863660769235"/>
    <n v="2026"/>
    <s v="Q3"/>
    <n v="8"/>
    <s v="Aug"/>
  </r>
  <r>
    <n v="4265"/>
    <d v="2026-08-22T00:00:00"/>
    <n v="2026"/>
    <x v="2"/>
    <n v="8"/>
    <x v="7"/>
    <x v="2"/>
    <x v="16"/>
    <x v="0"/>
    <s v="Returning"/>
    <x v="0"/>
    <s v="Compact Repair Kit"/>
    <n v="1"/>
    <n v="40.98"/>
    <n v="0.05"/>
    <n v="16.600000000000001"/>
    <n v="38.930999999999997"/>
    <n v="16.600000000000001"/>
    <n v="22.330999999999996"/>
    <n v="0.57360458246641488"/>
    <n v="2026"/>
    <s v="Q3"/>
    <n v="8"/>
    <s v="Aug"/>
  </r>
  <r>
    <n v="4321"/>
    <d v="2026-08-22T00:00:00"/>
    <n v="2026"/>
    <x v="2"/>
    <n v="8"/>
    <x v="7"/>
    <x v="3"/>
    <x v="13"/>
    <x v="0"/>
    <s v="New"/>
    <x v="2"/>
    <s v="Insulated Bottle"/>
    <n v="3"/>
    <n v="35.380000000000003"/>
    <n v="0"/>
    <n v="13.91"/>
    <n v="106.14000000000001"/>
    <n v="41.730000000000004"/>
    <n v="64.410000000000011"/>
    <n v="0.60684002261164505"/>
    <n v="2026"/>
    <s v="Q3"/>
    <n v="8"/>
    <s v="Aug"/>
  </r>
  <r>
    <n v="4975"/>
    <d v="2026-08-22T00:00:00"/>
    <n v="2026"/>
    <x v="2"/>
    <n v="8"/>
    <x v="7"/>
    <x v="2"/>
    <x v="10"/>
    <x v="2"/>
    <s v="New"/>
    <x v="2"/>
    <s v="Carry-On Duffel"/>
    <n v="4"/>
    <n v="134.49"/>
    <n v="0"/>
    <n v="68.17"/>
    <n v="537.96"/>
    <n v="272.68"/>
    <n v="265.28000000000003"/>
    <n v="0.49312216521674473"/>
    <n v="2026"/>
    <s v="Q3"/>
    <n v="8"/>
    <s v="Aug"/>
  </r>
  <r>
    <n v="991"/>
    <d v="2026-08-23T00:00:00"/>
    <n v="2026"/>
    <x v="2"/>
    <n v="8"/>
    <x v="7"/>
    <x v="2"/>
    <x v="3"/>
    <x v="1"/>
    <s v="Business"/>
    <x v="1"/>
    <s v="Trail Boots"/>
    <n v="4"/>
    <n v="145.30000000000001"/>
    <n v="0.15"/>
    <n v="77.040000000000006"/>
    <n v="494.02000000000004"/>
    <n v="308.16000000000003"/>
    <n v="185.86"/>
    <n v="0.37621958625156876"/>
    <n v="2026"/>
    <s v="Q3"/>
    <n v="8"/>
    <s v="Aug"/>
  </r>
  <r>
    <n v="1008"/>
    <d v="2026-08-23T00:00:00"/>
    <n v="2026"/>
    <x v="2"/>
    <n v="8"/>
    <x v="7"/>
    <x v="3"/>
    <x v="4"/>
    <x v="1"/>
    <s v="Business"/>
    <x v="2"/>
    <s v="Travel Backpack 35L"/>
    <n v="10"/>
    <n v="164.55"/>
    <n v="0.1"/>
    <n v="88.23"/>
    <n v="1480.95"/>
    <n v="882.30000000000007"/>
    <n v="598.65"/>
    <n v="0.40423376886458012"/>
    <n v="2026"/>
    <s v="Q3"/>
    <n v="8"/>
    <s v="Aug"/>
  </r>
  <r>
    <n v="1083"/>
    <d v="2026-08-23T00:00:00"/>
    <n v="2026"/>
    <x v="2"/>
    <n v="8"/>
    <x v="7"/>
    <x v="0"/>
    <x v="15"/>
    <x v="2"/>
    <s v="New"/>
    <x v="0"/>
    <s v="Compact Repair Kit"/>
    <n v="1"/>
    <n v="39.590000000000003"/>
    <n v="0"/>
    <n v="16.899999999999999"/>
    <n v="39.590000000000003"/>
    <n v="16.899999999999999"/>
    <n v="22.690000000000005"/>
    <n v="0.57312452639555456"/>
    <n v="2026"/>
    <s v="Q3"/>
    <n v="8"/>
    <s v="Aug"/>
  </r>
  <r>
    <n v="1553"/>
    <d v="2026-08-23T00:00:00"/>
    <n v="2026"/>
    <x v="2"/>
    <n v="8"/>
    <x v="7"/>
    <x v="2"/>
    <x v="2"/>
    <x v="1"/>
    <s v="Business"/>
    <x v="4"/>
    <s v="Training Mat"/>
    <n v="5"/>
    <n v="51.62"/>
    <n v="0.15"/>
    <n v="22.6"/>
    <n v="219.38499999999996"/>
    <n v="113"/>
    <n v="106.38499999999996"/>
    <n v="0.48492376415889865"/>
    <n v="2026"/>
    <s v="Q3"/>
    <n v="8"/>
    <s v="Aug"/>
  </r>
  <r>
    <n v="1579"/>
    <d v="2026-08-23T00:00:00"/>
    <n v="2026"/>
    <x v="2"/>
    <n v="8"/>
    <x v="7"/>
    <x v="3"/>
    <x v="7"/>
    <x v="2"/>
    <s v="Returning"/>
    <x v="1"/>
    <s v="Hiking Daypack 20L"/>
    <n v="3"/>
    <n v="90.71"/>
    <n v="0"/>
    <n v="45.57"/>
    <n v="272.13"/>
    <n v="136.71"/>
    <n v="135.41999999999999"/>
    <n v="0.49762980928232825"/>
    <n v="2026"/>
    <s v="Q3"/>
    <n v="8"/>
    <s v="Aug"/>
  </r>
  <r>
    <n v="1732"/>
    <d v="2026-08-23T00:00:00"/>
    <n v="2026"/>
    <x v="2"/>
    <n v="8"/>
    <x v="7"/>
    <x v="1"/>
    <x v="1"/>
    <x v="2"/>
    <s v="New"/>
    <x v="0"/>
    <s v="Compact Repair Kit"/>
    <n v="4"/>
    <n v="41.09"/>
    <n v="0"/>
    <n v="17"/>
    <n v="164.36"/>
    <n v="68"/>
    <n v="96.360000000000014"/>
    <n v="0.58627403261134103"/>
    <n v="2026"/>
    <s v="Q3"/>
    <n v="8"/>
    <s v="Aug"/>
  </r>
  <r>
    <n v="2083"/>
    <d v="2026-08-23T00:00:00"/>
    <n v="2026"/>
    <x v="2"/>
    <n v="8"/>
    <x v="7"/>
    <x v="1"/>
    <x v="14"/>
    <x v="0"/>
    <s v="New"/>
    <x v="1"/>
    <s v="Hiking Daypack 20L"/>
    <n v="1"/>
    <n v="91.37"/>
    <n v="0"/>
    <n v="46.73"/>
    <n v="91.37"/>
    <n v="46.73"/>
    <n v="44.640000000000008"/>
    <n v="0.48856298566269024"/>
    <n v="2026"/>
    <s v="Q3"/>
    <n v="8"/>
    <s v="Aug"/>
  </r>
  <r>
    <n v="2176"/>
    <d v="2026-08-23T00:00:00"/>
    <n v="2026"/>
    <x v="2"/>
    <n v="8"/>
    <x v="7"/>
    <x v="1"/>
    <x v="11"/>
    <x v="0"/>
    <s v="New"/>
    <x v="2"/>
    <s v="Packing Cube Set"/>
    <n v="1"/>
    <n v="46.92"/>
    <n v="0"/>
    <n v="18.3"/>
    <n v="46.92"/>
    <n v="18.3"/>
    <n v="28.62"/>
    <n v="0.60997442455242967"/>
    <n v="2026"/>
    <s v="Q3"/>
    <n v="8"/>
    <s v="Aug"/>
  </r>
  <r>
    <n v="2723"/>
    <d v="2026-08-23T00:00:00"/>
    <n v="2026"/>
    <x v="2"/>
    <n v="8"/>
    <x v="7"/>
    <x v="0"/>
    <x v="0"/>
    <x v="0"/>
    <s v="New"/>
    <x v="0"/>
    <s v="Cycling Pack 12L"/>
    <n v="1"/>
    <n v="100.29"/>
    <n v="0.05"/>
    <n v="49.82"/>
    <n v="95.275500000000008"/>
    <n v="49.82"/>
    <n v="45.455500000000008"/>
    <n v="0.47709537079312103"/>
    <n v="2026"/>
    <s v="Q3"/>
    <n v="8"/>
    <s v="Aug"/>
  </r>
  <r>
    <n v="3299"/>
    <d v="2026-08-23T00:00:00"/>
    <n v="2026"/>
    <x v="2"/>
    <n v="8"/>
    <x v="7"/>
    <x v="0"/>
    <x v="9"/>
    <x v="0"/>
    <s v="New"/>
    <x v="1"/>
    <s v="Trail Boots"/>
    <n v="1"/>
    <n v="147.11000000000001"/>
    <n v="0.15"/>
    <n v="79.599999999999994"/>
    <n v="125.04350000000001"/>
    <n v="79.599999999999994"/>
    <n v="45.443500000000014"/>
    <n v="0.36342152930780097"/>
    <n v="2026"/>
    <s v="Q3"/>
    <n v="8"/>
    <s v="Aug"/>
  </r>
  <r>
    <n v="3398"/>
    <d v="2026-08-23T00:00:00"/>
    <n v="2026"/>
    <x v="2"/>
    <n v="8"/>
    <x v="7"/>
    <x v="1"/>
    <x v="12"/>
    <x v="0"/>
    <s v="New"/>
    <x v="1"/>
    <s v="Summit Backpack 45L"/>
    <n v="2"/>
    <n v="156.44999999999999"/>
    <n v="0"/>
    <n v="80.13"/>
    <n v="312.89999999999998"/>
    <n v="160.26"/>
    <n v="152.63999999999999"/>
    <n v="0.487823585810163"/>
    <n v="2026"/>
    <s v="Q3"/>
    <n v="8"/>
    <s v="Aug"/>
  </r>
  <r>
    <n v="4012"/>
    <d v="2026-08-23T00:00:00"/>
    <n v="2026"/>
    <x v="2"/>
    <n v="8"/>
    <x v="7"/>
    <x v="1"/>
    <x v="14"/>
    <x v="0"/>
    <s v="New"/>
    <x v="1"/>
    <s v="Trekking Poles"/>
    <n v="2"/>
    <n v="72.97"/>
    <n v="0"/>
    <n v="33.25"/>
    <n v="145.94"/>
    <n v="66.5"/>
    <n v="79.44"/>
    <n v="0.54433328765245992"/>
    <n v="2026"/>
    <s v="Q3"/>
    <n v="8"/>
    <s v="Aug"/>
  </r>
  <r>
    <n v="4064"/>
    <d v="2026-08-23T00:00:00"/>
    <n v="2026"/>
    <x v="2"/>
    <n v="8"/>
    <x v="7"/>
    <x v="3"/>
    <x v="7"/>
    <x v="3"/>
    <s v="Returning"/>
    <x v="4"/>
    <s v="Training Mat"/>
    <n v="2"/>
    <n v="51.63"/>
    <n v="0"/>
    <n v="21.39"/>
    <n v="103.26"/>
    <n v="42.78"/>
    <n v="60.480000000000004"/>
    <n v="0.58570598489250436"/>
    <n v="2026"/>
    <s v="Q3"/>
    <n v="8"/>
    <s v="Aug"/>
  </r>
  <r>
    <n v="4671"/>
    <d v="2026-08-23T00:00:00"/>
    <n v="2026"/>
    <x v="2"/>
    <n v="8"/>
    <x v="7"/>
    <x v="1"/>
    <x v="12"/>
    <x v="1"/>
    <s v="Returning"/>
    <x v="0"/>
    <s v="Cycling Pack 12L"/>
    <n v="8"/>
    <n v="100.06"/>
    <n v="0.05"/>
    <n v="49.39"/>
    <n v="760.45600000000002"/>
    <n v="395.12"/>
    <n v="365.33600000000001"/>
    <n v="0.48041701295012468"/>
    <n v="2026"/>
    <s v="Q3"/>
    <n v="8"/>
    <s v="Aug"/>
  </r>
  <r>
    <n v="1914"/>
    <d v="2026-08-24T00:00:00"/>
    <n v="2026"/>
    <x v="2"/>
    <n v="8"/>
    <x v="7"/>
    <x v="3"/>
    <x v="8"/>
    <x v="2"/>
    <s v="Returning"/>
    <x v="3"/>
    <s v="Portable Camp Stove"/>
    <n v="4"/>
    <n v="83.2"/>
    <n v="0"/>
    <n v="39.99"/>
    <n v="332.8"/>
    <n v="159.96"/>
    <n v="172.84"/>
    <n v="0.5193509615384615"/>
    <n v="2026"/>
    <s v="Q3"/>
    <n v="8"/>
    <s v="Aug"/>
  </r>
  <r>
    <n v="1973"/>
    <d v="2026-08-24T00:00:00"/>
    <n v="2026"/>
    <x v="2"/>
    <n v="8"/>
    <x v="7"/>
    <x v="0"/>
    <x v="0"/>
    <x v="0"/>
    <s v="New"/>
    <x v="4"/>
    <s v="Training Mat"/>
    <n v="3"/>
    <n v="51.29"/>
    <n v="0"/>
    <n v="22.08"/>
    <n v="153.87"/>
    <n v="66.239999999999995"/>
    <n v="87.63000000000001"/>
    <n v="0.56950672645739919"/>
    <n v="2026"/>
    <s v="Q3"/>
    <n v="8"/>
    <s v="Aug"/>
  </r>
  <r>
    <n v="2564"/>
    <d v="2026-08-24T00:00:00"/>
    <n v="2026"/>
    <x v="2"/>
    <n v="8"/>
    <x v="7"/>
    <x v="2"/>
    <x v="3"/>
    <x v="0"/>
    <s v="Returning"/>
    <x v="3"/>
    <s v="Trail Tent 2P"/>
    <n v="1"/>
    <n v="200.2"/>
    <n v="0"/>
    <n v="103.38"/>
    <n v="200.2"/>
    <n v="103.38"/>
    <n v="96.82"/>
    <n v="0.48361638361638359"/>
    <n v="2026"/>
    <s v="Q3"/>
    <n v="8"/>
    <s v="Aug"/>
  </r>
  <r>
    <n v="2791"/>
    <d v="2026-08-24T00:00:00"/>
    <n v="2026"/>
    <x v="2"/>
    <n v="8"/>
    <x v="7"/>
    <x v="0"/>
    <x v="15"/>
    <x v="2"/>
    <s v="Business"/>
    <x v="4"/>
    <s v="Recovery Roller"/>
    <n v="2"/>
    <n v="36.869999999999997"/>
    <n v="0"/>
    <n v="13.71"/>
    <n v="73.739999999999995"/>
    <n v="27.42"/>
    <n v="46.319999999999993"/>
    <n v="0.62815296989422287"/>
    <n v="2026"/>
    <s v="Q3"/>
    <n v="8"/>
    <s v="Aug"/>
  </r>
  <r>
    <n v="3559"/>
    <d v="2026-08-24T00:00:00"/>
    <n v="2026"/>
    <x v="2"/>
    <n v="8"/>
    <x v="7"/>
    <x v="3"/>
    <x v="8"/>
    <x v="0"/>
    <s v="Returning"/>
    <x v="4"/>
    <s v="Recovery Roller"/>
    <n v="1"/>
    <n v="36.28"/>
    <n v="0.1"/>
    <n v="14.16"/>
    <n v="32.652000000000001"/>
    <n v="14.16"/>
    <n v="18.492000000000001"/>
    <n v="0.56633590591694227"/>
    <n v="2026"/>
    <s v="Q3"/>
    <n v="8"/>
    <s v="Aug"/>
  </r>
  <r>
    <n v="3839"/>
    <d v="2026-08-24T00:00:00"/>
    <n v="2026"/>
    <x v="2"/>
    <n v="8"/>
    <x v="7"/>
    <x v="0"/>
    <x v="15"/>
    <x v="3"/>
    <s v="Returning"/>
    <x v="1"/>
    <s v="Hiking Daypack 20L"/>
    <n v="2"/>
    <n v="93.88"/>
    <n v="0.05"/>
    <n v="46.57"/>
    <n v="178.37199999999999"/>
    <n v="93.14"/>
    <n v="85.231999999999985"/>
    <n v="0.47783284371986628"/>
    <n v="2026"/>
    <s v="Q3"/>
    <n v="8"/>
    <s v="Aug"/>
  </r>
  <r>
    <n v="4133"/>
    <d v="2026-08-24T00:00:00"/>
    <n v="2026"/>
    <x v="2"/>
    <n v="8"/>
    <x v="7"/>
    <x v="3"/>
    <x v="4"/>
    <x v="0"/>
    <s v="New"/>
    <x v="3"/>
    <s v="Trail Tent 2P"/>
    <n v="1"/>
    <n v="192.67"/>
    <n v="0.05"/>
    <n v="101.04"/>
    <n v="183.03649999999999"/>
    <n v="101.04"/>
    <n v="81.996499999999983"/>
    <n v="0.44797895501716867"/>
    <n v="2026"/>
    <s v="Q3"/>
    <n v="8"/>
    <s v="Aug"/>
  </r>
  <r>
    <n v="4765"/>
    <d v="2026-08-24T00:00:00"/>
    <n v="2026"/>
    <x v="2"/>
    <n v="8"/>
    <x v="7"/>
    <x v="0"/>
    <x v="15"/>
    <x v="0"/>
    <s v="New"/>
    <x v="0"/>
    <s v="Commuter Helmet"/>
    <n v="1"/>
    <n v="80.099999999999994"/>
    <n v="0.05"/>
    <n v="43.49"/>
    <n v="76.094999999999985"/>
    <n v="43.49"/>
    <n v="32.604999999999983"/>
    <n v="0.42847756094355727"/>
    <n v="2026"/>
    <s v="Q3"/>
    <n v="8"/>
    <s v="Aug"/>
  </r>
  <r>
    <n v="1868"/>
    <d v="2026-08-25T00:00:00"/>
    <n v="2026"/>
    <x v="2"/>
    <n v="8"/>
    <x v="7"/>
    <x v="3"/>
    <x v="8"/>
    <x v="3"/>
    <s v="Returning"/>
    <x v="1"/>
    <s v="Trail Boots"/>
    <n v="1"/>
    <n v="145.02000000000001"/>
    <n v="0"/>
    <n v="78.959999999999994"/>
    <n v="145.02000000000001"/>
    <n v="78.959999999999994"/>
    <n v="66.060000000000016"/>
    <n v="0.4555233760860572"/>
    <n v="2026"/>
    <s v="Q3"/>
    <n v="8"/>
    <s v="Aug"/>
  </r>
  <r>
    <n v="987"/>
    <d v="2026-08-26T00:00:00"/>
    <n v="2026"/>
    <x v="2"/>
    <n v="8"/>
    <x v="7"/>
    <x v="1"/>
    <x v="11"/>
    <x v="3"/>
    <s v="Returning"/>
    <x v="2"/>
    <s v="Insulated Bottle"/>
    <n v="1"/>
    <n v="37"/>
    <n v="0.15"/>
    <n v="13.68"/>
    <n v="31.45"/>
    <n v="13.68"/>
    <n v="17.77"/>
    <n v="0.56502384737678857"/>
    <n v="2026"/>
    <s v="Q3"/>
    <n v="8"/>
    <s v="Aug"/>
  </r>
  <r>
    <n v="2503"/>
    <d v="2026-08-26T00:00:00"/>
    <n v="2026"/>
    <x v="2"/>
    <n v="8"/>
    <x v="7"/>
    <x v="1"/>
    <x v="6"/>
    <x v="0"/>
    <s v="Returning"/>
    <x v="0"/>
    <s v="Trail Bike Light"/>
    <n v="2"/>
    <n v="50.02"/>
    <n v="0"/>
    <n v="21.99"/>
    <n v="100.04"/>
    <n v="43.98"/>
    <n v="56.060000000000009"/>
    <n v="0.56037584966013598"/>
    <n v="2026"/>
    <s v="Q3"/>
    <n v="8"/>
    <s v="Aug"/>
  </r>
  <r>
    <n v="4928"/>
    <d v="2026-08-26T00:00:00"/>
    <n v="2026"/>
    <x v="2"/>
    <n v="8"/>
    <x v="7"/>
    <x v="1"/>
    <x v="11"/>
    <x v="2"/>
    <s v="Returning"/>
    <x v="4"/>
    <s v="Recovery Roller"/>
    <n v="2"/>
    <n v="35.950000000000003"/>
    <n v="0.05"/>
    <n v="13.93"/>
    <n v="68.305000000000007"/>
    <n v="27.86"/>
    <n v="40.445000000000007"/>
    <n v="0.59212356342873884"/>
    <n v="2026"/>
    <s v="Q3"/>
    <n v="8"/>
    <s v="Aug"/>
  </r>
  <r>
    <n v="852"/>
    <d v="2026-08-27T00:00:00"/>
    <n v="2026"/>
    <x v="2"/>
    <n v="8"/>
    <x v="7"/>
    <x v="0"/>
    <x v="9"/>
    <x v="0"/>
    <s v="New"/>
    <x v="2"/>
    <s v="Packing Cube Set"/>
    <n v="3"/>
    <n v="45.84"/>
    <n v="0.15"/>
    <n v="17.899999999999999"/>
    <n v="116.89200000000001"/>
    <n v="53.699999999999996"/>
    <n v="63.192000000000014"/>
    <n v="0.54060158094651478"/>
    <n v="2026"/>
    <s v="Q3"/>
    <n v="8"/>
    <s v="Aug"/>
  </r>
  <r>
    <n v="2188"/>
    <d v="2026-08-27T00:00:00"/>
    <n v="2026"/>
    <x v="2"/>
    <n v="8"/>
    <x v="7"/>
    <x v="1"/>
    <x v="6"/>
    <x v="0"/>
    <s v="New"/>
    <x v="3"/>
    <s v="Portable Camp Stove"/>
    <n v="1"/>
    <n v="83.23"/>
    <n v="0.1"/>
    <n v="40.229999999999997"/>
    <n v="74.907000000000011"/>
    <n v="40.229999999999997"/>
    <n v="34.677000000000014"/>
    <n v="0.46293403820737727"/>
    <n v="2026"/>
    <s v="Q3"/>
    <n v="8"/>
    <s v="Aug"/>
  </r>
  <r>
    <n v="2574"/>
    <d v="2026-08-27T00:00:00"/>
    <n v="2026"/>
    <x v="2"/>
    <n v="8"/>
    <x v="7"/>
    <x v="0"/>
    <x v="9"/>
    <x v="2"/>
    <s v="New"/>
    <x v="0"/>
    <s v="Cycling Pack 12L"/>
    <n v="1"/>
    <n v="104.33"/>
    <n v="0.1"/>
    <n v="49.86"/>
    <n v="93.897000000000006"/>
    <n v="49.86"/>
    <n v="44.037000000000006"/>
    <n v="0.46899261957251032"/>
    <n v="2026"/>
    <s v="Q3"/>
    <n v="8"/>
    <s v="Aug"/>
  </r>
  <r>
    <n v="2942"/>
    <d v="2026-08-27T00:00:00"/>
    <n v="2026"/>
    <x v="2"/>
    <n v="8"/>
    <x v="7"/>
    <x v="1"/>
    <x v="6"/>
    <x v="0"/>
    <s v="New"/>
    <x v="1"/>
    <s v="Summit Backpack 45L"/>
    <n v="1"/>
    <n v="156.94999999999999"/>
    <n v="0"/>
    <n v="80.41"/>
    <n v="156.94999999999999"/>
    <n v="80.41"/>
    <n v="76.539999999999992"/>
    <n v="0.48767123287671232"/>
    <n v="2026"/>
    <s v="Q3"/>
    <n v="8"/>
    <s v="Aug"/>
  </r>
  <r>
    <n v="3211"/>
    <d v="2026-08-27T00:00:00"/>
    <n v="2026"/>
    <x v="2"/>
    <n v="8"/>
    <x v="7"/>
    <x v="1"/>
    <x v="14"/>
    <x v="2"/>
    <s v="Business"/>
    <x v="0"/>
    <s v="Compact Repair Kit"/>
    <n v="3"/>
    <n v="41.33"/>
    <n v="0.05"/>
    <n v="17"/>
    <n v="117.79049999999999"/>
    <n v="51"/>
    <n v="66.790499999999994"/>
    <n v="0.56702790123142355"/>
    <n v="2026"/>
    <s v="Q3"/>
    <n v="8"/>
    <s v="Aug"/>
  </r>
  <r>
    <n v="3306"/>
    <d v="2026-08-27T00:00:00"/>
    <n v="2026"/>
    <x v="2"/>
    <n v="8"/>
    <x v="7"/>
    <x v="0"/>
    <x v="15"/>
    <x v="0"/>
    <s v="Business"/>
    <x v="2"/>
    <s v="Insulated Bottle"/>
    <n v="1"/>
    <n v="35.590000000000003"/>
    <n v="0"/>
    <n v="13.66"/>
    <n v="35.590000000000003"/>
    <n v="13.66"/>
    <n v="21.930000000000003"/>
    <n v="0.61618432143860635"/>
    <n v="2026"/>
    <s v="Q3"/>
    <n v="8"/>
    <s v="Aug"/>
  </r>
  <r>
    <n v="3837"/>
    <d v="2026-08-27T00:00:00"/>
    <n v="2026"/>
    <x v="2"/>
    <n v="8"/>
    <x v="7"/>
    <x v="3"/>
    <x v="8"/>
    <x v="0"/>
    <s v="Returning"/>
    <x v="3"/>
    <s v="Alpine Tent 4P"/>
    <n v="2"/>
    <n v="335.87"/>
    <n v="0.1"/>
    <n v="196.54"/>
    <n v="604.56600000000003"/>
    <n v="393.08"/>
    <n v="211.48600000000005"/>
    <n v="0.34981457773014035"/>
    <n v="2026"/>
    <s v="Q3"/>
    <n v="8"/>
    <s v="Aug"/>
  </r>
  <r>
    <n v="4169"/>
    <d v="2026-08-27T00:00:00"/>
    <n v="2026"/>
    <x v="2"/>
    <n v="8"/>
    <x v="7"/>
    <x v="3"/>
    <x v="13"/>
    <x v="0"/>
    <s v="New"/>
    <x v="4"/>
    <s v="Training Mat"/>
    <n v="1"/>
    <n v="50.7"/>
    <n v="0.05"/>
    <n v="21.65"/>
    <n v="48.164999999999999"/>
    <n v="21.65"/>
    <n v="26.515000000000001"/>
    <n v="0.55050347762898377"/>
    <n v="2026"/>
    <s v="Q3"/>
    <n v="8"/>
    <s v="Aug"/>
  </r>
  <r>
    <n v="4452"/>
    <d v="2026-08-27T00:00:00"/>
    <n v="2026"/>
    <x v="2"/>
    <n v="8"/>
    <x v="7"/>
    <x v="2"/>
    <x v="2"/>
    <x v="3"/>
    <s v="New"/>
    <x v="1"/>
    <s v="Summit Backpack 45L"/>
    <n v="3"/>
    <n v="152.76"/>
    <n v="0.1"/>
    <n v="77.36"/>
    <n v="412.452"/>
    <n v="232.07999999999998"/>
    <n v="180.37200000000001"/>
    <n v="0.43731634226528182"/>
    <n v="2026"/>
    <s v="Q3"/>
    <n v="8"/>
    <s v="Aug"/>
  </r>
  <r>
    <n v="4740"/>
    <d v="2026-08-27T00:00:00"/>
    <n v="2026"/>
    <x v="2"/>
    <n v="8"/>
    <x v="7"/>
    <x v="0"/>
    <x v="15"/>
    <x v="1"/>
    <s v="Returning"/>
    <x v="1"/>
    <s v="Trekking Poles"/>
    <n v="5"/>
    <n v="72.78"/>
    <n v="0.1"/>
    <n v="33.25"/>
    <n v="327.51"/>
    <n v="166.25"/>
    <n v="161.26"/>
    <n v="0.49238191200268694"/>
    <n v="2026"/>
    <s v="Q3"/>
    <n v="8"/>
    <s v="Aug"/>
  </r>
  <r>
    <n v="5000"/>
    <d v="2026-08-27T00:00:00"/>
    <n v="2026"/>
    <x v="2"/>
    <n v="8"/>
    <x v="7"/>
    <x v="1"/>
    <x v="12"/>
    <x v="3"/>
    <s v="New"/>
    <x v="2"/>
    <s v="Insulated Bottle"/>
    <n v="2"/>
    <n v="37"/>
    <n v="0"/>
    <n v="13.83"/>
    <n v="74"/>
    <n v="27.66"/>
    <n v="46.34"/>
    <n v="0.62621621621621626"/>
    <n v="2026"/>
    <s v="Q3"/>
    <n v="8"/>
    <s v="Aug"/>
  </r>
  <r>
    <n v="5058"/>
    <d v="2026-08-27T00:00:00"/>
    <n v="2026"/>
    <x v="2"/>
    <n v="8"/>
    <x v="7"/>
    <x v="1"/>
    <x v="11"/>
    <x v="1"/>
    <s v="Business"/>
    <x v="0"/>
    <s v="Compact Repair Kit"/>
    <n v="6"/>
    <n v="41.33"/>
    <n v="0.2"/>
    <n v="17.02"/>
    <n v="198.38400000000001"/>
    <n v="102.12"/>
    <n v="96.26400000000001"/>
    <n v="0.48524074522138883"/>
    <n v="2026"/>
    <s v="Q3"/>
    <n v="8"/>
    <s v="Aug"/>
  </r>
  <r>
    <n v="496"/>
    <d v="2026-08-28T00:00:00"/>
    <n v="2026"/>
    <x v="2"/>
    <n v="8"/>
    <x v="7"/>
    <x v="0"/>
    <x v="15"/>
    <x v="2"/>
    <s v="Returning"/>
    <x v="4"/>
    <s v="Recovery Roller"/>
    <n v="1"/>
    <n v="37.020000000000003"/>
    <n v="0"/>
    <n v="13.64"/>
    <n v="37.020000000000003"/>
    <n v="13.64"/>
    <n v="23.380000000000003"/>
    <n v="0.63155051323608857"/>
    <n v="2026"/>
    <s v="Q3"/>
    <n v="8"/>
    <s v="Aug"/>
  </r>
  <r>
    <n v="1343"/>
    <d v="2026-08-28T00:00:00"/>
    <n v="2026"/>
    <x v="2"/>
    <n v="8"/>
    <x v="7"/>
    <x v="3"/>
    <x v="8"/>
    <x v="0"/>
    <s v="New"/>
    <x v="3"/>
    <s v="Portable Camp Stove"/>
    <n v="1"/>
    <n v="81.06"/>
    <n v="0"/>
    <n v="38.43"/>
    <n v="81.06"/>
    <n v="38.43"/>
    <n v="42.63"/>
    <n v="0.52590673575129532"/>
    <n v="2026"/>
    <s v="Q3"/>
    <n v="8"/>
    <s v="Aug"/>
  </r>
  <r>
    <n v="1455"/>
    <d v="2026-08-28T00:00:00"/>
    <n v="2026"/>
    <x v="2"/>
    <n v="8"/>
    <x v="7"/>
    <x v="2"/>
    <x v="2"/>
    <x v="0"/>
    <s v="New"/>
    <x v="0"/>
    <s v="Trail Bike Light"/>
    <n v="2"/>
    <n v="51.91"/>
    <n v="0"/>
    <n v="21.94"/>
    <n v="103.82"/>
    <n v="43.88"/>
    <n v="59.939999999999991"/>
    <n v="0.57734540550953573"/>
    <n v="2026"/>
    <s v="Q3"/>
    <n v="8"/>
    <s v="Aug"/>
  </r>
  <r>
    <n v="1632"/>
    <d v="2026-08-28T00:00:00"/>
    <n v="2026"/>
    <x v="2"/>
    <n v="8"/>
    <x v="7"/>
    <x v="3"/>
    <x v="7"/>
    <x v="3"/>
    <s v="New"/>
    <x v="2"/>
    <s v="Insulated Bottle"/>
    <n v="1"/>
    <n v="35.700000000000003"/>
    <n v="0.05"/>
    <n v="13.45"/>
    <n v="33.914999999999999"/>
    <n v="13.45"/>
    <n v="20.465"/>
    <n v="0.60342031549461894"/>
    <n v="2026"/>
    <s v="Q3"/>
    <n v="8"/>
    <s v="Aug"/>
  </r>
  <r>
    <n v="1817"/>
    <d v="2026-08-28T00:00:00"/>
    <n v="2026"/>
    <x v="2"/>
    <n v="8"/>
    <x v="7"/>
    <x v="0"/>
    <x v="9"/>
    <x v="2"/>
    <s v="New"/>
    <x v="4"/>
    <s v="Recovery Roller"/>
    <n v="1"/>
    <n v="36.590000000000003"/>
    <n v="0.05"/>
    <n v="14.15"/>
    <n v="34.7605"/>
    <n v="14.15"/>
    <n v="20.610500000000002"/>
    <n v="0.59292875534011313"/>
    <n v="2026"/>
    <s v="Q3"/>
    <n v="8"/>
    <s v="Aug"/>
  </r>
  <r>
    <n v="2993"/>
    <d v="2026-08-28T00:00:00"/>
    <n v="2026"/>
    <x v="2"/>
    <n v="8"/>
    <x v="7"/>
    <x v="1"/>
    <x v="12"/>
    <x v="1"/>
    <s v="Business"/>
    <x v="2"/>
    <s v="Insulated Bottle"/>
    <n v="3"/>
    <n v="35.520000000000003"/>
    <n v="0.1"/>
    <n v="13.78"/>
    <n v="95.904000000000011"/>
    <n v="41.339999999999996"/>
    <n v="54.564000000000014"/>
    <n v="0.56894394394394399"/>
    <n v="2026"/>
    <s v="Q3"/>
    <n v="8"/>
    <s v="Aug"/>
  </r>
  <r>
    <n v="4676"/>
    <d v="2026-08-28T00:00:00"/>
    <n v="2026"/>
    <x v="2"/>
    <n v="8"/>
    <x v="7"/>
    <x v="3"/>
    <x v="13"/>
    <x v="2"/>
    <s v="New"/>
    <x v="0"/>
    <s v="Commuter Helmet"/>
    <n v="2"/>
    <n v="81.88"/>
    <n v="0.1"/>
    <n v="42.87"/>
    <n v="147.38399999999999"/>
    <n v="85.74"/>
    <n v="61.643999999999991"/>
    <n v="0.41825435596808336"/>
    <n v="2026"/>
    <s v="Q3"/>
    <n v="8"/>
    <s v="Aug"/>
  </r>
  <r>
    <n v="5105"/>
    <d v="2026-08-28T00:00:00"/>
    <n v="2026"/>
    <x v="2"/>
    <n v="8"/>
    <x v="7"/>
    <x v="3"/>
    <x v="7"/>
    <x v="0"/>
    <s v="Business"/>
    <x v="2"/>
    <s v="Packing Cube Set"/>
    <n v="4"/>
    <n v="46.54"/>
    <n v="0"/>
    <n v="18.86"/>
    <n v="186.16"/>
    <n v="75.44"/>
    <n v="110.72"/>
    <n v="0.5947571981091534"/>
    <n v="2026"/>
    <s v="Q3"/>
    <n v="8"/>
    <s v="Aug"/>
  </r>
  <r>
    <n v="223"/>
    <d v="2026-08-29T00:00:00"/>
    <n v="2026"/>
    <x v="2"/>
    <n v="8"/>
    <x v="7"/>
    <x v="2"/>
    <x v="2"/>
    <x v="2"/>
    <s v="Returning"/>
    <x v="4"/>
    <s v="Training Mat"/>
    <n v="1"/>
    <n v="49.79"/>
    <n v="0"/>
    <n v="21.43"/>
    <n v="49.79"/>
    <n v="21.43"/>
    <n v="28.36"/>
    <n v="0.56959228760795344"/>
    <n v="2026"/>
    <s v="Q3"/>
    <n v="8"/>
    <s v="Aug"/>
  </r>
  <r>
    <n v="1023"/>
    <d v="2026-08-29T00:00:00"/>
    <n v="2026"/>
    <x v="2"/>
    <n v="8"/>
    <x v="7"/>
    <x v="2"/>
    <x v="3"/>
    <x v="0"/>
    <s v="New"/>
    <x v="1"/>
    <s v="Hiking Daypack 20L"/>
    <n v="6"/>
    <n v="90.19"/>
    <n v="0"/>
    <n v="45.61"/>
    <n v="541.14"/>
    <n v="273.65999999999997"/>
    <n v="267.48"/>
    <n v="0.4942898325756736"/>
    <n v="2026"/>
    <s v="Q3"/>
    <n v="8"/>
    <s v="Aug"/>
  </r>
  <r>
    <n v="1694"/>
    <d v="2026-08-29T00:00:00"/>
    <n v="2026"/>
    <x v="2"/>
    <n v="8"/>
    <x v="7"/>
    <x v="1"/>
    <x v="12"/>
    <x v="0"/>
    <s v="New"/>
    <x v="1"/>
    <s v="Trekking Poles"/>
    <n v="1"/>
    <n v="70.38"/>
    <n v="0.15"/>
    <n v="32.64"/>
    <n v="59.822999999999993"/>
    <n v="32.64"/>
    <n v="27.182999999999993"/>
    <n v="0.45439045183290699"/>
    <n v="2026"/>
    <s v="Q3"/>
    <n v="8"/>
    <s v="Aug"/>
  </r>
  <r>
    <n v="2006"/>
    <d v="2026-08-29T00:00:00"/>
    <n v="2026"/>
    <x v="2"/>
    <n v="8"/>
    <x v="7"/>
    <x v="3"/>
    <x v="13"/>
    <x v="0"/>
    <s v="New"/>
    <x v="2"/>
    <s v="Packing Cube Set"/>
    <n v="1"/>
    <n v="46.43"/>
    <n v="0"/>
    <n v="18.2"/>
    <n v="46.43"/>
    <n v="18.2"/>
    <n v="28.23"/>
    <n v="0.60801206116734874"/>
    <n v="2026"/>
    <s v="Q3"/>
    <n v="8"/>
    <s v="Aug"/>
  </r>
  <r>
    <n v="3026"/>
    <d v="2026-08-29T00:00:00"/>
    <n v="2026"/>
    <x v="2"/>
    <n v="8"/>
    <x v="7"/>
    <x v="0"/>
    <x v="0"/>
    <x v="0"/>
    <s v="New"/>
    <x v="3"/>
    <s v="Trail Tent 2P"/>
    <n v="1"/>
    <n v="194.75"/>
    <n v="0.05"/>
    <n v="105.94"/>
    <n v="185.01249999999999"/>
    <n v="105.94"/>
    <n v="79.072499999999991"/>
    <n v="0.42739004121343149"/>
    <n v="2026"/>
    <s v="Q3"/>
    <n v="8"/>
    <s v="Aug"/>
  </r>
  <r>
    <n v="3057"/>
    <d v="2026-08-29T00:00:00"/>
    <n v="2026"/>
    <x v="2"/>
    <n v="8"/>
    <x v="7"/>
    <x v="1"/>
    <x v="14"/>
    <x v="2"/>
    <s v="Returning"/>
    <x v="1"/>
    <s v="Trail Boots"/>
    <n v="2"/>
    <n v="142.16"/>
    <n v="0"/>
    <n v="79.36"/>
    <n v="284.32"/>
    <n v="158.72"/>
    <n v="125.6"/>
    <n v="0.44175576814856499"/>
    <n v="2026"/>
    <s v="Q3"/>
    <n v="8"/>
    <s v="Aug"/>
  </r>
  <r>
    <n v="3112"/>
    <d v="2026-08-29T00:00:00"/>
    <n v="2026"/>
    <x v="2"/>
    <n v="8"/>
    <x v="7"/>
    <x v="3"/>
    <x v="8"/>
    <x v="0"/>
    <s v="Business"/>
    <x v="2"/>
    <s v="Packing Cube Set"/>
    <n v="2"/>
    <n v="47.69"/>
    <n v="0.05"/>
    <n v="18.8"/>
    <n v="90.61099999999999"/>
    <n v="37.6"/>
    <n v="53.010999999999989"/>
    <n v="0.58503934400900548"/>
    <n v="2026"/>
    <s v="Q3"/>
    <n v="8"/>
    <s v="Aug"/>
  </r>
  <r>
    <n v="3137"/>
    <d v="2026-08-29T00:00:00"/>
    <n v="2026"/>
    <x v="2"/>
    <n v="8"/>
    <x v="7"/>
    <x v="2"/>
    <x v="5"/>
    <x v="2"/>
    <s v="New"/>
    <x v="2"/>
    <s v="Travel Backpack 35L"/>
    <n v="3"/>
    <n v="164.51"/>
    <n v="0"/>
    <n v="86.76"/>
    <n v="493.53"/>
    <n v="260.28000000000003"/>
    <n v="233.24999999999994"/>
    <n v="0.47261564646526039"/>
    <n v="2026"/>
    <s v="Q3"/>
    <n v="8"/>
    <s v="Aug"/>
  </r>
  <r>
    <n v="3983"/>
    <d v="2026-08-29T00:00:00"/>
    <n v="2026"/>
    <x v="2"/>
    <n v="8"/>
    <x v="7"/>
    <x v="2"/>
    <x v="2"/>
    <x v="3"/>
    <s v="Business"/>
    <x v="3"/>
    <s v="Trail Tent 2P"/>
    <n v="2"/>
    <n v="194.71"/>
    <n v="0.1"/>
    <n v="105.57"/>
    <n v="350.47800000000001"/>
    <n v="211.14"/>
    <n v="139.33800000000002"/>
    <n v="0.39756561039494637"/>
    <n v="2026"/>
    <s v="Q3"/>
    <n v="8"/>
    <s v="Aug"/>
  </r>
  <r>
    <n v="4016"/>
    <d v="2026-08-29T00:00:00"/>
    <n v="2026"/>
    <x v="2"/>
    <n v="8"/>
    <x v="7"/>
    <x v="3"/>
    <x v="13"/>
    <x v="1"/>
    <s v="Business"/>
    <x v="1"/>
    <s v="Trail Boots"/>
    <n v="5"/>
    <n v="145.24"/>
    <n v="0.15"/>
    <n v="77.69"/>
    <n v="617.27"/>
    <n v="388.45"/>
    <n v="228.82"/>
    <n v="0.37069677774717708"/>
    <n v="2026"/>
    <s v="Q3"/>
    <n v="8"/>
    <s v="Aug"/>
  </r>
  <r>
    <n v="4340"/>
    <d v="2026-08-29T00:00:00"/>
    <n v="2026"/>
    <x v="2"/>
    <n v="8"/>
    <x v="7"/>
    <x v="3"/>
    <x v="8"/>
    <x v="0"/>
    <s v="New"/>
    <x v="2"/>
    <s v="Insulated Bottle"/>
    <n v="2"/>
    <n v="35.6"/>
    <n v="0.15"/>
    <n v="13.67"/>
    <n v="60.52"/>
    <n v="27.34"/>
    <n v="33.180000000000007"/>
    <n v="0.54824851288830145"/>
    <n v="2026"/>
    <s v="Q3"/>
    <n v="8"/>
    <s v="Aug"/>
  </r>
  <r>
    <n v="4640"/>
    <d v="2026-08-29T00:00:00"/>
    <n v="2026"/>
    <x v="2"/>
    <n v="8"/>
    <x v="7"/>
    <x v="0"/>
    <x v="15"/>
    <x v="0"/>
    <s v="New"/>
    <x v="4"/>
    <s v="Resistance Band Set"/>
    <n v="2"/>
    <n v="41.05"/>
    <n v="0.05"/>
    <n v="14.47"/>
    <n v="77.99499999999999"/>
    <n v="28.94"/>
    <n v="49.054999999999993"/>
    <n v="0.62895057375472785"/>
    <n v="2026"/>
    <s v="Q3"/>
    <n v="8"/>
    <s v="Aug"/>
  </r>
  <r>
    <n v="4733"/>
    <d v="2026-08-29T00:00:00"/>
    <n v="2026"/>
    <x v="2"/>
    <n v="8"/>
    <x v="7"/>
    <x v="2"/>
    <x v="2"/>
    <x v="0"/>
    <s v="New"/>
    <x v="1"/>
    <s v="Summit Backpack 45L"/>
    <n v="2"/>
    <n v="153.63999999999999"/>
    <n v="0.05"/>
    <n v="77.709999999999994"/>
    <n v="291.91599999999994"/>
    <n v="155.41999999999999"/>
    <n v="136.49599999999995"/>
    <n v="0.46758656599843784"/>
    <n v="2026"/>
    <s v="Q3"/>
    <n v="8"/>
    <s v="Aug"/>
  </r>
  <r>
    <n v="4827"/>
    <d v="2026-08-29T00:00:00"/>
    <n v="2026"/>
    <x v="2"/>
    <n v="8"/>
    <x v="7"/>
    <x v="2"/>
    <x v="2"/>
    <x v="0"/>
    <s v="Returning"/>
    <x v="2"/>
    <s v="Insulated Bottle"/>
    <n v="5"/>
    <n v="36.700000000000003"/>
    <n v="0"/>
    <n v="13.45"/>
    <n v="183.5"/>
    <n v="67.25"/>
    <n v="116.25"/>
    <n v="0.63351498637602177"/>
    <n v="2026"/>
    <s v="Q3"/>
    <n v="8"/>
    <s v="Aug"/>
  </r>
  <r>
    <n v="5180"/>
    <d v="2026-08-29T00:00:00"/>
    <n v="2026"/>
    <x v="2"/>
    <n v="8"/>
    <x v="7"/>
    <x v="0"/>
    <x v="15"/>
    <x v="1"/>
    <s v="Business"/>
    <x v="3"/>
    <s v="Compact Sleeping Bag"/>
    <n v="8"/>
    <n v="124"/>
    <n v="0.1"/>
    <n v="61.85"/>
    <n v="892.80000000000007"/>
    <n v="494.8"/>
    <n v="398.00000000000006"/>
    <n v="0.44578853046594985"/>
    <n v="2026"/>
    <s v="Q3"/>
    <n v="8"/>
    <s v="Aug"/>
  </r>
  <r>
    <n v="121"/>
    <d v="2026-08-30T00:00:00"/>
    <n v="2026"/>
    <x v="2"/>
    <n v="8"/>
    <x v="7"/>
    <x v="1"/>
    <x v="1"/>
    <x v="3"/>
    <s v="New"/>
    <x v="0"/>
    <s v="Commuter Helmet"/>
    <n v="1"/>
    <n v="81.23"/>
    <n v="0.1"/>
    <n v="42.65"/>
    <n v="73.106999999999999"/>
    <n v="42.65"/>
    <n v="30.457000000000001"/>
    <n v="0.41660853269864723"/>
    <n v="2026"/>
    <s v="Q3"/>
    <n v="8"/>
    <s v="Aug"/>
  </r>
  <r>
    <n v="618"/>
    <d v="2026-08-30T00:00:00"/>
    <n v="2026"/>
    <x v="2"/>
    <n v="8"/>
    <x v="7"/>
    <x v="1"/>
    <x v="12"/>
    <x v="0"/>
    <s v="Business"/>
    <x v="0"/>
    <s v="Compact Repair Kit"/>
    <n v="2"/>
    <n v="41.06"/>
    <n v="0.05"/>
    <n v="16.559999999999999"/>
    <n v="78.013999999999996"/>
    <n v="33.119999999999997"/>
    <n v="44.893999999999998"/>
    <n v="0.5754608147255621"/>
    <n v="2026"/>
    <s v="Q3"/>
    <n v="8"/>
    <s v="Aug"/>
  </r>
  <r>
    <n v="2860"/>
    <d v="2026-08-30T00:00:00"/>
    <n v="2026"/>
    <x v="2"/>
    <n v="8"/>
    <x v="7"/>
    <x v="3"/>
    <x v="7"/>
    <x v="3"/>
    <s v="Returning"/>
    <x v="1"/>
    <s v="Trail Boots"/>
    <n v="1"/>
    <n v="143.49"/>
    <n v="0.1"/>
    <n v="80.72"/>
    <n v="129.14100000000002"/>
    <n v="80.72"/>
    <n v="48.421000000000021"/>
    <n v="0.3749467636149636"/>
    <n v="2026"/>
    <s v="Q3"/>
    <n v="8"/>
    <s v="Aug"/>
  </r>
  <r>
    <n v="3768"/>
    <d v="2026-08-30T00:00:00"/>
    <n v="2026"/>
    <x v="2"/>
    <n v="8"/>
    <x v="7"/>
    <x v="2"/>
    <x v="3"/>
    <x v="2"/>
    <s v="New"/>
    <x v="1"/>
    <s v="Trail Boots"/>
    <n v="1"/>
    <n v="143.38"/>
    <n v="0"/>
    <n v="78.37"/>
    <n v="143.38"/>
    <n v="78.37"/>
    <n v="65.009999999999991"/>
    <n v="0.45341051750592826"/>
    <n v="2026"/>
    <s v="Q3"/>
    <n v="8"/>
    <s v="Aug"/>
  </r>
  <r>
    <n v="3987"/>
    <d v="2026-08-30T00:00:00"/>
    <n v="2026"/>
    <x v="2"/>
    <n v="8"/>
    <x v="7"/>
    <x v="1"/>
    <x v="12"/>
    <x v="3"/>
    <s v="Business"/>
    <x v="1"/>
    <s v="Trail Boots"/>
    <n v="1"/>
    <n v="144.54"/>
    <n v="0"/>
    <n v="78.77"/>
    <n v="144.54"/>
    <n v="78.77"/>
    <n v="65.77"/>
    <n v="0.45502974955029751"/>
    <n v="2026"/>
    <s v="Q3"/>
    <n v="8"/>
    <s v="Aug"/>
  </r>
  <r>
    <n v="4990"/>
    <d v="2026-08-30T00:00:00"/>
    <n v="2026"/>
    <x v="2"/>
    <n v="8"/>
    <x v="7"/>
    <x v="3"/>
    <x v="8"/>
    <x v="3"/>
    <s v="Returning"/>
    <x v="4"/>
    <s v="Resistance Band Set"/>
    <n v="1"/>
    <n v="40.92"/>
    <n v="0.1"/>
    <n v="14.94"/>
    <n v="36.828000000000003"/>
    <n v="14.94"/>
    <n v="21.888000000000005"/>
    <n v="0.59433040078201382"/>
    <n v="2026"/>
    <s v="Q3"/>
    <n v="8"/>
    <s v="Aug"/>
  </r>
  <r>
    <n v="348"/>
    <d v="2026-08-31T00:00:00"/>
    <n v="2026"/>
    <x v="2"/>
    <n v="8"/>
    <x v="7"/>
    <x v="1"/>
    <x v="12"/>
    <x v="1"/>
    <s v="Business"/>
    <x v="1"/>
    <s v="Summit Backpack 45L"/>
    <n v="5"/>
    <n v="151.21"/>
    <n v="0.15"/>
    <n v="77.12"/>
    <n v="642.64250000000004"/>
    <n v="385.6"/>
    <n v="257.04250000000002"/>
    <n v="0.39997743691087967"/>
    <n v="2026"/>
    <s v="Q3"/>
    <n v="8"/>
    <s v="Aug"/>
  </r>
  <r>
    <n v="1642"/>
    <d v="2026-08-31T00:00:00"/>
    <n v="2026"/>
    <x v="2"/>
    <n v="8"/>
    <x v="7"/>
    <x v="3"/>
    <x v="8"/>
    <x v="3"/>
    <s v="New"/>
    <x v="4"/>
    <s v="Resistance Band Set"/>
    <n v="1"/>
    <n v="40.770000000000003"/>
    <n v="0"/>
    <n v="15.13"/>
    <n v="40.770000000000003"/>
    <n v="15.13"/>
    <n v="25.64"/>
    <n v="0.62889379445670834"/>
    <n v="2026"/>
    <s v="Q3"/>
    <n v="8"/>
    <s v="Aug"/>
  </r>
  <r>
    <n v="2146"/>
    <d v="2026-08-31T00:00:00"/>
    <n v="2026"/>
    <x v="2"/>
    <n v="8"/>
    <x v="7"/>
    <x v="0"/>
    <x v="0"/>
    <x v="3"/>
    <s v="New"/>
    <x v="4"/>
    <s v="Recovery Roller"/>
    <n v="1"/>
    <n v="35.47"/>
    <n v="0.05"/>
    <n v="14.1"/>
    <n v="33.6965"/>
    <n v="14.1"/>
    <n v="19.596499999999999"/>
    <n v="0.58155891561438122"/>
    <n v="2026"/>
    <s v="Q3"/>
    <n v="8"/>
    <s v="Aug"/>
  </r>
  <r>
    <n v="2629"/>
    <d v="2026-08-31T00:00:00"/>
    <n v="2026"/>
    <x v="2"/>
    <n v="8"/>
    <x v="7"/>
    <x v="3"/>
    <x v="8"/>
    <x v="0"/>
    <s v="Returning"/>
    <x v="0"/>
    <s v="Commuter Helmet"/>
    <n v="1"/>
    <n v="81.72"/>
    <n v="0"/>
    <n v="42.38"/>
    <n v="81.72"/>
    <n v="42.38"/>
    <n v="39.339999999999996"/>
    <n v="0.48139990210474787"/>
    <n v="2026"/>
    <s v="Q3"/>
    <n v="8"/>
    <s v="Aug"/>
  </r>
  <r>
    <n v="2870"/>
    <d v="2026-08-31T00:00:00"/>
    <n v="2026"/>
    <x v="2"/>
    <n v="8"/>
    <x v="7"/>
    <x v="3"/>
    <x v="7"/>
    <x v="0"/>
    <s v="New"/>
    <x v="2"/>
    <s v="Packing Cube Set"/>
    <n v="1"/>
    <n v="45.84"/>
    <n v="0"/>
    <n v="17.84"/>
    <n v="45.84"/>
    <n v="17.84"/>
    <n v="28.000000000000004"/>
    <n v="0.61082024432809778"/>
    <n v="2026"/>
    <s v="Q3"/>
    <n v="8"/>
    <s v="Aug"/>
  </r>
  <r>
    <n v="2975"/>
    <d v="2026-08-31T00:00:00"/>
    <n v="2026"/>
    <x v="2"/>
    <n v="8"/>
    <x v="7"/>
    <x v="1"/>
    <x v="12"/>
    <x v="0"/>
    <s v="New"/>
    <x v="2"/>
    <s v="Packing Cube Set"/>
    <n v="1"/>
    <n v="46.59"/>
    <n v="0"/>
    <n v="18.47"/>
    <n v="46.59"/>
    <n v="18.47"/>
    <n v="28.120000000000005"/>
    <n v="0.60356299635114841"/>
    <n v="2026"/>
    <s v="Q3"/>
    <n v="8"/>
    <s v="Aug"/>
  </r>
  <r>
    <n v="3163"/>
    <d v="2026-08-31T00:00:00"/>
    <n v="2026"/>
    <x v="2"/>
    <n v="8"/>
    <x v="7"/>
    <x v="0"/>
    <x v="15"/>
    <x v="2"/>
    <s v="Business"/>
    <x v="1"/>
    <s v="Trekking Poles"/>
    <n v="1"/>
    <n v="69.959999999999994"/>
    <n v="0"/>
    <n v="32.340000000000003"/>
    <n v="69.959999999999994"/>
    <n v="32.340000000000003"/>
    <n v="37.61999999999999"/>
    <n v="0.53773584905660365"/>
    <n v="2026"/>
    <s v="Q3"/>
    <n v="8"/>
    <s v="Aug"/>
  </r>
  <r>
    <n v="94"/>
    <d v="2026-09-01T00:00:00"/>
    <n v="2026"/>
    <x v="2"/>
    <n v="9"/>
    <x v="8"/>
    <x v="1"/>
    <x v="6"/>
    <x v="2"/>
    <s v="Returning"/>
    <x v="0"/>
    <s v="Trail Bike Light"/>
    <n v="5"/>
    <n v="50.76"/>
    <n v="0"/>
    <n v="22.89"/>
    <n v="253.79999999999998"/>
    <n v="114.45"/>
    <n v="139.34999999999997"/>
    <n v="0.54905437352245856"/>
    <n v="2026"/>
    <s v="Q3"/>
    <n v="9"/>
    <s v="Sep"/>
  </r>
  <r>
    <n v="271"/>
    <d v="2026-09-01T00:00:00"/>
    <n v="2026"/>
    <x v="2"/>
    <n v="9"/>
    <x v="8"/>
    <x v="1"/>
    <x v="12"/>
    <x v="3"/>
    <s v="Returning"/>
    <x v="1"/>
    <s v="Hiking Daypack 20L"/>
    <n v="1"/>
    <n v="94.29"/>
    <n v="0.1"/>
    <n v="45.12"/>
    <n v="84.861000000000004"/>
    <n v="45.12"/>
    <n v="39.741000000000007"/>
    <n v="0.46830699614663984"/>
    <n v="2026"/>
    <s v="Q3"/>
    <n v="9"/>
    <s v="Sep"/>
  </r>
  <r>
    <n v="1481"/>
    <d v="2026-09-01T00:00:00"/>
    <n v="2026"/>
    <x v="2"/>
    <n v="9"/>
    <x v="8"/>
    <x v="1"/>
    <x v="12"/>
    <x v="1"/>
    <s v="Business"/>
    <x v="0"/>
    <s v="Commuter Helmet"/>
    <n v="6"/>
    <n v="81.430000000000007"/>
    <n v="0.05"/>
    <n v="42.24"/>
    <n v="464.15100000000001"/>
    <n v="253.44"/>
    <n v="210.71100000000001"/>
    <n v="0.45397079829624415"/>
    <n v="2026"/>
    <s v="Q3"/>
    <n v="9"/>
    <s v="Sep"/>
  </r>
  <r>
    <n v="1663"/>
    <d v="2026-09-01T00:00:00"/>
    <n v="2026"/>
    <x v="2"/>
    <n v="9"/>
    <x v="8"/>
    <x v="2"/>
    <x v="5"/>
    <x v="0"/>
    <s v="Returning"/>
    <x v="2"/>
    <s v="Packing Cube Set"/>
    <n v="1"/>
    <n v="45.54"/>
    <n v="0.1"/>
    <n v="18.440000000000001"/>
    <n v="40.985999999999997"/>
    <n v="18.440000000000001"/>
    <n v="22.545999999999996"/>
    <n v="0.5500902747279558"/>
    <n v="2026"/>
    <s v="Q3"/>
    <n v="9"/>
    <s v="Sep"/>
  </r>
  <r>
    <n v="2866"/>
    <d v="2026-09-01T00:00:00"/>
    <n v="2026"/>
    <x v="2"/>
    <n v="9"/>
    <x v="8"/>
    <x v="0"/>
    <x v="15"/>
    <x v="3"/>
    <s v="Returning"/>
    <x v="1"/>
    <s v="Summit Backpack 45L"/>
    <n v="2"/>
    <n v="156.63999999999999"/>
    <n v="0.1"/>
    <n v="80.09"/>
    <n v="281.952"/>
    <n v="160.18"/>
    <n v="121.77199999999999"/>
    <n v="0.43188911587787987"/>
    <n v="2026"/>
    <s v="Q3"/>
    <n v="9"/>
    <s v="Sep"/>
  </r>
  <r>
    <n v="3288"/>
    <d v="2026-09-01T00:00:00"/>
    <n v="2026"/>
    <x v="2"/>
    <n v="9"/>
    <x v="8"/>
    <x v="3"/>
    <x v="7"/>
    <x v="3"/>
    <s v="Business"/>
    <x v="1"/>
    <s v="Trekking Poles"/>
    <n v="1"/>
    <n v="72.81"/>
    <n v="0"/>
    <n v="32.299999999999997"/>
    <n v="72.81"/>
    <n v="32.299999999999997"/>
    <n v="40.510000000000005"/>
    <n v="0.55637961818431536"/>
    <n v="2026"/>
    <s v="Q3"/>
    <n v="9"/>
    <s v="Sep"/>
  </r>
  <r>
    <n v="3426"/>
    <d v="2026-09-01T00:00:00"/>
    <n v="2026"/>
    <x v="2"/>
    <n v="9"/>
    <x v="8"/>
    <x v="1"/>
    <x v="11"/>
    <x v="2"/>
    <s v="New"/>
    <x v="3"/>
    <s v="Portable Camp Stove"/>
    <n v="6"/>
    <n v="80.319999999999993"/>
    <n v="0"/>
    <n v="38.42"/>
    <n v="481.91999999999996"/>
    <n v="230.52"/>
    <n v="251.39999999999995"/>
    <n v="0.52166334661354574"/>
    <n v="2026"/>
    <s v="Q3"/>
    <n v="9"/>
    <s v="Sep"/>
  </r>
  <r>
    <n v="4826"/>
    <d v="2026-09-01T00:00:00"/>
    <n v="2026"/>
    <x v="2"/>
    <n v="9"/>
    <x v="8"/>
    <x v="3"/>
    <x v="13"/>
    <x v="2"/>
    <s v="Returning"/>
    <x v="2"/>
    <s v="Travel Backpack 35L"/>
    <n v="5"/>
    <n v="166.81"/>
    <n v="0.05"/>
    <n v="89.24"/>
    <n v="792.34749999999997"/>
    <n v="446.2"/>
    <n v="346.14749999999998"/>
    <n v="0.43686324497774021"/>
    <n v="2026"/>
    <s v="Q3"/>
    <n v="9"/>
    <s v="Sep"/>
  </r>
  <r>
    <n v="662"/>
    <d v="2026-09-02T00:00:00"/>
    <n v="2026"/>
    <x v="2"/>
    <n v="9"/>
    <x v="8"/>
    <x v="3"/>
    <x v="13"/>
    <x v="0"/>
    <s v="New"/>
    <x v="4"/>
    <s v="Resistance Band Set"/>
    <n v="1"/>
    <n v="40.56"/>
    <n v="0.15"/>
    <n v="14.28"/>
    <n v="34.475999999999999"/>
    <n v="14.28"/>
    <n v="20.195999999999998"/>
    <n v="0.58579881656804733"/>
    <n v="2026"/>
    <s v="Q3"/>
    <n v="9"/>
    <s v="Sep"/>
  </r>
  <r>
    <n v="1393"/>
    <d v="2026-09-02T00:00:00"/>
    <n v="2026"/>
    <x v="2"/>
    <n v="9"/>
    <x v="8"/>
    <x v="2"/>
    <x v="16"/>
    <x v="0"/>
    <s v="Returning"/>
    <x v="2"/>
    <s v="Travel Backpack 35L"/>
    <n v="2"/>
    <n v="162.4"/>
    <n v="0.1"/>
    <n v="88.04"/>
    <n v="292.32"/>
    <n v="176.08"/>
    <n v="116.23999999999998"/>
    <n v="0.39764641488779412"/>
    <n v="2026"/>
    <s v="Q3"/>
    <n v="9"/>
    <s v="Sep"/>
  </r>
  <r>
    <n v="1568"/>
    <d v="2026-09-02T00:00:00"/>
    <n v="2026"/>
    <x v="2"/>
    <n v="9"/>
    <x v="8"/>
    <x v="0"/>
    <x v="15"/>
    <x v="2"/>
    <s v="Returning"/>
    <x v="4"/>
    <s v="Weighted Vest"/>
    <n v="5"/>
    <n v="123.09"/>
    <n v="0"/>
    <n v="70.3"/>
    <n v="615.45000000000005"/>
    <n v="351.5"/>
    <n v="263.95000000000005"/>
    <n v="0.42887318222438869"/>
    <n v="2026"/>
    <s v="Q3"/>
    <n v="9"/>
    <s v="Sep"/>
  </r>
  <r>
    <n v="2428"/>
    <d v="2026-09-02T00:00:00"/>
    <n v="2026"/>
    <x v="2"/>
    <n v="9"/>
    <x v="8"/>
    <x v="1"/>
    <x v="6"/>
    <x v="3"/>
    <s v="New"/>
    <x v="2"/>
    <s v="Insulated Bottle"/>
    <n v="1"/>
    <n v="36.69"/>
    <n v="0"/>
    <n v="13.92"/>
    <n v="36.69"/>
    <n v="13.92"/>
    <n v="22.769999999999996"/>
    <n v="0.6206050695012264"/>
    <n v="2026"/>
    <s v="Q3"/>
    <n v="9"/>
    <s v="Sep"/>
  </r>
  <r>
    <n v="2890"/>
    <d v="2026-09-02T00:00:00"/>
    <n v="2026"/>
    <x v="2"/>
    <n v="9"/>
    <x v="8"/>
    <x v="2"/>
    <x v="3"/>
    <x v="0"/>
    <s v="Business"/>
    <x v="2"/>
    <s v="Carry-On Duffel"/>
    <n v="4"/>
    <n v="130.43"/>
    <n v="0"/>
    <n v="66.849999999999994"/>
    <n v="521.72"/>
    <n v="267.39999999999998"/>
    <n v="254.32000000000005"/>
    <n v="0.48746454036648018"/>
    <n v="2026"/>
    <s v="Q3"/>
    <n v="9"/>
    <s v="Sep"/>
  </r>
  <r>
    <n v="2108"/>
    <d v="2026-09-03T00:00:00"/>
    <n v="2026"/>
    <x v="2"/>
    <n v="9"/>
    <x v="8"/>
    <x v="1"/>
    <x v="11"/>
    <x v="0"/>
    <s v="Returning"/>
    <x v="1"/>
    <s v="Trail Boots"/>
    <n v="1"/>
    <n v="146.13999999999999"/>
    <n v="0"/>
    <n v="81.040000000000006"/>
    <n v="146.13999999999999"/>
    <n v="81.040000000000006"/>
    <n v="65.09999999999998"/>
    <n v="0.44546325441357593"/>
    <n v="2026"/>
    <s v="Q3"/>
    <n v="9"/>
    <s v="Sep"/>
  </r>
  <r>
    <n v="2340"/>
    <d v="2026-09-03T00:00:00"/>
    <n v="2026"/>
    <x v="2"/>
    <n v="9"/>
    <x v="8"/>
    <x v="1"/>
    <x v="14"/>
    <x v="2"/>
    <s v="New"/>
    <x v="3"/>
    <s v="Alpine Tent 4P"/>
    <n v="4"/>
    <n v="332.93"/>
    <n v="0"/>
    <n v="193.56"/>
    <n v="1331.72"/>
    <n v="774.24"/>
    <n v="557.48"/>
    <n v="0.41861652599645571"/>
    <n v="2026"/>
    <s v="Q3"/>
    <n v="9"/>
    <s v="Sep"/>
  </r>
  <r>
    <n v="3078"/>
    <d v="2026-09-03T00:00:00"/>
    <n v="2026"/>
    <x v="2"/>
    <n v="9"/>
    <x v="8"/>
    <x v="1"/>
    <x v="14"/>
    <x v="2"/>
    <s v="Business"/>
    <x v="3"/>
    <s v="Compact Sleeping Bag"/>
    <n v="4"/>
    <n v="122.43"/>
    <n v="0"/>
    <n v="61.5"/>
    <n v="489.72"/>
    <n v="246"/>
    <n v="243.72000000000003"/>
    <n v="0.49767213918157316"/>
    <n v="2026"/>
    <s v="Q3"/>
    <n v="9"/>
    <s v="Sep"/>
  </r>
  <r>
    <n v="3575"/>
    <d v="2026-09-03T00:00:00"/>
    <n v="2026"/>
    <x v="2"/>
    <n v="9"/>
    <x v="8"/>
    <x v="2"/>
    <x v="2"/>
    <x v="3"/>
    <s v="Returning"/>
    <x v="0"/>
    <s v="Commuter Helmet"/>
    <n v="3"/>
    <n v="81.12"/>
    <n v="0.1"/>
    <n v="41.78"/>
    <n v="219.02400000000003"/>
    <n v="125.34"/>
    <n v="93.684000000000026"/>
    <n v="0.42773394696471628"/>
    <n v="2026"/>
    <s v="Q3"/>
    <n v="9"/>
    <s v="Sep"/>
  </r>
  <r>
    <n v="3700"/>
    <d v="2026-09-03T00:00:00"/>
    <n v="2026"/>
    <x v="2"/>
    <n v="9"/>
    <x v="8"/>
    <x v="1"/>
    <x v="14"/>
    <x v="0"/>
    <s v="Returning"/>
    <x v="2"/>
    <s v="Travel Backpack 35L"/>
    <n v="1"/>
    <n v="168.54"/>
    <n v="0.05"/>
    <n v="87.82"/>
    <n v="160.11299999999997"/>
    <n v="87.82"/>
    <n v="72.292999999999978"/>
    <n v="0.45151236938911887"/>
    <n v="2026"/>
    <s v="Q3"/>
    <n v="9"/>
    <s v="Sep"/>
  </r>
  <r>
    <n v="3762"/>
    <d v="2026-09-03T00:00:00"/>
    <n v="2026"/>
    <x v="2"/>
    <n v="9"/>
    <x v="8"/>
    <x v="0"/>
    <x v="0"/>
    <x v="2"/>
    <s v="New"/>
    <x v="0"/>
    <s v="Compact Repair Kit"/>
    <n v="4"/>
    <n v="39.61"/>
    <n v="0.1"/>
    <n v="16.829999999999998"/>
    <n v="142.596"/>
    <n v="67.319999999999993"/>
    <n v="75.27600000000001"/>
    <n v="0.52789699570815452"/>
    <n v="2026"/>
    <s v="Q3"/>
    <n v="9"/>
    <s v="Sep"/>
  </r>
  <r>
    <n v="2790"/>
    <d v="2026-09-04T00:00:00"/>
    <n v="2026"/>
    <x v="2"/>
    <n v="9"/>
    <x v="8"/>
    <x v="3"/>
    <x v="8"/>
    <x v="0"/>
    <s v="Returning"/>
    <x v="4"/>
    <s v="Resistance Band Set"/>
    <n v="1"/>
    <n v="39.85"/>
    <n v="0.1"/>
    <n v="14.96"/>
    <n v="35.865000000000002"/>
    <n v="14.96"/>
    <n v="20.905000000000001"/>
    <n v="0.58288024536456151"/>
    <n v="2026"/>
    <s v="Q3"/>
    <n v="9"/>
    <s v="Sep"/>
  </r>
  <r>
    <n v="4149"/>
    <d v="2026-09-04T00:00:00"/>
    <n v="2026"/>
    <x v="2"/>
    <n v="9"/>
    <x v="8"/>
    <x v="3"/>
    <x v="8"/>
    <x v="0"/>
    <s v="New"/>
    <x v="4"/>
    <s v="Resistance Band Set"/>
    <n v="1"/>
    <n v="40.51"/>
    <n v="0.05"/>
    <n v="14.7"/>
    <n v="38.484499999999997"/>
    <n v="14.7"/>
    <n v="23.784499999999998"/>
    <n v="0.6180280372617547"/>
    <n v="2026"/>
    <s v="Q3"/>
    <n v="9"/>
    <s v="Sep"/>
  </r>
  <r>
    <n v="1955"/>
    <d v="2026-09-05T00:00:00"/>
    <n v="2026"/>
    <x v="2"/>
    <n v="9"/>
    <x v="8"/>
    <x v="1"/>
    <x v="12"/>
    <x v="0"/>
    <s v="Returning"/>
    <x v="3"/>
    <s v="Compact Sleeping Bag"/>
    <n v="1"/>
    <n v="121.59"/>
    <n v="0"/>
    <n v="62.44"/>
    <n v="121.59"/>
    <n v="62.44"/>
    <n v="59.150000000000006"/>
    <n v="0.4864709268854347"/>
    <n v="2026"/>
    <s v="Q3"/>
    <n v="9"/>
    <s v="Sep"/>
  </r>
  <r>
    <n v="2077"/>
    <d v="2026-09-05T00:00:00"/>
    <n v="2026"/>
    <x v="2"/>
    <n v="9"/>
    <x v="8"/>
    <x v="3"/>
    <x v="8"/>
    <x v="1"/>
    <s v="Business"/>
    <x v="1"/>
    <s v="Summit Backpack 45L"/>
    <n v="4"/>
    <n v="152.99"/>
    <n v="0.15"/>
    <n v="77.12"/>
    <n v="520.16600000000005"/>
    <n v="308.48"/>
    <n v="211.68600000000004"/>
    <n v="0.40695854784818697"/>
    <n v="2026"/>
    <s v="Q3"/>
    <n v="9"/>
    <s v="Sep"/>
  </r>
  <r>
    <n v="2879"/>
    <d v="2026-09-05T00:00:00"/>
    <n v="2026"/>
    <x v="2"/>
    <n v="9"/>
    <x v="8"/>
    <x v="2"/>
    <x v="10"/>
    <x v="0"/>
    <s v="Business"/>
    <x v="2"/>
    <s v="Insulated Bottle"/>
    <n v="3"/>
    <n v="36.19"/>
    <n v="0.1"/>
    <n v="13.97"/>
    <n v="97.712999999999994"/>
    <n v="41.910000000000004"/>
    <n v="55.80299999999999"/>
    <n v="0.57109084768659235"/>
    <n v="2026"/>
    <s v="Q3"/>
    <n v="9"/>
    <s v="Sep"/>
  </r>
  <r>
    <n v="3353"/>
    <d v="2026-09-05T00:00:00"/>
    <n v="2026"/>
    <x v="2"/>
    <n v="9"/>
    <x v="8"/>
    <x v="2"/>
    <x v="16"/>
    <x v="2"/>
    <s v="New"/>
    <x v="1"/>
    <s v="Trail Boots"/>
    <n v="2"/>
    <n v="142.44"/>
    <n v="0"/>
    <n v="77.33"/>
    <n v="284.88"/>
    <n v="154.66"/>
    <n v="130.22"/>
    <n v="0.45710474585790506"/>
    <n v="2026"/>
    <s v="Q3"/>
    <n v="9"/>
    <s v="Sep"/>
  </r>
  <r>
    <n v="3514"/>
    <d v="2026-09-05T00:00:00"/>
    <n v="2026"/>
    <x v="2"/>
    <n v="9"/>
    <x v="8"/>
    <x v="1"/>
    <x v="6"/>
    <x v="0"/>
    <s v="New"/>
    <x v="2"/>
    <s v="Carry-On Duffel"/>
    <n v="2"/>
    <n v="133.81"/>
    <n v="0"/>
    <n v="66.78"/>
    <n v="267.62"/>
    <n v="133.56"/>
    <n v="134.06"/>
    <n v="0.5009341603766535"/>
    <n v="2026"/>
    <s v="Q3"/>
    <n v="9"/>
    <s v="Sep"/>
  </r>
  <r>
    <n v="3964"/>
    <d v="2026-09-05T00:00:00"/>
    <n v="2026"/>
    <x v="2"/>
    <n v="9"/>
    <x v="8"/>
    <x v="1"/>
    <x v="12"/>
    <x v="2"/>
    <s v="New"/>
    <x v="4"/>
    <s v="Resistance Band Set"/>
    <n v="2"/>
    <n v="40.49"/>
    <n v="0.15"/>
    <n v="14.32"/>
    <n v="68.832999999999998"/>
    <n v="28.64"/>
    <n v="40.192999999999998"/>
    <n v="0.58392050324698908"/>
    <n v="2026"/>
    <s v="Q3"/>
    <n v="9"/>
    <s v="Sep"/>
  </r>
  <r>
    <n v="4599"/>
    <d v="2026-09-05T00:00:00"/>
    <n v="2026"/>
    <x v="2"/>
    <n v="9"/>
    <x v="8"/>
    <x v="2"/>
    <x v="2"/>
    <x v="0"/>
    <s v="Business"/>
    <x v="3"/>
    <s v="Trail Tent 2P"/>
    <n v="4"/>
    <n v="198.1"/>
    <n v="0"/>
    <n v="101.61"/>
    <n v="792.4"/>
    <n v="406.44"/>
    <n v="385.96"/>
    <n v="0.48707723372034323"/>
    <n v="2026"/>
    <s v="Q3"/>
    <n v="9"/>
    <s v="Sep"/>
  </r>
  <r>
    <n v="5030"/>
    <d v="2026-09-05T00:00:00"/>
    <n v="2026"/>
    <x v="2"/>
    <n v="9"/>
    <x v="8"/>
    <x v="1"/>
    <x v="12"/>
    <x v="2"/>
    <s v="New"/>
    <x v="0"/>
    <s v="Commuter Helmet"/>
    <n v="1"/>
    <n v="83.73"/>
    <n v="0.15"/>
    <n v="43.34"/>
    <n v="71.170500000000004"/>
    <n v="43.34"/>
    <n v="27.830500000000001"/>
    <n v="0.39103982689457006"/>
    <n v="2026"/>
    <s v="Q3"/>
    <n v="9"/>
    <s v="Sep"/>
  </r>
  <r>
    <n v="1593"/>
    <d v="2026-09-06T00:00:00"/>
    <n v="2026"/>
    <x v="2"/>
    <n v="9"/>
    <x v="8"/>
    <x v="1"/>
    <x v="14"/>
    <x v="2"/>
    <s v="New"/>
    <x v="3"/>
    <s v="Trail Tent 2P"/>
    <n v="2"/>
    <n v="194.92"/>
    <n v="0"/>
    <n v="102.66"/>
    <n v="389.84"/>
    <n v="205.32"/>
    <n v="184.51999999999998"/>
    <n v="0.47332238867227577"/>
    <n v="2026"/>
    <s v="Q3"/>
    <n v="9"/>
    <s v="Sep"/>
  </r>
  <r>
    <n v="1818"/>
    <d v="2026-09-06T00:00:00"/>
    <n v="2026"/>
    <x v="2"/>
    <n v="9"/>
    <x v="8"/>
    <x v="1"/>
    <x v="12"/>
    <x v="2"/>
    <s v="New"/>
    <x v="2"/>
    <s v="Travel Backpack 35L"/>
    <n v="1"/>
    <n v="161.03"/>
    <n v="0"/>
    <n v="89.86"/>
    <n v="161.03"/>
    <n v="89.86"/>
    <n v="71.17"/>
    <n v="0.44196733527914056"/>
    <n v="2026"/>
    <s v="Q3"/>
    <n v="9"/>
    <s v="Sep"/>
  </r>
  <r>
    <n v="2370"/>
    <d v="2026-09-06T00:00:00"/>
    <n v="2026"/>
    <x v="2"/>
    <n v="9"/>
    <x v="8"/>
    <x v="3"/>
    <x v="4"/>
    <x v="3"/>
    <s v="New"/>
    <x v="4"/>
    <s v="Recovery Roller"/>
    <n v="1"/>
    <n v="35.68"/>
    <n v="0.05"/>
    <n v="13.76"/>
    <n v="33.896000000000001"/>
    <n v="13.76"/>
    <n v="20.136000000000003"/>
    <n v="0.59405239556289835"/>
    <n v="2026"/>
    <s v="Q3"/>
    <n v="9"/>
    <s v="Sep"/>
  </r>
  <r>
    <n v="2726"/>
    <d v="2026-09-06T00:00:00"/>
    <n v="2026"/>
    <x v="2"/>
    <n v="9"/>
    <x v="8"/>
    <x v="1"/>
    <x v="6"/>
    <x v="0"/>
    <s v="New"/>
    <x v="0"/>
    <s v="Compact Repair Kit"/>
    <n v="1"/>
    <n v="39.68"/>
    <n v="0.05"/>
    <n v="16.63"/>
    <n v="37.695999999999998"/>
    <n v="16.63"/>
    <n v="21.065999999999999"/>
    <n v="0.55883913412563668"/>
    <n v="2026"/>
    <s v="Q3"/>
    <n v="9"/>
    <s v="Sep"/>
  </r>
  <r>
    <n v="2755"/>
    <d v="2026-09-06T00:00:00"/>
    <n v="2026"/>
    <x v="2"/>
    <n v="9"/>
    <x v="8"/>
    <x v="2"/>
    <x v="10"/>
    <x v="0"/>
    <s v="New"/>
    <x v="1"/>
    <s v="Trail Boots"/>
    <n v="3"/>
    <n v="146.22"/>
    <n v="0"/>
    <n v="80.13"/>
    <n v="438.65999999999997"/>
    <n v="240.39"/>
    <n v="198.26999999999998"/>
    <n v="0.4519901518260156"/>
    <n v="2026"/>
    <s v="Q3"/>
    <n v="9"/>
    <s v="Sep"/>
  </r>
  <r>
    <n v="3187"/>
    <d v="2026-09-06T00:00:00"/>
    <n v="2026"/>
    <x v="2"/>
    <n v="9"/>
    <x v="8"/>
    <x v="3"/>
    <x v="7"/>
    <x v="2"/>
    <s v="Returning"/>
    <x v="1"/>
    <s v="Trekking Poles"/>
    <n v="1"/>
    <n v="71.680000000000007"/>
    <n v="0"/>
    <n v="31.87"/>
    <n v="71.680000000000007"/>
    <n v="31.87"/>
    <n v="39.81"/>
    <n v="0.5553850446428571"/>
    <n v="2026"/>
    <s v="Q3"/>
    <n v="9"/>
    <s v="Sep"/>
  </r>
  <r>
    <n v="3471"/>
    <d v="2026-09-06T00:00:00"/>
    <n v="2026"/>
    <x v="2"/>
    <n v="9"/>
    <x v="8"/>
    <x v="2"/>
    <x v="10"/>
    <x v="3"/>
    <s v="New"/>
    <x v="4"/>
    <s v="Training Mat"/>
    <n v="2"/>
    <n v="51.77"/>
    <n v="0"/>
    <n v="21.46"/>
    <n v="103.54"/>
    <n v="42.92"/>
    <n v="60.620000000000005"/>
    <n v="0.58547421286459345"/>
    <n v="2026"/>
    <s v="Q3"/>
    <n v="9"/>
    <s v="Sep"/>
  </r>
  <r>
    <n v="3529"/>
    <d v="2026-09-06T00:00:00"/>
    <n v="2026"/>
    <x v="2"/>
    <n v="9"/>
    <x v="8"/>
    <x v="2"/>
    <x v="5"/>
    <x v="1"/>
    <s v="Returning"/>
    <x v="4"/>
    <s v="Resistance Band Set"/>
    <n v="4"/>
    <n v="39.4"/>
    <n v="0.15"/>
    <n v="14.95"/>
    <n v="133.95999999999998"/>
    <n v="59.8"/>
    <n v="74.159999999999982"/>
    <n v="0.55359808898178553"/>
    <n v="2026"/>
    <s v="Q3"/>
    <n v="9"/>
    <s v="Sep"/>
  </r>
  <r>
    <n v="3549"/>
    <d v="2026-09-06T00:00:00"/>
    <n v="2026"/>
    <x v="2"/>
    <n v="9"/>
    <x v="8"/>
    <x v="3"/>
    <x v="8"/>
    <x v="0"/>
    <s v="New"/>
    <x v="2"/>
    <s v="Packing Cube Set"/>
    <n v="1"/>
    <n v="47.17"/>
    <n v="0"/>
    <n v="18.64"/>
    <n v="47.17"/>
    <n v="18.64"/>
    <n v="28.53"/>
    <n v="0.60483358066567738"/>
    <n v="2026"/>
    <s v="Q3"/>
    <n v="9"/>
    <s v="Sep"/>
  </r>
  <r>
    <n v="4003"/>
    <d v="2026-09-06T00:00:00"/>
    <n v="2026"/>
    <x v="2"/>
    <n v="9"/>
    <x v="8"/>
    <x v="3"/>
    <x v="4"/>
    <x v="3"/>
    <s v="Returning"/>
    <x v="4"/>
    <s v="Training Mat"/>
    <n v="2"/>
    <n v="50.41"/>
    <n v="0.1"/>
    <n v="22.05"/>
    <n v="90.738"/>
    <n v="44.1"/>
    <n v="46.637999999999998"/>
    <n v="0.51398532037294187"/>
    <n v="2026"/>
    <s v="Q3"/>
    <n v="9"/>
    <s v="Sep"/>
  </r>
  <r>
    <n v="4613"/>
    <d v="2026-09-06T00:00:00"/>
    <n v="2026"/>
    <x v="2"/>
    <n v="9"/>
    <x v="8"/>
    <x v="3"/>
    <x v="13"/>
    <x v="0"/>
    <s v="Business"/>
    <x v="0"/>
    <s v="Commuter Helmet"/>
    <n v="4"/>
    <n v="80.38"/>
    <n v="0.1"/>
    <n v="42.55"/>
    <n v="289.36799999999999"/>
    <n v="170.2"/>
    <n v="119.16800000000001"/>
    <n v="0.41182162505874875"/>
    <n v="2026"/>
    <s v="Q3"/>
    <n v="9"/>
    <s v="Sep"/>
  </r>
  <r>
    <n v="75"/>
    <d v="2026-09-07T00:00:00"/>
    <n v="2026"/>
    <x v="2"/>
    <n v="9"/>
    <x v="8"/>
    <x v="0"/>
    <x v="0"/>
    <x v="0"/>
    <s v="Business"/>
    <x v="4"/>
    <s v="Resistance Band Set"/>
    <n v="2"/>
    <n v="40.78"/>
    <n v="0"/>
    <n v="15.04"/>
    <n v="81.56"/>
    <n v="30.08"/>
    <n v="51.480000000000004"/>
    <n v="0.63119176066699367"/>
    <n v="2026"/>
    <s v="Q3"/>
    <n v="9"/>
    <s v="Sep"/>
  </r>
  <r>
    <n v="601"/>
    <d v="2026-09-07T00:00:00"/>
    <n v="2026"/>
    <x v="2"/>
    <n v="9"/>
    <x v="8"/>
    <x v="1"/>
    <x v="12"/>
    <x v="0"/>
    <s v="Returning"/>
    <x v="1"/>
    <s v="Trail Boots"/>
    <n v="1"/>
    <n v="141.69"/>
    <n v="0"/>
    <n v="80.34"/>
    <n v="141.69"/>
    <n v="80.34"/>
    <n v="61.349999999999994"/>
    <n v="0.43298750793986868"/>
    <n v="2026"/>
    <s v="Q3"/>
    <n v="9"/>
    <s v="Sep"/>
  </r>
  <r>
    <n v="1617"/>
    <d v="2026-09-07T00:00:00"/>
    <n v="2026"/>
    <x v="2"/>
    <n v="9"/>
    <x v="8"/>
    <x v="3"/>
    <x v="8"/>
    <x v="0"/>
    <s v="New"/>
    <x v="3"/>
    <s v="Portable Camp Stove"/>
    <n v="1"/>
    <n v="83.28"/>
    <n v="0.1"/>
    <n v="39.75"/>
    <n v="74.951999999999998"/>
    <n v="39.75"/>
    <n v="35.201999999999998"/>
    <n v="0.46966058277297468"/>
    <n v="2026"/>
    <s v="Q3"/>
    <n v="9"/>
    <s v="Sep"/>
  </r>
  <r>
    <n v="2305"/>
    <d v="2026-09-07T00:00:00"/>
    <n v="2026"/>
    <x v="2"/>
    <n v="9"/>
    <x v="8"/>
    <x v="3"/>
    <x v="7"/>
    <x v="3"/>
    <s v="Returning"/>
    <x v="3"/>
    <s v="Portable Camp Stove"/>
    <n v="2"/>
    <n v="82.43"/>
    <n v="0"/>
    <n v="40.51"/>
    <n v="164.86"/>
    <n v="81.02"/>
    <n v="83.840000000000018"/>
    <n v="0.50855271139148372"/>
    <n v="2026"/>
    <s v="Q3"/>
    <n v="9"/>
    <s v="Sep"/>
  </r>
  <r>
    <n v="2344"/>
    <d v="2026-09-07T00:00:00"/>
    <n v="2026"/>
    <x v="2"/>
    <n v="9"/>
    <x v="8"/>
    <x v="0"/>
    <x v="15"/>
    <x v="3"/>
    <s v="New"/>
    <x v="4"/>
    <s v="Recovery Roller"/>
    <n v="4"/>
    <n v="36.380000000000003"/>
    <n v="0"/>
    <n v="14.16"/>
    <n v="145.52000000000001"/>
    <n v="56.64"/>
    <n v="88.88000000000001"/>
    <n v="0.61077515118196812"/>
    <n v="2026"/>
    <s v="Q3"/>
    <n v="9"/>
    <s v="Sep"/>
  </r>
  <r>
    <n v="2601"/>
    <d v="2026-09-07T00:00:00"/>
    <n v="2026"/>
    <x v="2"/>
    <n v="9"/>
    <x v="8"/>
    <x v="1"/>
    <x v="11"/>
    <x v="0"/>
    <s v="New"/>
    <x v="0"/>
    <s v="Commuter Helmet"/>
    <n v="1"/>
    <n v="82.86"/>
    <n v="0"/>
    <n v="43.33"/>
    <n v="82.86"/>
    <n v="43.33"/>
    <n v="39.53"/>
    <n v="0.47706975621530295"/>
    <n v="2026"/>
    <s v="Q3"/>
    <n v="9"/>
    <s v="Sep"/>
  </r>
  <r>
    <n v="2831"/>
    <d v="2026-09-07T00:00:00"/>
    <n v="2026"/>
    <x v="2"/>
    <n v="9"/>
    <x v="8"/>
    <x v="0"/>
    <x v="9"/>
    <x v="0"/>
    <s v="New"/>
    <x v="2"/>
    <s v="Packing Cube Set"/>
    <n v="1"/>
    <n v="46.44"/>
    <n v="0.05"/>
    <n v="17.88"/>
    <n v="44.117999999999995"/>
    <n v="17.88"/>
    <n v="26.237999999999996"/>
    <n v="0.59472324221406225"/>
    <n v="2026"/>
    <s v="Q3"/>
    <n v="9"/>
    <s v="Sep"/>
  </r>
  <r>
    <n v="2845"/>
    <d v="2026-09-07T00:00:00"/>
    <n v="2026"/>
    <x v="2"/>
    <n v="9"/>
    <x v="8"/>
    <x v="0"/>
    <x v="0"/>
    <x v="1"/>
    <s v="Business"/>
    <x v="2"/>
    <s v="Carry-On Duffel"/>
    <n v="4"/>
    <n v="133.26"/>
    <n v="0.1"/>
    <n v="68.77"/>
    <n v="479.73599999999999"/>
    <n v="275.08"/>
    <n v="204.65600000000001"/>
    <n v="0.42660129738022579"/>
    <n v="2026"/>
    <s v="Q3"/>
    <n v="9"/>
    <s v="Sep"/>
  </r>
  <r>
    <n v="3679"/>
    <d v="2026-09-07T00:00:00"/>
    <n v="2026"/>
    <x v="2"/>
    <n v="9"/>
    <x v="8"/>
    <x v="1"/>
    <x v="12"/>
    <x v="3"/>
    <s v="New"/>
    <x v="1"/>
    <s v="Trail Boots"/>
    <n v="1"/>
    <n v="147.36000000000001"/>
    <n v="0"/>
    <n v="81.599999999999994"/>
    <n v="147.36000000000001"/>
    <n v="81.599999999999994"/>
    <n v="65.760000000000019"/>
    <n v="0.44625407166123787"/>
    <n v="2026"/>
    <s v="Q3"/>
    <n v="9"/>
    <s v="Sep"/>
  </r>
  <r>
    <n v="3828"/>
    <d v="2026-09-07T00:00:00"/>
    <n v="2026"/>
    <x v="2"/>
    <n v="9"/>
    <x v="8"/>
    <x v="0"/>
    <x v="0"/>
    <x v="0"/>
    <s v="New"/>
    <x v="2"/>
    <s v="Travel Backpack 35L"/>
    <n v="2"/>
    <n v="166.13"/>
    <n v="0.15"/>
    <n v="86.71"/>
    <n v="282.42099999999999"/>
    <n v="173.42"/>
    <n v="109.001"/>
    <n v="0.38595217777714835"/>
    <n v="2026"/>
    <s v="Q3"/>
    <n v="9"/>
    <s v="Sep"/>
  </r>
  <r>
    <n v="4226"/>
    <d v="2026-09-07T00:00:00"/>
    <n v="2026"/>
    <x v="2"/>
    <n v="9"/>
    <x v="8"/>
    <x v="2"/>
    <x v="3"/>
    <x v="0"/>
    <s v="New"/>
    <x v="4"/>
    <s v="Training Mat"/>
    <n v="1"/>
    <n v="51.74"/>
    <n v="0"/>
    <n v="22.45"/>
    <n v="51.74"/>
    <n v="22.45"/>
    <n v="29.290000000000003"/>
    <n v="0.56609972941631237"/>
    <n v="2026"/>
    <s v="Q3"/>
    <n v="9"/>
    <s v="Sep"/>
  </r>
  <r>
    <n v="58"/>
    <d v="2026-09-08T00:00:00"/>
    <n v="2026"/>
    <x v="2"/>
    <n v="9"/>
    <x v="8"/>
    <x v="0"/>
    <x v="0"/>
    <x v="2"/>
    <s v="Returning"/>
    <x v="1"/>
    <s v="Trekking Poles"/>
    <n v="1"/>
    <n v="71.7"/>
    <n v="0"/>
    <n v="32"/>
    <n v="71.7"/>
    <n v="32"/>
    <n v="39.700000000000003"/>
    <n v="0.55369595536959559"/>
    <n v="2026"/>
    <s v="Q3"/>
    <n v="9"/>
    <s v="Sep"/>
  </r>
  <r>
    <n v="1224"/>
    <d v="2026-09-08T00:00:00"/>
    <n v="2026"/>
    <x v="2"/>
    <n v="9"/>
    <x v="8"/>
    <x v="2"/>
    <x v="2"/>
    <x v="0"/>
    <s v="Returning"/>
    <x v="0"/>
    <s v="Compact Repair Kit"/>
    <n v="2"/>
    <n v="39.409999999999997"/>
    <n v="0.05"/>
    <n v="17.12"/>
    <n v="74.878999999999991"/>
    <n v="34.24"/>
    <n v="40.638999999999989"/>
    <n v="0.54272893601677363"/>
    <n v="2026"/>
    <s v="Q3"/>
    <n v="9"/>
    <s v="Sep"/>
  </r>
  <r>
    <n v="4345"/>
    <d v="2026-09-08T00:00:00"/>
    <n v="2026"/>
    <x v="2"/>
    <n v="9"/>
    <x v="8"/>
    <x v="0"/>
    <x v="9"/>
    <x v="0"/>
    <s v="New"/>
    <x v="3"/>
    <s v="Alpine Tent 4P"/>
    <n v="2"/>
    <n v="345.33"/>
    <n v="0"/>
    <n v="198.22"/>
    <n v="690.66"/>
    <n v="396.44"/>
    <n v="294.21999999999997"/>
    <n v="0.42599832044710856"/>
    <n v="2026"/>
    <s v="Q3"/>
    <n v="9"/>
    <s v="Sep"/>
  </r>
  <r>
    <n v="1069"/>
    <d v="2026-09-09T00:00:00"/>
    <n v="2026"/>
    <x v="2"/>
    <n v="9"/>
    <x v="8"/>
    <x v="3"/>
    <x v="13"/>
    <x v="0"/>
    <s v="Returning"/>
    <x v="1"/>
    <s v="Trail Boots"/>
    <n v="1"/>
    <n v="145.33000000000001"/>
    <n v="0.1"/>
    <n v="80.97"/>
    <n v="130.79700000000003"/>
    <n v="80.97"/>
    <n v="49.827000000000027"/>
    <n v="0.3809491043372556"/>
    <n v="2026"/>
    <s v="Q3"/>
    <n v="9"/>
    <s v="Sep"/>
  </r>
  <r>
    <n v="1489"/>
    <d v="2026-09-09T00:00:00"/>
    <n v="2026"/>
    <x v="2"/>
    <n v="9"/>
    <x v="8"/>
    <x v="0"/>
    <x v="0"/>
    <x v="0"/>
    <s v="Returning"/>
    <x v="0"/>
    <s v="Trail Bike Light"/>
    <n v="3"/>
    <n v="50.03"/>
    <n v="0.1"/>
    <n v="22.89"/>
    <n v="135.08100000000002"/>
    <n v="68.67"/>
    <n v="66.411000000000016"/>
    <n v="0.49163835032313952"/>
    <n v="2026"/>
    <s v="Q3"/>
    <n v="9"/>
    <s v="Sep"/>
  </r>
  <r>
    <n v="2045"/>
    <d v="2026-09-09T00:00:00"/>
    <n v="2026"/>
    <x v="2"/>
    <n v="9"/>
    <x v="8"/>
    <x v="1"/>
    <x v="1"/>
    <x v="3"/>
    <s v="Returning"/>
    <x v="2"/>
    <s v="Insulated Bottle"/>
    <n v="1"/>
    <n v="35.68"/>
    <n v="0.05"/>
    <n v="13.37"/>
    <n v="33.896000000000001"/>
    <n v="13.37"/>
    <n v="20.526000000000003"/>
    <n v="0.60555817795610112"/>
    <n v="2026"/>
    <s v="Q3"/>
    <n v="9"/>
    <s v="Sep"/>
  </r>
  <r>
    <n v="2610"/>
    <d v="2026-09-09T00:00:00"/>
    <n v="2026"/>
    <x v="2"/>
    <n v="9"/>
    <x v="8"/>
    <x v="3"/>
    <x v="8"/>
    <x v="0"/>
    <s v="Returning"/>
    <x v="3"/>
    <s v="Alpine Tent 4P"/>
    <n v="1"/>
    <n v="341.87"/>
    <n v="0.1"/>
    <n v="190.66"/>
    <n v="307.68299999999999"/>
    <n v="190.66"/>
    <n v="117.023"/>
    <n v="0.38033625517171893"/>
    <n v="2026"/>
    <s v="Q3"/>
    <n v="9"/>
    <s v="Sep"/>
  </r>
  <r>
    <n v="4210"/>
    <d v="2026-09-09T00:00:00"/>
    <n v="2026"/>
    <x v="2"/>
    <n v="9"/>
    <x v="8"/>
    <x v="1"/>
    <x v="6"/>
    <x v="0"/>
    <s v="Returning"/>
    <x v="2"/>
    <s v="Travel Backpack 35L"/>
    <n v="1"/>
    <n v="164.6"/>
    <n v="0"/>
    <n v="87.21"/>
    <n v="164.6"/>
    <n v="87.21"/>
    <n v="77.39"/>
    <n v="0.47017010935601461"/>
    <n v="2026"/>
    <s v="Q3"/>
    <n v="9"/>
    <s v="Sep"/>
  </r>
  <r>
    <n v="4584"/>
    <d v="2026-09-09T00:00:00"/>
    <n v="2026"/>
    <x v="2"/>
    <n v="9"/>
    <x v="8"/>
    <x v="3"/>
    <x v="8"/>
    <x v="0"/>
    <s v="Returning"/>
    <x v="4"/>
    <s v="Resistance Band Set"/>
    <n v="2"/>
    <n v="41.24"/>
    <n v="0"/>
    <n v="14.46"/>
    <n v="82.48"/>
    <n v="28.92"/>
    <n v="53.56"/>
    <n v="0.64936954413191073"/>
    <n v="2026"/>
    <s v="Q3"/>
    <n v="9"/>
    <s v="Sep"/>
  </r>
  <r>
    <n v="44"/>
    <d v="2026-09-10T00:00:00"/>
    <n v="2026"/>
    <x v="2"/>
    <n v="9"/>
    <x v="8"/>
    <x v="2"/>
    <x v="10"/>
    <x v="2"/>
    <s v="New"/>
    <x v="0"/>
    <s v="Compact Repair Kit"/>
    <n v="1"/>
    <n v="40.1"/>
    <n v="0"/>
    <n v="16.920000000000002"/>
    <n v="40.1"/>
    <n v="16.920000000000002"/>
    <n v="23.18"/>
    <n v="0.57805486284289276"/>
    <n v="2026"/>
    <s v="Q3"/>
    <n v="9"/>
    <s v="Sep"/>
  </r>
  <r>
    <n v="97"/>
    <d v="2026-09-10T00:00:00"/>
    <n v="2026"/>
    <x v="2"/>
    <n v="9"/>
    <x v="8"/>
    <x v="1"/>
    <x v="6"/>
    <x v="0"/>
    <s v="New"/>
    <x v="3"/>
    <s v="Portable Camp Stove"/>
    <n v="2"/>
    <n v="80.239999999999995"/>
    <n v="0"/>
    <n v="40.5"/>
    <n v="160.47999999999999"/>
    <n v="81"/>
    <n v="79.47999999999999"/>
    <n v="0.49526420737786636"/>
    <n v="2026"/>
    <s v="Q3"/>
    <n v="9"/>
    <s v="Sep"/>
  </r>
  <r>
    <n v="1015"/>
    <d v="2026-09-10T00:00:00"/>
    <n v="2026"/>
    <x v="2"/>
    <n v="9"/>
    <x v="8"/>
    <x v="2"/>
    <x v="3"/>
    <x v="0"/>
    <s v="New"/>
    <x v="1"/>
    <s v="Summit Backpack 45L"/>
    <n v="4"/>
    <n v="151.01"/>
    <n v="0"/>
    <n v="80.569999999999993"/>
    <n v="604.04"/>
    <n v="322.27999999999997"/>
    <n v="281.76"/>
    <n v="0.46645917488908023"/>
    <n v="2026"/>
    <s v="Q3"/>
    <n v="9"/>
    <s v="Sep"/>
  </r>
  <r>
    <n v="1128"/>
    <d v="2026-09-10T00:00:00"/>
    <n v="2026"/>
    <x v="2"/>
    <n v="9"/>
    <x v="8"/>
    <x v="0"/>
    <x v="15"/>
    <x v="3"/>
    <s v="Returning"/>
    <x v="0"/>
    <s v="Trail Bike Light"/>
    <n v="1"/>
    <n v="51.32"/>
    <n v="0.1"/>
    <n v="22.67"/>
    <n v="46.188000000000002"/>
    <n v="22.67"/>
    <n v="23.518000000000001"/>
    <n v="0.50917987356023209"/>
    <n v="2026"/>
    <s v="Q3"/>
    <n v="9"/>
    <s v="Sep"/>
  </r>
  <r>
    <n v="3548"/>
    <d v="2026-09-10T00:00:00"/>
    <n v="2026"/>
    <x v="2"/>
    <n v="9"/>
    <x v="8"/>
    <x v="3"/>
    <x v="7"/>
    <x v="2"/>
    <s v="Returning"/>
    <x v="1"/>
    <s v="Trekking Poles"/>
    <n v="2"/>
    <n v="72.61"/>
    <n v="0"/>
    <n v="32.68"/>
    <n v="145.22"/>
    <n v="65.36"/>
    <n v="79.86"/>
    <n v="0.54992425285773305"/>
    <n v="2026"/>
    <s v="Q3"/>
    <n v="9"/>
    <s v="Sep"/>
  </r>
  <r>
    <n v="242"/>
    <d v="2026-09-11T00:00:00"/>
    <n v="2026"/>
    <x v="2"/>
    <n v="9"/>
    <x v="8"/>
    <x v="3"/>
    <x v="13"/>
    <x v="3"/>
    <s v="Business"/>
    <x v="4"/>
    <s v="Resistance Band Set"/>
    <n v="5"/>
    <n v="40.94"/>
    <n v="0"/>
    <n v="14.78"/>
    <n v="204.7"/>
    <n v="73.899999999999991"/>
    <n v="130.80000000000001"/>
    <n v="0.6389838788470934"/>
    <n v="2026"/>
    <s v="Q3"/>
    <n v="9"/>
    <s v="Sep"/>
  </r>
  <r>
    <n v="784"/>
    <d v="2026-09-11T00:00:00"/>
    <n v="2026"/>
    <x v="2"/>
    <n v="9"/>
    <x v="8"/>
    <x v="2"/>
    <x v="16"/>
    <x v="3"/>
    <s v="New"/>
    <x v="0"/>
    <s v="Commuter Helmet"/>
    <n v="4"/>
    <n v="81.69"/>
    <n v="0"/>
    <n v="42.23"/>
    <n v="326.76"/>
    <n v="168.92"/>
    <n v="157.84"/>
    <n v="0.48304566042355246"/>
    <n v="2026"/>
    <s v="Q3"/>
    <n v="9"/>
    <s v="Sep"/>
  </r>
  <r>
    <n v="1535"/>
    <d v="2026-09-11T00:00:00"/>
    <n v="2026"/>
    <x v="2"/>
    <n v="9"/>
    <x v="8"/>
    <x v="0"/>
    <x v="15"/>
    <x v="2"/>
    <s v="New"/>
    <x v="0"/>
    <s v="Trail Bike Light"/>
    <n v="1"/>
    <n v="51.25"/>
    <n v="0.05"/>
    <n v="21.99"/>
    <n v="48.6875"/>
    <n v="21.99"/>
    <n v="26.697500000000002"/>
    <n v="0.54834403080872918"/>
    <n v="2026"/>
    <s v="Q3"/>
    <n v="9"/>
    <s v="Sep"/>
  </r>
  <r>
    <n v="1687"/>
    <d v="2026-09-11T00:00:00"/>
    <n v="2026"/>
    <x v="2"/>
    <n v="9"/>
    <x v="8"/>
    <x v="2"/>
    <x v="16"/>
    <x v="0"/>
    <s v="Returning"/>
    <x v="4"/>
    <s v="Training Mat"/>
    <n v="1"/>
    <n v="50.78"/>
    <n v="0.05"/>
    <n v="22.52"/>
    <n v="48.241"/>
    <n v="22.52"/>
    <n v="25.721"/>
    <n v="0.5331771729441761"/>
    <n v="2026"/>
    <s v="Q3"/>
    <n v="9"/>
    <s v="Sep"/>
  </r>
  <r>
    <n v="2162"/>
    <d v="2026-09-11T00:00:00"/>
    <n v="2026"/>
    <x v="2"/>
    <n v="9"/>
    <x v="8"/>
    <x v="1"/>
    <x v="1"/>
    <x v="0"/>
    <s v="New"/>
    <x v="2"/>
    <s v="Carry-On Duffel"/>
    <n v="1"/>
    <n v="133.31"/>
    <n v="0.05"/>
    <n v="67.790000000000006"/>
    <n v="126.64449999999999"/>
    <n v="67.790000000000006"/>
    <n v="58.854499999999987"/>
    <n v="0.46472211584395684"/>
    <n v="2026"/>
    <s v="Q3"/>
    <n v="9"/>
    <s v="Sep"/>
  </r>
  <r>
    <n v="2307"/>
    <d v="2026-09-11T00:00:00"/>
    <n v="2026"/>
    <x v="2"/>
    <n v="9"/>
    <x v="8"/>
    <x v="2"/>
    <x v="2"/>
    <x v="0"/>
    <s v="Returning"/>
    <x v="2"/>
    <s v="Travel Backpack 35L"/>
    <n v="1"/>
    <n v="162.06"/>
    <n v="0"/>
    <n v="86.95"/>
    <n v="162.06"/>
    <n v="86.95"/>
    <n v="75.11"/>
    <n v="0.4634703196347032"/>
    <n v="2026"/>
    <s v="Q3"/>
    <n v="9"/>
    <s v="Sep"/>
  </r>
  <r>
    <n v="3976"/>
    <d v="2026-09-11T00:00:00"/>
    <n v="2026"/>
    <x v="2"/>
    <n v="9"/>
    <x v="8"/>
    <x v="2"/>
    <x v="5"/>
    <x v="2"/>
    <s v="Returning"/>
    <x v="2"/>
    <s v="Insulated Bottle"/>
    <n v="2"/>
    <n v="37.03"/>
    <n v="0.1"/>
    <n v="13.46"/>
    <n v="66.654000000000011"/>
    <n v="26.92"/>
    <n v="39.734000000000009"/>
    <n v="0.59612326342004984"/>
    <n v="2026"/>
    <s v="Q3"/>
    <n v="9"/>
    <s v="Sep"/>
  </r>
  <r>
    <n v="5066"/>
    <d v="2026-09-11T00:00:00"/>
    <n v="2026"/>
    <x v="2"/>
    <n v="9"/>
    <x v="8"/>
    <x v="1"/>
    <x v="11"/>
    <x v="0"/>
    <s v="New"/>
    <x v="3"/>
    <s v="Alpine Tent 4P"/>
    <n v="1"/>
    <n v="338.01"/>
    <n v="0"/>
    <n v="190.89"/>
    <n v="338.01"/>
    <n v="190.89"/>
    <n v="147.12"/>
    <n v="0.43525339486997427"/>
    <n v="2026"/>
    <s v="Q3"/>
    <n v="9"/>
    <s v="Sep"/>
  </r>
  <r>
    <n v="78"/>
    <d v="2026-09-12T00:00:00"/>
    <n v="2026"/>
    <x v="2"/>
    <n v="9"/>
    <x v="8"/>
    <x v="3"/>
    <x v="13"/>
    <x v="0"/>
    <s v="New"/>
    <x v="4"/>
    <s v="Resistance Band Set"/>
    <n v="5"/>
    <n v="40.78"/>
    <n v="0.05"/>
    <n v="14.94"/>
    <n v="193.70499999999998"/>
    <n v="74.7"/>
    <n v="119.00499999999998"/>
    <n v="0.61436204537828132"/>
    <n v="2026"/>
    <s v="Q3"/>
    <n v="9"/>
    <s v="Sep"/>
  </r>
  <r>
    <n v="354"/>
    <d v="2026-09-12T00:00:00"/>
    <n v="2026"/>
    <x v="2"/>
    <n v="9"/>
    <x v="8"/>
    <x v="2"/>
    <x v="16"/>
    <x v="0"/>
    <s v="Returning"/>
    <x v="0"/>
    <s v="Trail Bike Light"/>
    <n v="4"/>
    <n v="51.47"/>
    <n v="0"/>
    <n v="21.9"/>
    <n v="205.88"/>
    <n v="87.6"/>
    <n v="118.28"/>
    <n v="0.57450942296483387"/>
    <n v="2026"/>
    <s v="Q3"/>
    <n v="9"/>
    <s v="Sep"/>
  </r>
  <r>
    <n v="1738"/>
    <d v="2026-09-12T00:00:00"/>
    <n v="2026"/>
    <x v="2"/>
    <n v="9"/>
    <x v="8"/>
    <x v="0"/>
    <x v="15"/>
    <x v="1"/>
    <s v="Business"/>
    <x v="1"/>
    <s v="Trail Boots"/>
    <n v="10"/>
    <n v="144.4"/>
    <n v="0.1"/>
    <n v="81.069999999999993"/>
    <n v="1299.6000000000001"/>
    <n v="810.69999999999993"/>
    <n v="488.9000000000002"/>
    <n v="0.37619267466912909"/>
    <n v="2026"/>
    <s v="Q3"/>
    <n v="9"/>
    <s v="Sep"/>
  </r>
  <r>
    <n v="1900"/>
    <d v="2026-09-12T00:00:00"/>
    <n v="2026"/>
    <x v="2"/>
    <n v="9"/>
    <x v="8"/>
    <x v="1"/>
    <x v="6"/>
    <x v="2"/>
    <s v="New"/>
    <x v="4"/>
    <s v="Training Mat"/>
    <n v="1"/>
    <n v="51.34"/>
    <n v="0.1"/>
    <n v="22.63"/>
    <n v="46.206000000000003"/>
    <n v="22.63"/>
    <n v="23.576000000000004"/>
    <n v="0.51023676578799293"/>
    <n v="2026"/>
    <s v="Q3"/>
    <n v="9"/>
    <s v="Sep"/>
  </r>
  <r>
    <n v="3375"/>
    <d v="2026-09-12T00:00:00"/>
    <n v="2026"/>
    <x v="2"/>
    <n v="9"/>
    <x v="8"/>
    <x v="1"/>
    <x v="1"/>
    <x v="1"/>
    <s v="Returning"/>
    <x v="2"/>
    <s v="Packing Cube Set"/>
    <n v="6"/>
    <n v="47.72"/>
    <n v="0.1"/>
    <n v="18.41"/>
    <n v="257.68799999999999"/>
    <n v="110.46000000000001"/>
    <n v="147.22799999999998"/>
    <n v="0.57134208810654741"/>
    <n v="2026"/>
    <s v="Q3"/>
    <n v="9"/>
    <s v="Sep"/>
  </r>
  <r>
    <n v="3567"/>
    <d v="2026-09-12T00:00:00"/>
    <n v="2026"/>
    <x v="2"/>
    <n v="9"/>
    <x v="8"/>
    <x v="1"/>
    <x v="11"/>
    <x v="0"/>
    <s v="Business"/>
    <x v="3"/>
    <s v="Portable Camp Stove"/>
    <n v="1"/>
    <n v="81.489999999999995"/>
    <n v="0.1"/>
    <n v="38.83"/>
    <n v="73.340999999999994"/>
    <n v="38.83"/>
    <n v="34.510999999999996"/>
    <n v="0.47055535103148305"/>
    <n v="2026"/>
    <s v="Q3"/>
    <n v="9"/>
    <s v="Sep"/>
  </r>
  <r>
    <n v="4106"/>
    <d v="2026-09-12T00:00:00"/>
    <n v="2026"/>
    <x v="2"/>
    <n v="9"/>
    <x v="8"/>
    <x v="1"/>
    <x v="6"/>
    <x v="2"/>
    <s v="Returning"/>
    <x v="0"/>
    <s v="Compact Repair Kit"/>
    <n v="2"/>
    <n v="39.700000000000003"/>
    <n v="0"/>
    <n v="16.32"/>
    <n v="79.400000000000006"/>
    <n v="32.64"/>
    <n v="46.760000000000005"/>
    <n v="0.58891687657430736"/>
    <n v="2026"/>
    <s v="Q3"/>
    <n v="9"/>
    <s v="Sep"/>
  </r>
  <r>
    <n v="4293"/>
    <d v="2026-09-12T00:00:00"/>
    <n v="2026"/>
    <x v="2"/>
    <n v="9"/>
    <x v="8"/>
    <x v="1"/>
    <x v="12"/>
    <x v="1"/>
    <s v="New"/>
    <x v="3"/>
    <s v="Alpine Tent 4P"/>
    <n v="4"/>
    <n v="344.67"/>
    <n v="0.1"/>
    <n v="195.35"/>
    <n v="1240.8120000000001"/>
    <n v="781.4"/>
    <n v="459.41200000000015"/>
    <n v="0.37025109363868186"/>
    <n v="2026"/>
    <s v="Q3"/>
    <n v="9"/>
    <s v="Sep"/>
  </r>
  <r>
    <n v="4859"/>
    <d v="2026-09-12T00:00:00"/>
    <n v="2026"/>
    <x v="2"/>
    <n v="9"/>
    <x v="8"/>
    <x v="0"/>
    <x v="0"/>
    <x v="0"/>
    <s v="Returning"/>
    <x v="0"/>
    <s v="Commuter Helmet"/>
    <n v="1"/>
    <n v="80.39"/>
    <n v="0"/>
    <n v="42.85"/>
    <n v="80.39"/>
    <n v="42.85"/>
    <n v="37.54"/>
    <n v="0.46697350416718497"/>
    <n v="2026"/>
    <s v="Q3"/>
    <n v="9"/>
    <s v="Sep"/>
  </r>
  <r>
    <n v="770"/>
    <d v="2026-09-13T00:00:00"/>
    <n v="2026"/>
    <x v="2"/>
    <n v="9"/>
    <x v="8"/>
    <x v="2"/>
    <x v="3"/>
    <x v="2"/>
    <s v="Returning"/>
    <x v="1"/>
    <s v="Trail Boots"/>
    <n v="1"/>
    <n v="143.66999999999999"/>
    <n v="0.1"/>
    <n v="79.89"/>
    <n v="129.303"/>
    <n v="79.89"/>
    <n v="49.412999999999997"/>
    <n v="0.38214890605786406"/>
    <n v="2026"/>
    <s v="Q3"/>
    <n v="9"/>
    <s v="Sep"/>
  </r>
  <r>
    <n v="1375"/>
    <d v="2026-09-13T00:00:00"/>
    <n v="2026"/>
    <x v="2"/>
    <n v="9"/>
    <x v="8"/>
    <x v="1"/>
    <x v="12"/>
    <x v="2"/>
    <s v="Returning"/>
    <x v="2"/>
    <s v="Insulated Bottle"/>
    <n v="1"/>
    <n v="35.86"/>
    <n v="0"/>
    <n v="13.33"/>
    <n v="35.86"/>
    <n v="13.33"/>
    <n v="22.53"/>
    <n v="0.62827663134411604"/>
    <n v="2026"/>
    <s v="Q3"/>
    <n v="9"/>
    <s v="Sep"/>
  </r>
  <r>
    <n v="2063"/>
    <d v="2026-09-13T00:00:00"/>
    <n v="2026"/>
    <x v="2"/>
    <n v="9"/>
    <x v="8"/>
    <x v="1"/>
    <x v="14"/>
    <x v="2"/>
    <s v="Returning"/>
    <x v="2"/>
    <s v="Carry-On Duffel"/>
    <n v="3"/>
    <n v="130.28"/>
    <n v="0.1"/>
    <n v="65.33"/>
    <n v="351.75600000000003"/>
    <n v="195.99"/>
    <n v="155.76600000000002"/>
    <n v="0.44282400300208102"/>
    <n v="2026"/>
    <s v="Q3"/>
    <n v="9"/>
    <s v="Sep"/>
  </r>
  <r>
    <n v="2563"/>
    <d v="2026-09-13T00:00:00"/>
    <n v="2026"/>
    <x v="2"/>
    <n v="9"/>
    <x v="8"/>
    <x v="1"/>
    <x v="6"/>
    <x v="3"/>
    <s v="Returning"/>
    <x v="1"/>
    <s v="Summit Backpack 45L"/>
    <n v="1"/>
    <n v="157.88999999999999"/>
    <n v="0.1"/>
    <n v="78.209999999999994"/>
    <n v="142.101"/>
    <n v="78.209999999999994"/>
    <n v="63.891000000000005"/>
    <n v="0.44961682183798851"/>
    <n v="2026"/>
    <s v="Q3"/>
    <n v="9"/>
    <s v="Sep"/>
  </r>
  <r>
    <n v="2786"/>
    <d v="2026-09-13T00:00:00"/>
    <n v="2026"/>
    <x v="2"/>
    <n v="9"/>
    <x v="8"/>
    <x v="3"/>
    <x v="8"/>
    <x v="0"/>
    <s v="New"/>
    <x v="4"/>
    <s v="Resistance Band Set"/>
    <n v="2"/>
    <n v="40.83"/>
    <n v="0"/>
    <n v="14.56"/>
    <n v="81.66"/>
    <n v="29.12"/>
    <n v="52.539999999999992"/>
    <n v="0.64339946118050451"/>
    <n v="2026"/>
    <s v="Q3"/>
    <n v="9"/>
    <s v="Sep"/>
  </r>
  <r>
    <n v="3269"/>
    <d v="2026-09-13T00:00:00"/>
    <n v="2026"/>
    <x v="2"/>
    <n v="9"/>
    <x v="8"/>
    <x v="2"/>
    <x v="16"/>
    <x v="2"/>
    <s v="New"/>
    <x v="4"/>
    <s v="Recovery Roller"/>
    <n v="2"/>
    <n v="37.119999999999997"/>
    <n v="0"/>
    <n v="14.26"/>
    <n v="74.239999999999995"/>
    <n v="28.52"/>
    <n v="45.72"/>
    <n v="0.61584051724137934"/>
    <n v="2026"/>
    <s v="Q3"/>
    <n v="9"/>
    <s v="Sep"/>
  </r>
  <r>
    <n v="3346"/>
    <d v="2026-09-13T00:00:00"/>
    <n v="2026"/>
    <x v="2"/>
    <n v="9"/>
    <x v="8"/>
    <x v="3"/>
    <x v="8"/>
    <x v="0"/>
    <s v="Returning"/>
    <x v="3"/>
    <s v="Compact Sleeping Bag"/>
    <n v="2"/>
    <n v="124.04"/>
    <n v="0.05"/>
    <n v="59.29"/>
    <n v="235.67599999999999"/>
    <n v="118.58"/>
    <n v="117.09599999999999"/>
    <n v="0.49685160983723414"/>
    <n v="2026"/>
    <s v="Q3"/>
    <n v="9"/>
    <s v="Sep"/>
  </r>
  <r>
    <n v="4097"/>
    <d v="2026-09-13T00:00:00"/>
    <n v="2026"/>
    <x v="2"/>
    <n v="9"/>
    <x v="8"/>
    <x v="1"/>
    <x v="12"/>
    <x v="0"/>
    <s v="Returning"/>
    <x v="1"/>
    <s v="Trail Boots"/>
    <n v="1"/>
    <n v="142.36000000000001"/>
    <n v="0"/>
    <n v="78.3"/>
    <n v="142.36000000000001"/>
    <n v="78.3"/>
    <n v="64.060000000000016"/>
    <n v="0.44998595110986239"/>
    <n v="2026"/>
    <s v="Q3"/>
    <n v="9"/>
    <s v="Sep"/>
  </r>
  <r>
    <n v="4208"/>
    <d v="2026-09-13T00:00:00"/>
    <n v="2026"/>
    <x v="2"/>
    <n v="9"/>
    <x v="8"/>
    <x v="1"/>
    <x v="12"/>
    <x v="1"/>
    <s v="Business"/>
    <x v="0"/>
    <s v="Cycling Pack 12L"/>
    <n v="6"/>
    <n v="104.11"/>
    <n v="0.1"/>
    <n v="49"/>
    <n v="562.19399999999996"/>
    <n v="294"/>
    <n v="268.19399999999996"/>
    <n v="0.47704884790659446"/>
    <n v="2026"/>
    <s v="Q3"/>
    <n v="9"/>
    <s v="Sep"/>
  </r>
  <r>
    <n v="4606"/>
    <d v="2026-09-13T00:00:00"/>
    <n v="2026"/>
    <x v="2"/>
    <n v="9"/>
    <x v="8"/>
    <x v="3"/>
    <x v="8"/>
    <x v="0"/>
    <s v="Business"/>
    <x v="3"/>
    <s v="Alpine Tent 4P"/>
    <n v="1"/>
    <n v="335.02"/>
    <n v="0.05"/>
    <n v="198.44"/>
    <n v="318.26899999999995"/>
    <n v="198.44"/>
    <n v="119.82899999999995"/>
    <n v="0.3765022669502841"/>
    <n v="2026"/>
    <s v="Q3"/>
    <n v="9"/>
    <s v="Sep"/>
  </r>
  <r>
    <n v="222"/>
    <d v="2026-09-14T00:00:00"/>
    <n v="2026"/>
    <x v="2"/>
    <n v="9"/>
    <x v="8"/>
    <x v="1"/>
    <x v="12"/>
    <x v="0"/>
    <s v="Returning"/>
    <x v="0"/>
    <s v="Trail Bike Light"/>
    <n v="2"/>
    <n v="49.69"/>
    <n v="0.05"/>
    <n v="22.55"/>
    <n v="94.410999999999987"/>
    <n v="45.1"/>
    <n v="49.310999999999986"/>
    <n v="0.52230142674052804"/>
    <n v="2026"/>
    <s v="Q3"/>
    <n v="9"/>
    <s v="Sep"/>
  </r>
  <r>
    <n v="241"/>
    <d v="2026-09-14T00:00:00"/>
    <n v="2026"/>
    <x v="2"/>
    <n v="9"/>
    <x v="8"/>
    <x v="2"/>
    <x v="5"/>
    <x v="0"/>
    <s v="Returning"/>
    <x v="0"/>
    <s v="Trail Bike Light"/>
    <n v="4"/>
    <n v="50.5"/>
    <n v="0"/>
    <n v="23.02"/>
    <n v="202"/>
    <n v="92.08"/>
    <n v="109.92"/>
    <n v="0.5441584158415842"/>
    <n v="2026"/>
    <s v="Q3"/>
    <n v="9"/>
    <s v="Sep"/>
  </r>
  <r>
    <n v="753"/>
    <d v="2026-09-14T00:00:00"/>
    <n v="2026"/>
    <x v="2"/>
    <n v="9"/>
    <x v="8"/>
    <x v="3"/>
    <x v="4"/>
    <x v="2"/>
    <s v="Returning"/>
    <x v="2"/>
    <s v="Packing Cube Set"/>
    <n v="1"/>
    <n v="47.55"/>
    <n v="0.05"/>
    <n v="18.350000000000001"/>
    <n v="45.172499999999992"/>
    <n v="18.350000000000001"/>
    <n v="26.822499999999991"/>
    <n v="0.5937794011843488"/>
    <n v="2026"/>
    <s v="Q3"/>
    <n v="9"/>
    <s v="Sep"/>
  </r>
  <r>
    <n v="2530"/>
    <d v="2026-09-14T00:00:00"/>
    <n v="2026"/>
    <x v="2"/>
    <n v="9"/>
    <x v="8"/>
    <x v="3"/>
    <x v="7"/>
    <x v="0"/>
    <s v="New"/>
    <x v="2"/>
    <s v="Packing Cube Set"/>
    <n v="6"/>
    <n v="46.16"/>
    <n v="0.1"/>
    <n v="18.39"/>
    <n v="249.26399999999998"/>
    <n v="110.34"/>
    <n v="138.92399999999998"/>
    <n v="0.55733679953783932"/>
    <n v="2026"/>
    <s v="Q3"/>
    <n v="9"/>
    <s v="Sep"/>
  </r>
  <r>
    <n v="572"/>
    <d v="2026-09-15T00:00:00"/>
    <n v="2026"/>
    <x v="2"/>
    <n v="9"/>
    <x v="8"/>
    <x v="0"/>
    <x v="15"/>
    <x v="2"/>
    <s v="Returning"/>
    <x v="2"/>
    <s v="Carry-On Duffel"/>
    <n v="2"/>
    <n v="135.79"/>
    <n v="0.05"/>
    <n v="66.53"/>
    <n v="258.00099999999998"/>
    <n v="133.06"/>
    <n v="124.94099999999997"/>
    <n v="0.48426556486215167"/>
    <n v="2026"/>
    <s v="Q3"/>
    <n v="9"/>
    <s v="Sep"/>
  </r>
  <r>
    <n v="874"/>
    <d v="2026-09-15T00:00:00"/>
    <n v="2026"/>
    <x v="2"/>
    <n v="9"/>
    <x v="8"/>
    <x v="0"/>
    <x v="15"/>
    <x v="0"/>
    <s v="Returning"/>
    <x v="1"/>
    <s v="Trail Boots"/>
    <n v="2"/>
    <n v="141.91999999999999"/>
    <n v="0"/>
    <n v="79.900000000000006"/>
    <n v="283.83999999999997"/>
    <n v="159.80000000000001"/>
    <n v="124.03999999999996"/>
    <n v="0.43700676437429531"/>
    <n v="2026"/>
    <s v="Q3"/>
    <n v="9"/>
    <s v="Sep"/>
  </r>
  <r>
    <n v="937"/>
    <d v="2026-09-15T00:00:00"/>
    <n v="2026"/>
    <x v="2"/>
    <n v="9"/>
    <x v="8"/>
    <x v="3"/>
    <x v="4"/>
    <x v="3"/>
    <s v="Business"/>
    <x v="1"/>
    <s v="Trail Boots"/>
    <n v="1"/>
    <n v="146.41"/>
    <n v="0.15"/>
    <n v="80.87"/>
    <n v="124.4485"/>
    <n v="80.87"/>
    <n v="43.578499999999991"/>
    <n v="0.35017296311325563"/>
    <n v="2026"/>
    <s v="Q3"/>
    <n v="9"/>
    <s v="Sep"/>
  </r>
  <r>
    <n v="1229"/>
    <d v="2026-09-15T00:00:00"/>
    <n v="2026"/>
    <x v="2"/>
    <n v="9"/>
    <x v="8"/>
    <x v="1"/>
    <x v="1"/>
    <x v="3"/>
    <s v="New"/>
    <x v="0"/>
    <s v="Compact Repair Kit"/>
    <n v="5"/>
    <n v="40.17"/>
    <n v="0"/>
    <n v="16.27"/>
    <n v="200.85000000000002"/>
    <n v="81.349999999999994"/>
    <n v="119.50000000000003"/>
    <n v="0.59497137167040082"/>
    <n v="2026"/>
    <s v="Q3"/>
    <n v="9"/>
    <s v="Sep"/>
  </r>
  <r>
    <n v="2186"/>
    <d v="2026-09-15T00:00:00"/>
    <n v="2026"/>
    <x v="2"/>
    <n v="9"/>
    <x v="8"/>
    <x v="2"/>
    <x v="2"/>
    <x v="0"/>
    <s v="Returning"/>
    <x v="1"/>
    <s v="Hiking Daypack 20L"/>
    <n v="2"/>
    <n v="91.6"/>
    <n v="0"/>
    <n v="46.54"/>
    <n v="183.2"/>
    <n v="93.08"/>
    <n v="90.11999999999999"/>
    <n v="0.49192139737991264"/>
    <n v="2026"/>
    <s v="Q3"/>
    <n v="9"/>
    <s v="Sep"/>
  </r>
  <r>
    <n v="2922"/>
    <d v="2026-09-15T00:00:00"/>
    <n v="2026"/>
    <x v="2"/>
    <n v="9"/>
    <x v="8"/>
    <x v="2"/>
    <x v="2"/>
    <x v="0"/>
    <s v="New"/>
    <x v="4"/>
    <s v="Weighted Vest"/>
    <n v="4"/>
    <n v="121.47"/>
    <n v="0.05"/>
    <n v="67.650000000000006"/>
    <n v="461.58599999999996"/>
    <n v="270.60000000000002"/>
    <n v="190.98599999999993"/>
    <n v="0.41376038268058379"/>
    <n v="2026"/>
    <s v="Q3"/>
    <n v="9"/>
    <s v="Sep"/>
  </r>
  <r>
    <n v="3140"/>
    <d v="2026-09-15T00:00:00"/>
    <n v="2026"/>
    <x v="2"/>
    <n v="9"/>
    <x v="8"/>
    <x v="1"/>
    <x v="12"/>
    <x v="3"/>
    <s v="New"/>
    <x v="3"/>
    <s v="Compact Sleeping Bag"/>
    <n v="2"/>
    <n v="122.69"/>
    <n v="0"/>
    <n v="61.4"/>
    <n v="245.38"/>
    <n v="122.8"/>
    <n v="122.58"/>
    <n v="0.49955171570625151"/>
    <n v="2026"/>
    <s v="Q3"/>
    <n v="9"/>
    <s v="Sep"/>
  </r>
  <r>
    <n v="3369"/>
    <d v="2026-09-15T00:00:00"/>
    <n v="2026"/>
    <x v="2"/>
    <n v="9"/>
    <x v="8"/>
    <x v="1"/>
    <x v="12"/>
    <x v="3"/>
    <s v="New"/>
    <x v="2"/>
    <s v="Packing Cube Set"/>
    <n v="1"/>
    <n v="45.59"/>
    <n v="0"/>
    <n v="18.28"/>
    <n v="45.59"/>
    <n v="18.28"/>
    <n v="27.310000000000002"/>
    <n v="0.59903487606931349"/>
    <n v="2026"/>
    <s v="Q3"/>
    <n v="9"/>
    <s v="Sep"/>
  </r>
  <r>
    <n v="4865"/>
    <d v="2026-09-15T00:00:00"/>
    <n v="2026"/>
    <x v="2"/>
    <n v="9"/>
    <x v="8"/>
    <x v="3"/>
    <x v="4"/>
    <x v="0"/>
    <s v="Returning"/>
    <x v="0"/>
    <s v="Commuter Helmet"/>
    <n v="1"/>
    <n v="83.8"/>
    <n v="0"/>
    <n v="42.23"/>
    <n v="83.8"/>
    <n v="42.23"/>
    <n v="41.57"/>
    <n v="0.49606205250596663"/>
    <n v="2026"/>
    <s v="Q3"/>
    <n v="9"/>
    <s v="Sep"/>
  </r>
  <r>
    <n v="103"/>
    <d v="2026-09-16T00:00:00"/>
    <n v="2026"/>
    <x v="2"/>
    <n v="9"/>
    <x v="8"/>
    <x v="2"/>
    <x v="3"/>
    <x v="0"/>
    <s v="New"/>
    <x v="2"/>
    <s v="Carry-On Duffel"/>
    <n v="1"/>
    <n v="132.58000000000001"/>
    <n v="0.15"/>
    <n v="67.62"/>
    <n v="112.69300000000001"/>
    <n v="67.62"/>
    <n v="45.073000000000008"/>
    <n v="0.39996273060438536"/>
    <n v="2026"/>
    <s v="Q3"/>
    <n v="9"/>
    <s v="Sep"/>
  </r>
  <r>
    <n v="4500"/>
    <d v="2026-09-16T00:00:00"/>
    <n v="2026"/>
    <x v="2"/>
    <n v="9"/>
    <x v="8"/>
    <x v="3"/>
    <x v="8"/>
    <x v="0"/>
    <s v="New"/>
    <x v="3"/>
    <s v="Compact Sleeping Bag"/>
    <n v="2"/>
    <n v="122.12"/>
    <n v="0.05"/>
    <n v="61.76"/>
    <n v="232.02799999999999"/>
    <n v="123.52"/>
    <n v="108.508"/>
    <n v="0.46765045597945076"/>
    <n v="2026"/>
    <s v="Q3"/>
    <n v="9"/>
    <s v="Sep"/>
  </r>
  <r>
    <n v="5093"/>
    <d v="2026-09-16T00:00:00"/>
    <n v="2026"/>
    <x v="2"/>
    <n v="9"/>
    <x v="8"/>
    <x v="0"/>
    <x v="0"/>
    <x v="1"/>
    <s v="Business"/>
    <x v="1"/>
    <s v="Trail Boots"/>
    <n v="3"/>
    <n v="140.47"/>
    <n v="0.15"/>
    <n v="81.739999999999995"/>
    <n v="358.19849999999997"/>
    <n v="245.21999999999997"/>
    <n v="112.9785"/>
    <n v="0.31540751845694498"/>
    <n v="2026"/>
    <s v="Q3"/>
    <n v="9"/>
    <s v="Sep"/>
  </r>
  <r>
    <n v="5147"/>
    <d v="2026-09-16T00:00:00"/>
    <n v="2026"/>
    <x v="2"/>
    <n v="9"/>
    <x v="8"/>
    <x v="3"/>
    <x v="13"/>
    <x v="0"/>
    <s v="New"/>
    <x v="1"/>
    <s v="Trail Boots"/>
    <n v="2"/>
    <n v="145.35"/>
    <n v="0.05"/>
    <n v="78.39"/>
    <n v="276.16499999999996"/>
    <n v="156.78"/>
    <n v="119.38499999999996"/>
    <n v="0.4322959100537721"/>
    <n v="2026"/>
    <s v="Q3"/>
    <n v="9"/>
    <s v="Sep"/>
  </r>
  <r>
    <n v="365"/>
    <d v="2026-09-17T00:00:00"/>
    <n v="2026"/>
    <x v="2"/>
    <n v="9"/>
    <x v="8"/>
    <x v="3"/>
    <x v="8"/>
    <x v="3"/>
    <s v="Returning"/>
    <x v="3"/>
    <s v="Compact Sleeping Bag"/>
    <n v="2"/>
    <n v="121.25"/>
    <n v="0"/>
    <n v="61.5"/>
    <n v="242.5"/>
    <n v="123"/>
    <n v="119.5"/>
    <n v="0.4927835051546392"/>
    <n v="2026"/>
    <s v="Q3"/>
    <n v="9"/>
    <s v="Sep"/>
  </r>
  <r>
    <n v="494"/>
    <d v="2026-09-17T00:00:00"/>
    <n v="2026"/>
    <x v="2"/>
    <n v="9"/>
    <x v="8"/>
    <x v="3"/>
    <x v="4"/>
    <x v="0"/>
    <s v="New"/>
    <x v="2"/>
    <s v="Insulated Bottle"/>
    <n v="1"/>
    <n v="35.94"/>
    <n v="0.1"/>
    <n v="13.19"/>
    <n v="32.345999999999997"/>
    <n v="13.19"/>
    <n v="19.155999999999999"/>
    <n v="0.59222160390774747"/>
    <n v="2026"/>
    <s v="Q3"/>
    <n v="9"/>
    <s v="Sep"/>
  </r>
  <r>
    <n v="665"/>
    <d v="2026-09-17T00:00:00"/>
    <n v="2026"/>
    <x v="2"/>
    <n v="9"/>
    <x v="8"/>
    <x v="1"/>
    <x v="14"/>
    <x v="0"/>
    <s v="New"/>
    <x v="0"/>
    <s v="Cycling Pack 12L"/>
    <n v="1"/>
    <n v="101.18"/>
    <n v="0.1"/>
    <n v="49.38"/>
    <n v="91.062000000000012"/>
    <n v="49.38"/>
    <n v="41.682000000000009"/>
    <n v="0.45773209461685449"/>
    <n v="2026"/>
    <s v="Q3"/>
    <n v="9"/>
    <s v="Sep"/>
  </r>
  <r>
    <n v="2067"/>
    <d v="2026-09-17T00:00:00"/>
    <n v="2026"/>
    <x v="2"/>
    <n v="9"/>
    <x v="8"/>
    <x v="3"/>
    <x v="7"/>
    <x v="2"/>
    <s v="New"/>
    <x v="0"/>
    <s v="Commuter Helmet"/>
    <n v="2"/>
    <n v="82.47"/>
    <n v="0"/>
    <n v="42.49"/>
    <n v="164.94"/>
    <n v="84.98"/>
    <n v="79.959999999999994"/>
    <n v="0.48478234509518608"/>
    <n v="2026"/>
    <s v="Q3"/>
    <n v="9"/>
    <s v="Sep"/>
  </r>
  <r>
    <n v="2648"/>
    <d v="2026-09-17T00:00:00"/>
    <n v="2026"/>
    <x v="2"/>
    <n v="9"/>
    <x v="8"/>
    <x v="2"/>
    <x v="16"/>
    <x v="3"/>
    <s v="New"/>
    <x v="4"/>
    <s v="Training Mat"/>
    <n v="1"/>
    <n v="50.47"/>
    <n v="0.05"/>
    <n v="22.27"/>
    <n v="47.946499999999993"/>
    <n v="22.27"/>
    <n v="25.676499999999994"/>
    <n v="0.53552396942425406"/>
    <n v="2026"/>
    <s v="Q3"/>
    <n v="9"/>
    <s v="Sep"/>
  </r>
  <r>
    <n v="3074"/>
    <d v="2026-09-17T00:00:00"/>
    <n v="2026"/>
    <x v="2"/>
    <n v="9"/>
    <x v="8"/>
    <x v="3"/>
    <x v="8"/>
    <x v="1"/>
    <s v="Business"/>
    <x v="3"/>
    <s v="Portable Camp Stove"/>
    <n v="5"/>
    <n v="82.63"/>
    <n v="0.15"/>
    <n v="38.630000000000003"/>
    <n v="351.17749999999995"/>
    <n v="193.15"/>
    <n v="158.02749999999995"/>
    <n v="0.44999323703824978"/>
    <n v="2026"/>
    <s v="Q3"/>
    <n v="9"/>
    <s v="Sep"/>
  </r>
  <r>
    <n v="259"/>
    <d v="2026-09-18T00:00:00"/>
    <n v="2026"/>
    <x v="2"/>
    <n v="9"/>
    <x v="8"/>
    <x v="3"/>
    <x v="8"/>
    <x v="2"/>
    <s v="Business"/>
    <x v="2"/>
    <s v="Travel Backpack 35L"/>
    <n v="4"/>
    <n v="168.48"/>
    <n v="0.1"/>
    <n v="89.85"/>
    <n v="606.52800000000002"/>
    <n v="359.4"/>
    <n v="247.12800000000004"/>
    <n v="0.4074469768914214"/>
    <n v="2026"/>
    <s v="Q3"/>
    <n v="9"/>
    <s v="Sep"/>
  </r>
  <r>
    <n v="997"/>
    <d v="2026-09-18T00:00:00"/>
    <n v="2026"/>
    <x v="2"/>
    <n v="9"/>
    <x v="8"/>
    <x v="1"/>
    <x v="11"/>
    <x v="3"/>
    <s v="Returning"/>
    <x v="3"/>
    <s v="Compact Sleeping Bag"/>
    <n v="2"/>
    <n v="121.82"/>
    <n v="0"/>
    <n v="61.92"/>
    <n v="243.64"/>
    <n v="123.84"/>
    <n v="119.79999999999998"/>
    <n v="0.49170907896897059"/>
    <n v="2026"/>
    <s v="Q3"/>
    <n v="9"/>
    <s v="Sep"/>
  </r>
  <r>
    <n v="2102"/>
    <d v="2026-09-18T00:00:00"/>
    <n v="2026"/>
    <x v="2"/>
    <n v="9"/>
    <x v="8"/>
    <x v="0"/>
    <x v="15"/>
    <x v="2"/>
    <s v="Returning"/>
    <x v="0"/>
    <s v="Trail Bike Light"/>
    <n v="1"/>
    <n v="50.02"/>
    <n v="0.1"/>
    <n v="22.47"/>
    <n v="45.018000000000001"/>
    <n v="22.47"/>
    <n v="22.548000000000002"/>
    <n v="0.50086632013861121"/>
    <n v="2026"/>
    <s v="Q3"/>
    <n v="9"/>
    <s v="Sep"/>
  </r>
  <r>
    <n v="2452"/>
    <d v="2026-09-18T00:00:00"/>
    <n v="2026"/>
    <x v="2"/>
    <n v="9"/>
    <x v="8"/>
    <x v="2"/>
    <x v="5"/>
    <x v="0"/>
    <s v="New"/>
    <x v="4"/>
    <s v="Training Mat"/>
    <n v="1"/>
    <n v="50.17"/>
    <n v="0.1"/>
    <n v="21.99"/>
    <n v="45.153000000000006"/>
    <n v="21.99"/>
    <n v="23.163000000000007"/>
    <n v="0.51298917015480705"/>
    <n v="2026"/>
    <s v="Q3"/>
    <n v="9"/>
    <s v="Sep"/>
  </r>
  <r>
    <n v="2761"/>
    <d v="2026-09-18T00:00:00"/>
    <n v="2026"/>
    <x v="2"/>
    <n v="9"/>
    <x v="8"/>
    <x v="0"/>
    <x v="15"/>
    <x v="1"/>
    <s v="Business"/>
    <x v="3"/>
    <s v="Compact Sleeping Bag"/>
    <n v="5"/>
    <n v="124.51"/>
    <n v="0.1"/>
    <n v="60.29"/>
    <n v="560.29500000000007"/>
    <n v="301.45"/>
    <n v="258.84500000000008"/>
    <n v="0.46197984990049895"/>
    <n v="2026"/>
    <s v="Q3"/>
    <n v="9"/>
    <s v="Sep"/>
  </r>
  <r>
    <n v="3993"/>
    <d v="2026-09-18T00:00:00"/>
    <n v="2026"/>
    <x v="2"/>
    <n v="9"/>
    <x v="8"/>
    <x v="1"/>
    <x v="12"/>
    <x v="3"/>
    <s v="Returning"/>
    <x v="1"/>
    <s v="Summit Backpack 45L"/>
    <n v="1"/>
    <n v="153.68"/>
    <n v="0.05"/>
    <n v="77.42"/>
    <n v="145.99600000000001"/>
    <n v="77.42"/>
    <n v="68.576000000000008"/>
    <n v="0.46971149894517661"/>
    <n v="2026"/>
    <s v="Q3"/>
    <n v="9"/>
    <s v="Sep"/>
  </r>
  <r>
    <n v="4343"/>
    <d v="2026-09-18T00:00:00"/>
    <n v="2026"/>
    <x v="2"/>
    <n v="9"/>
    <x v="8"/>
    <x v="1"/>
    <x v="12"/>
    <x v="3"/>
    <s v="New"/>
    <x v="3"/>
    <s v="Compact Sleeping Bag"/>
    <n v="2"/>
    <n v="121.37"/>
    <n v="0.05"/>
    <n v="60.13"/>
    <n v="230.60300000000001"/>
    <n v="120.26"/>
    <n v="110.343"/>
    <n v="0.47849767782726155"/>
    <n v="2026"/>
    <s v="Q3"/>
    <n v="9"/>
    <s v="Sep"/>
  </r>
  <r>
    <n v="4429"/>
    <d v="2026-09-18T00:00:00"/>
    <n v="2026"/>
    <x v="2"/>
    <n v="9"/>
    <x v="8"/>
    <x v="0"/>
    <x v="15"/>
    <x v="0"/>
    <s v="Business"/>
    <x v="1"/>
    <s v="Trail Boots"/>
    <n v="2"/>
    <n v="145.1"/>
    <n v="0.1"/>
    <n v="77.62"/>
    <n v="261.18"/>
    <n v="155.24"/>
    <n v="105.94"/>
    <n v="0.40562064476606169"/>
    <n v="2026"/>
    <s v="Q3"/>
    <n v="9"/>
    <s v="Sep"/>
  </r>
  <r>
    <n v="4824"/>
    <d v="2026-09-18T00:00:00"/>
    <n v="2026"/>
    <x v="2"/>
    <n v="9"/>
    <x v="8"/>
    <x v="3"/>
    <x v="8"/>
    <x v="0"/>
    <s v="Returning"/>
    <x v="4"/>
    <s v="Recovery Roller"/>
    <n v="1"/>
    <n v="36.729999999999997"/>
    <n v="0.05"/>
    <n v="14.11"/>
    <n v="34.893499999999996"/>
    <n v="14.11"/>
    <n v="20.783499999999997"/>
    <n v="0.59562669265049362"/>
    <n v="2026"/>
    <s v="Q3"/>
    <n v="9"/>
    <s v="Sep"/>
  </r>
  <r>
    <n v="4881"/>
    <d v="2026-09-18T00:00:00"/>
    <n v="2026"/>
    <x v="2"/>
    <n v="9"/>
    <x v="8"/>
    <x v="2"/>
    <x v="2"/>
    <x v="0"/>
    <s v="Business"/>
    <x v="2"/>
    <s v="Carry-On Duffel"/>
    <n v="4"/>
    <n v="134.15"/>
    <n v="0.05"/>
    <n v="65.58"/>
    <n v="509.77"/>
    <n v="262.32"/>
    <n v="247.45"/>
    <n v="0.48541499107440611"/>
    <n v="2026"/>
    <s v="Q3"/>
    <n v="9"/>
    <s v="Sep"/>
  </r>
  <r>
    <n v="5138"/>
    <d v="2026-09-18T00:00:00"/>
    <n v="2026"/>
    <x v="2"/>
    <n v="9"/>
    <x v="8"/>
    <x v="0"/>
    <x v="0"/>
    <x v="1"/>
    <s v="Business"/>
    <x v="1"/>
    <s v="Hiking Daypack 20L"/>
    <n v="8"/>
    <n v="94.21"/>
    <n v="0.1"/>
    <n v="45.05"/>
    <n v="678.31200000000001"/>
    <n v="360.4"/>
    <n v="317.91200000000003"/>
    <n v="0.46868107891353833"/>
    <n v="2026"/>
    <s v="Q3"/>
    <n v="9"/>
    <s v="Sep"/>
  </r>
  <r>
    <n v="1214"/>
    <d v="2026-09-19T00:00:00"/>
    <n v="2026"/>
    <x v="2"/>
    <n v="9"/>
    <x v="8"/>
    <x v="0"/>
    <x v="15"/>
    <x v="2"/>
    <s v="Returning"/>
    <x v="3"/>
    <s v="Trail Tent 2P"/>
    <n v="1"/>
    <n v="198.29"/>
    <n v="0.05"/>
    <n v="106.24"/>
    <n v="188.37549999999999"/>
    <n v="106.24"/>
    <n v="82.135499999999993"/>
    <n v="0.436020076920831"/>
    <n v="2026"/>
    <s v="Q3"/>
    <n v="9"/>
    <s v="Sep"/>
  </r>
  <r>
    <n v="1346"/>
    <d v="2026-09-19T00:00:00"/>
    <n v="2026"/>
    <x v="2"/>
    <n v="9"/>
    <x v="8"/>
    <x v="1"/>
    <x v="14"/>
    <x v="3"/>
    <s v="Returning"/>
    <x v="2"/>
    <s v="Travel Backpack 35L"/>
    <n v="3"/>
    <n v="166.21"/>
    <n v="0.05"/>
    <n v="85.03"/>
    <n v="473.69849999999997"/>
    <n v="255.09"/>
    <n v="218.60849999999996"/>
    <n v="0.4614929116304991"/>
    <n v="2026"/>
    <s v="Q3"/>
    <n v="9"/>
    <s v="Sep"/>
  </r>
  <r>
    <n v="1361"/>
    <d v="2026-09-19T00:00:00"/>
    <n v="2026"/>
    <x v="2"/>
    <n v="9"/>
    <x v="8"/>
    <x v="1"/>
    <x v="6"/>
    <x v="3"/>
    <s v="New"/>
    <x v="0"/>
    <s v="Compact Repair Kit"/>
    <n v="1"/>
    <n v="40.700000000000003"/>
    <n v="0.05"/>
    <n v="16.43"/>
    <n v="38.664999999999999"/>
    <n v="16.43"/>
    <n v="22.234999999999999"/>
    <n v="0.57506789085736454"/>
    <n v="2026"/>
    <s v="Q3"/>
    <n v="9"/>
    <s v="Sep"/>
  </r>
  <r>
    <n v="2728"/>
    <d v="2026-09-19T00:00:00"/>
    <n v="2026"/>
    <x v="2"/>
    <n v="9"/>
    <x v="8"/>
    <x v="0"/>
    <x v="15"/>
    <x v="0"/>
    <s v="New"/>
    <x v="1"/>
    <s v="Summit Backpack 45L"/>
    <n v="3"/>
    <n v="153.5"/>
    <n v="0"/>
    <n v="80.819999999999993"/>
    <n v="460.5"/>
    <n v="242.45999999999998"/>
    <n v="218.04000000000002"/>
    <n v="0.47348534201954401"/>
    <n v="2026"/>
    <s v="Q3"/>
    <n v="9"/>
    <s v="Sep"/>
  </r>
  <r>
    <n v="2788"/>
    <d v="2026-09-19T00:00:00"/>
    <n v="2026"/>
    <x v="2"/>
    <n v="9"/>
    <x v="8"/>
    <x v="1"/>
    <x v="12"/>
    <x v="3"/>
    <s v="New"/>
    <x v="1"/>
    <s v="Trekking Poles"/>
    <n v="1"/>
    <n v="70.430000000000007"/>
    <n v="0"/>
    <n v="31.51"/>
    <n v="70.430000000000007"/>
    <n v="31.51"/>
    <n v="38.92"/>
    <n v="0.55260542382507449"/>
    <n v="2026"/>
    <s v="Q3"/>
    <n v="9"/>
    <s v="Sep"/>
  </r>
  <r>
    <n v="2932"/>
    <d v="2026-09-19T00:00:00"/>
    <n v="2026"/>
    <x v="2"/>
    <n v="9"/>
    <x v="8"/>
    <x v="0"/>
    <x v="15"/>
    <x v="2"/>
    <s v="Business"/>
    <x v="0"/>
    <s v="Trail Bike Light"/>
    <n v="4"/>
    <n v="49.93"/>
    <n v="0"/>
    <n v="22.99"/>
    <n v="199.72"/>
    <n v="91.96"/>
    <n v="107.76"/>
    <n v="0.53955537752853999"/>
    <n v="2026"/>
    <s v="Q3"/>
    <n v="9"/>
    <s v="Sep"/>
  </r>
  <r>
    <n v="3399"/>
    <d v="2026-09-19T00:00:00"/>
    <n v="2026"/>
    <x v="2"/>
    <n v="9"/>
    <x v="8"/>
    <x v="1"/>
    <x v="12"/>
    <x v="2"/>
    <s v="Returning"/>
    <x v="0"/>
    <s v="Trail Bike Light"/>
    <n v="1"/>
    <n v="50.18"/>
    <n v="0"/>
    <n v="22.92"/>
    <n v="50.18"/>
    <n v="22.92"/>
    <n v="27.259999999999998"/>
    <n v="0.54324432044639293"/>
    <n v="2026"/>
    <s v="Q3"/>
    <n v="9"/>
    <s v="Sep"/>
  </r>
  <r>
    <n v="3588"/>
    <d v="2026-09-19T00:00:00"/>
    <n v="2026"/>
    <x v="2"/>
    <n v="9"/>
    <x v="8"/>
    <x v="3"/>
    <x v="13"/>
    <x v="2"/>
    <s v="New"/>
    <x v="2"/>
    <s v="Travel Backpack 35L"/>
    <n v="2"/>
    <n v="164.01"/>
    <n v="0.15"/>
    <n v="87.14"/>
    <n v="278.81699999999995"/>
    <n v="174.28"/>
    <n v="104.53699999999995"/>
    <n v="0.37493050997607741"/>
    <n v="2026"/>
    <s v="Q3"/>
    <n v="9"/>
    <s v="Sep"/>
  </r>
  <r>
    <n v="3603"/>
    <d v="2026-09-19T00:00:00"/>
    <n v="2026"/>
    <x v="2"/>
    <n v="9"/>
    <x v="8"/>
    <x v="1"/>
    <x v="14"/>
    <x v="3"/>
    <s v="Returning"/>
    <x v="0"/>
    <s v="Commuter Helmet"/>
    <n v="2"/>
    <n v="83.77"/>
    <n v="0"/>
    <n v="43.32"/>
    <n v="167.54"/>
    <n v="86.64"/>
    <n v="80.899999999999991"/>
    <n v="0.4828697624447893"/>
    <n v="2026"/>
    <s v="Q3"/>
    <n v="9"/>
    <s v="Sep"/>
  </r>
  <r>
    <n v="3845"/>
    <d v="2026-09-19T00:00:00"/>
    <n v="2026"/>
    <x v="2"/>
    <n v="9"/>
    <x v="8"/>
    <x v="3"/>
    <x v="8"/>
    <x v="0"/>
    <s v="New"/>
    <x v="3"/>
    <s v="Portable Camp Stove"/>
    <n v="1"/>
    <n v="81.84"/>
    <n v="0"/>
    <n v="38.5"/>
    <n v="81.84"/>
    <n v="38.5"/>
    <n v="43.34"/>
    <n v="0.52956989247311825"/>
    <n v="2026"/>
    <s v="Q3"/>
    <n v="9"/>
    <s v="Sep"/>
  </r>
  <r>
    <n v="4191"/>
    <d v="2026-09-19T00:00:00"/>
    <n v="2026"/>
    <x v="2"/>
    <n v="9"/>
    <x v="8"/>
    <x v="2"/>
    <x v="5"/>
    <x v="3"/>
    <s v="Returning"/>
    <x v="4"/>
    <s v="Resistance Band Set"/>
    <n v="1"/>
    <n v="40.32"/>
    <n v="0.15"/>
    <n v="14.39"/>
    <n v="34.271999999999998"/>
    <n v="14.39"/>
    <n v="19.881999999999998"/>
    <n v="0.58012371615312786"/>
    <n v="2026"/>
    <s v="Q3"/>
    <n v="9"/>
    <s v="Sep"/>
  </r>
  <r>
    <n v="4269"/>
    <d v="2026-09-19T00:00:00"/>
    <n v="2026"/>
    <x v="2"/>
    <n v="9"/>
    <x v="8"/>
    <x v="2"/>
    <x v="16"/>
    <x v="1"/>
    <s v="Business"/>
    <x v="1"/>
    <s v="Summit Backpack 45L"/>
    <n v="4"/>
    <n v="155.84"/>
    <n v="0.05"/>
    <n v="80.790000000000006"/>
    <n v="592.19200000000001"/>
    <n v="323.16000000000003"/>
    <n v="269.03199999999998"/>
    <n v="0.45429860585755966"/>
    <n v="2026"/>
    <s v="Q3"/>
    <n v="9"/>
    <s v="Sep"/>
  </r>
  <r>
    <n v="5"/>
    <d v="2026-09-20T00:00:00"/>
    <n v="2026"/>
    <x v="2"/>
    <n v="9"/>
    <x v="8"/>
    <x v="1"/>
    <x v="6"/>
    <x v="0"/>
    <s v="Business"/>
    <x v="4"/>
    <s v="Training Mat"/>
    <n v="1"/>
    <n v="51.83"/>
    <n v="0"/>
    <n v="21.9"/>
    <n v="51.83"/>
    <n v="21.9"/>
    <n v="29.93"/>
    <n v="0.57746478873239437"/>
    <n v="2026"/>
    <s v="Q3"/>
    <n v="9"/>
    <s v="Sep"/>
  </r>
  <r>
    <n v="210"/>
    <d v="2026-09-20T00:00:00"/>
    <n v="2026"/>
    <x v="2"/>
    <n v="9"/>
    <x v="8"/>
    <x v="2"/>
    <x v="3"/>
    <x v="2"/>
    <s v="Returning"/>
    <x v="3"/>
    <s v="Trail Tent 2P"/>
    <n v="1"/>
    <n v="190.77"/>
    <n v="0.05"/>
    <n v="104.69"/>
    <n v="181.23150000000001"/>
    <n v="104.69"/>
    <n v="76.541500000000013"/>
    <n v="0.42234103894742364"/>
    <n v="2026"/>
    <s v="Q3"/>
    <n v="9"/>
    <s v="Sep"/>
  </r>
  <r>
    <n v="462"/>
    <d v="2026-09-20T00:00:00"/>
    <n v="2026"/>
    <x v="2"/>
    <n v="9"/>
    <x v="8"/>
    <x v="1"/>
    <x v="12"/>
    <x v="2"/>
    <s v="New"/>
    <x v="0"/>
    <s v="Compact Repair Kit"/>
    <n v="2"/>
    <n v="40.049999999999997"/>
    <n v="0.05"/>
    <n v="16.97"/>
    <n v="76.094999999999985"/>
    <n v="33.94"/>
    <n v="42.154999999999987"/>
    <n v="0.55397857940731976"/>
    <n v="2026"/>
    <s v="Q3"/>
    <n v="9"/>
    <s v="Sep"/>
  </r>
  <r>
    <n v="725"/>
    <d v="2026-09-20T00:00:00"/>
    <n v="2026"/>
    <x v="2"/>
    <n v="9"/>
    <x v="8"/>
    <x v="1"/>
    <x v="12"/>
    <x v="0"/>
    <s v="New"/>
    <x v="0"/>
    <s v="Commuter Helmet"/>
    <n v="1"/>
    <n v="82.08"/>
    <n v="0.05"/>
    <n v="43.18"/>
    <n v="77.975999999999999"/>
    <n v="43.18"/>
    <n v="34.795999999999999"/>
    <n v="0.44623986867754178"/>
    <n v="2026"/>
    <s v="Q3"/>
    <n v="9"/>
    <s v="Sep"/>
  </r>
  <r>
    <n v="918"/>
    <d v="2026-09-20T00:00:00"/>
    <n v="2026"/>
    <x v="2"/>
    <n v="9"/>
    <x v="8"/>
    <x v="0"/>
    <x v="15"/>
    <x v="0"/>
    <s v="Returning"/>
    <x v="0"/>
    <s v="Trail Bike Light"/>
    <n v="1"/>
    <n v="50.3"/>
    <n v="0.05"/>
    <n v="22.14"/>
    <n v="47.784999999999997"/>
    <n v="22.14"/>
    <n v="25.644999999999996"/>
    <n v="0.53667468870984614"/>
    <n v="2026"/>
    <s v="Q3"/>
    <n v="9"/>
    <s v="Sep"/>
  </r>
  <r>
    <n v="1442"/>
    <d v="2026-09-20T00:00:00"/>
    <n v="2026"/>
    <x v="2"/>
    <n v="9"/>
    <x v="8"/>
    <x v="2"/>
    <x v="16"/>
    <x v="0"/>
    <s v="New"/>
    <x v="2"/>
    <s v="Packing Cube Set"/>
    <n v="1"/>
    <n v="47.68"/>
    <n v="0.1"/>
    <n v="18.03"/>
    <n v="42.911999999999999"/>
    <n v="18.03"/>
    <n v="24.881999999999998"/>
    <n v="0.57983780760626391"/>
    <n v="2026"/>
    <s v="Q3"/>
    <n v="9"/>
    <s v="Sep"/>
  </r>
  <r>
    <n v="4290"/>
    <d v="2026-09-20T00:00:00"/>
    <n v="2026"/>
    <x v="2"/>
    <n v="9"/>
    <x v="8"/>
    <x v="2"/>
    <x v="2"/>
    <x v="2"/>
    <s v="Returning"/>
    <x v="0"/>
    <s v="Trail Bike Light"/>
    <n v="2"/>
    <n v="51.48"/>
    <n v="0.05"/>
    <n v="22.38"/>
    <n v="97.811999999999983"/>
    <n v="44.76"/>
    <n v="53.051999999999985"/>
    <n v="0.54238743712427917"/>
    <n v="2026"/>
    <s v="Q3"/>
    <n v="9"/>
    <s v="Sep"/>
  </r>
  <r>
    <n v="4666"/>
    <d v="2026-09-20T00:00:00"/>
    <n v="2026"/>
    <x v="2"/>
    <n v="9"/>
    <x v="8"/>
    <x v="2"/>
    <x v="3"/>
    <x v="0"/>
    <s v="Business"/>
    <x v="4"/>
    <s v="Weighted Vest"/>
    <n v="2"/>
    <n v="123.73"/>
    <n v="0"/>
    <n v="68.459999999999994"/>
    <n v="247.46"/>
    <n v="136.91999999999999"/>
    <n v="110.54000000000002"/>
    <n v="0.44669845631617239"/>
    <n v="2026"/>
    <s v="Q3"/>
    <n v="9"/>
    <s v="Sep"/>
  </r>
  <r>
    <n v="234"/>
    <d v="2026-09-21T00:00:00"/>
    <n v="2026"/>
    <x v="2"/>
    <n v="9"/>
    <x v="8"/>
    <x v="2"/>
    <x v="5"/>
    <x v="0"/>
    <s v="Business"/>
    <x v="1"/>
    <s v="Trail Boots"/>
    <n v="2"/>
    <n v="146.81"/>
    <n v="0"/>
    <n v="79.72"/>
    <n v="293.62"/>
    <n v="159.44"/>
    <n v="134.18"/>
    <n v="0.45698521899053202"/>
    <n v="2026"/>
    <s v="Q3"/>
    <n v="9"/>
    <s v="Sep"/>
  </r>
  <r>
    <n v="802"/>
    <d v="2026-09-21T00:00:00"/>
    <n v="2026"/>
    <x v="2"/>
    <n v="9"/>
    <x v="8"/>
    <x v="1"/>
    <x v="12"/>
    <x v="2"/>
    <s v="Returning"/>
    <x v="2"/>
    <s v="Travel Backpack 35L"/>
    <n v="2"/>
    <n v="167.16"/>
    <n v="0"/>
    <n v="88.51"/>
    <n v="334.32"/>
    <n v="177.02"/>
    <n v="157.29999999999998"/>
    <n v="0.4705072983967456"/>
    <n v="2026"/>
    <s v="Q3"/>
    <n v="9"/>
    <s v="Sep"/>
  </r>
  <r>
    <n v="1942"/>
    <d v="2026-09-21T00:00:00"/>
    <n v="2026"/>
    <x v="2"/>
    <n v="9"/>
    <x v="8"/>
    <x v="2"/>
    <x v="2"/>
    <x v="0"/>
    <s v="New"/>
    <x v="0"/>
    <s v="Commuter Helmet"/>
    <n v="1"/>
    <n v="83.69"/>
    <n v="0"/>
    <n v="42.76"/>
    <n v="83.69"/>
    <n v="42.76"/>
    <n v="40.93"/>
    <n v="0.48906679412116144"/>
    <n v="2026"/>
    <s v="Q3"/>
    <n v="9"/>
    <s v="Sep"/>
  </r>
  <r>
    <n v="2200"/>
    <d v="2026-09-21T00:00:00"/>
    <n v="2026"/>
    <x v="2"/>
    <n v="9"/>
    <x v="8"/>
    <x v="0"/>
    <x v="0"/>
    <x v="0"/>
    <s v="New"/>
    <x v="0"/>
    <s v="Compact Repair Kit"/>
    <n v="1"/>
    <n v="40.4"/>
    <n v="0.15"/>
    <n v="16.47"/>
    <n v="34.339999999999996"/>
    <n v="16.47"/>
    <n v="17.869999999999997"/>
    <n v="0.52038439138031445"/>
    <n v="2026"/>
    <s v="Q3"/>
    <n v="9"/>
    <s v="Sep"/>
  </r>
  <r>
    <n v="2236"/>
    <d v="2026-09-21T00:00:00"/>
    <n v="2026"/>
    <x v="2"/>
    <n v="9"/>
    <x v="8"/>
    <x v="1"/>
    <x v="11"/>
    <x v="0"/>
    <s v="Returning"/>
    <x v="1"/>
    <s v="Trail Boots"/>
    <n v="3"/>
    <n v="143.31"/>
    <n v="0"/>
    <n v="81.36"/>
    <n v="429.93"/>
    <n v="244.07999999999998"/>
    <n v="185.85000000000002"/>
    <n v="0.43227967343521045"/>
    <n v="2026"/>
    <s v="Q3"/>
    <n v="9"/>
    <s v="Sep"/>
  </r>
  <r>
    <n v="4041"/>
    <d v="2026-09-21T00:00:00"/>
    <n v="2026"/>
    <x v="2"/>
    <n v="9"/>
    <x v="8"/>
    <x v="1"/>
    <x v="11"/>
    <x v="1"/>
    <s v="Returning"/>
    <x v="4"/>
    <s v="Training Mat"/>
    <n v="15"/>
    <n v="51.1"/>
    <n v="0.1"/>
    <n v="21.9"/>
    <n v="689.85"/>
    <n v="328.5"/>
    <n v="361.35"/>
    <n v="0.52380952380952384"/>
    <n v="2026"/>
    <s v="Q3"/>
    <n v="9"/>
    <s v="Sep"/>
  </r>
  <r>
    <n v="4435"/>
    <d v="2026-09-21T00:00:00"/>
    <n v="2026"/>
    <x v="2"/>
    <n v="9"/>
    <x v="8"/>
    <x v="3"/>
    <x v="13"/>
    <x v="3"/>
    <s v="New"/>
    <x v="1"/>
    <s v="Trail Boots"/>
    <n v="1"/>
    <n v="146.33000000000001"/>
    <n v="0"/>
    <n v="80.05"/>
    <n v="146.33000000000001"/>
    <n v="80.05"/>
    <n v="66.280000000000015"/>
    <n v="0.45294881432378875"/>
    <n v="2026"/>
    <s v="Q3"/>
    <n v="9"/>
    <s v="Sep"/>
  </r>
  <r>
    <n v="305"/>
    <d v="2026-09-22T00:00:00"/>
    <n v="2026"/>
    <x v="2"/>
    <n v="9"/>
    <x v="8"/>
    <x v="3"/>
    <x v="8"/>
    <x v="0"/>
    <s v="Returning"/>
    <x v="2"/>
    <s v="Carry-On Duffel"/>
    <n v="1"/>
    <n v="130.69999999999999"/>
    <n v="0.05"/>
    <n v="68.23"/>
    <n v="124.16499999999998"/>
    <n v="68.23"/>
    <n v="55.934999999999974"/>
    <n v="0.45048926831232622"/>
    <n v="2026"/>
    <s v="Q3"/>
    <n v="9"/>
    <s v="Sep"/>
  </r>
  <r>
    <n v="808"/>
    <d v="2026-09-22T00:00:00"/>
    <n v="2026"/>
    <x v="2"/>
    <n v="9"/>
    <x v="8"/>
    <x v="1"/>
    <x v="12"/>
    <x v="1"/>
    <s v="Business"/>
    <x v="4"/>
    <s v="Resistance Band Set"/>
    <n v="8"/>
    <n v="39.630000000000003"/>
    <n v="0.15"/>
    <n v="14.61"/>
    <n v="269.48400000000004"/>
    <n v="116.88"/>
    <n v="152.60400000000004"/>
    <n v="0.56628222825844954"/>
    <n v="2026"/>
    <s v="Q3"/>
    <n v="9"/>
    <s v="Sep"/>
  </r>
  <r>
    <n v="1029"/>
    <d v="2026-09-22T00:00:00"/>
    <n v="2026"/>
    <x v="2"/>
    <n v="9"/>
    <x v="8"/>
    <x v="1"/>
    <x v="6"/>
    <x v="0"/>
    <s v="Returning"/>
    <x v="2"/>
    <s v="Carry-On Duffel"/>
    <n v="1"/>
    <n v="132.36000000000001"/>
    <n v="0.05"/>
    <n v="66.63"/>
    <n v="125.742"/>
    <n v="66.63"/>
    <n v="59.112000000000009"/>
    <n v="0.47010545402490822"/>
    <n v="2026"/>
    <s v="Q3"/>
    <n v="9"/>
    <s v="Sep"/>
  </r>
  <r>
    <n v="1721"/>
    <d v="2026-09-22T00:00:00"/>
    <n v="2026"/>
    <x v="2"/>
    <n v="9"/>
    <x v="8"/>
    <x v="3"/>
    <x v="7"/>
    <x v="0"/>
    <s v="Business"/>
    <x v="1"/>
    <s v="Summit Backpack 45L"/>
    <n v="1"/>
    <n v="156.81"/>
    <n v="0"/>
    <n v="78.2"/>
    <n v="156.81"/>
    <n v="78.2"/>
    <n v="78.61"/>
    <n v="0.50130731458452904"/>
    <n v="2026"/>
    <s v="Q3"/>
    <n v="9"/>
    <s v="Sep"/>
  </r>
  <r>
    <n v="2425"/>
    <d v="2026-09-22T00:00:00"/>
    <n v="2026"/>
    <x v="2"/>
    <n v="9"/>
    <x v="8"/>
    <x v="3"/>
    <x v="8"/>
    <x v="3"/>
    <s v="New"/>
    <x v="2"/>
    <s v="Carry-On Duffel"/>
    <n v="3"/>
    <n v="134.52000000000001"/>
    <n v="0.05"/>
    <n v="65.19"/>
    <n v="383.38200000000006"/>
    <n v="195.57"/>
    <n v="187.81200000000007"/>
    <n v="0.48988215409174152"/>
    <n v="2026"/>
    <s v="Q3"/>
    <n v="9"/>
    <s v="Sep"/>
  </r>
  <r>
    <n v="3322"/>
    <d v="2026-09-22T00:00:00"/>
    <n v="2026"/>
    <x v="2"/>
    <n v="9"/>
    <x v="8"/>
    <x v="3"/>
    <x v="8"/>
    <x v="0"/>
    <s v="Returning"/>
    <x v="3"/>
    <s v="Compact Sleeping Bag"/>
    <n v="1"/>
    <n v="124.51"/>
    <n v="0"/>
    <n v="59.97"/>
    <n v="124.51"/>
    <n v="59.97"/>
    <n v="64.540000000000006"/>
    <n v="0.51835193960324477"/>
    <n v="2026"/>
    <s v="Q3"/>
    <n v="9"/>
    <s v="Sep"/>
  </r>
  <r>
    <n v="3821"/>
    <d v="2026-09-22T00:00:00"/>
    <n v="2026"/>
    <x v="2"/>
    <n v="9"/>
    <x v="8"/>
    <x v="2"/>
    <x v="3"/>
    <x v="0"/>
    <s v="Returning"/>
    <x v="1"/>
    <s v="Trail Boots"/>
    <n v="1"/>
    <n v="141"/>
    <n v="0"/>
    <n v="79.010000000000005"/>
    <n v="141"/>
    <n v="79.010000000000005"/>
    <n v="61.989999999999995"/>
    <n v="0.43964539007092196"/>
    <n v="2026"/>
    <s v="Q3"/>
    <n v="9"/>
    <s v="Sep"/>
  </r>
  <r>
    <n v="3899"/>
    <d v="2026-09-22T00:00:00"/>
    <n v="2026"/>
    <x v="2"/>
    <n v="9"/>
    <x v="8"/>
    <x v="3"/>
    <x v="4"/>
    <x v="1"/>
    <s v="Returning"/>
    <x v="3"/>
    <s v="Compact Sleeping Bag"/>
    <n v="6"/>
    <n v="121.7"/>
    <n v="0.15"/>
    <n v="61.26"/>
    <n v="620.67000000000007"/>
    <n v="367.56"/>
    <n v="253.11000000000007"/>
    <n v="0.40780124703948967"/>
    <n v="2026"/>
    <s v="Q3"/>
    <n v="9"/>
    <s v="Sep"/>
  </r>
  <r>
    <n v="4807"/>
    <d v="2026-09-22T00:00:00"/>
    <n v="2026"/>
    <x v="2"/>
    <n v="9"/>
    <x v="8"/>
    <x v="3"/>
    <x v="7"/>
    <x v="1"/>
    <s v="Business"/>
    <x v="0"/>
    <s v="Cycling Pack 12L"/>
    <n v="4"/>
    <n v="103.86"/>
    <n v="0.1"/>
    <n v="50.12"/>
    <n v="373.89600000000002"/>
    <n v="200.48"/>
    <n v="173.41600000000003"/>
    <n v="0.46380811776536796"/>
    <n v="2026"/>
    <s v="Q3"/>
    <n v="9"/>
    <s v="Sep"/>
  </r>
  <r>
    <n v="30"/>
    <d v="2026-09-23T00:00:00"/>
    <n v="2026"/>
    <x v="2"/>
    <n v="9"/>
    <x v="8"/>
    <x v="2"/>
    <x v="5"/>
    <x v="3"/>
    <s v="Returning"/>
    <x v="1"/>
    <s v="Hiking Daypack 20L"/>
    <n v="2"/>
    <n v="93.82"/>
    <n v="0.05"/>
    <n v="45.57"/>
    <n v="178.25799999999998"/>
    <n v="91.14"/>
    <n v="87.117999999999981"/>
    <n v="0.48871859888476249"/>
    <n v="2026"/>
    <s v="Q3"/>
    <n v="9"/>
    <s v="Sep"/>
  </r>
  <r>
    <n v="3027"/>
    <d v="2026-09-23T00:00:00"/>
    <n v="2026"/>
    <x v="2"/>
    <n v="9"/>
    <x v="8"/>
    <x v="3"/>
    <x v="8"/>
    <x v="1"/>
    <s v="Business"/>
    <x v="1"/>
    <s v="Summit Backpack 45L"/>
    <n v="8"/>
    <n v="155.13999999999999"/>
    <n v="0.1"/>
    <n v="76.87"/>
    <n v="1117.008"/>
    <n v="614.96"/>
    <n v="502.048"/>
    <n v="0.44945783736553363"/>
    <n v="2026"/>
    <s v="Q3"/>
    <n v="9"/>
    <s v="Sep"/>
  </r>
  <r>
    <n v="3690"/>
    <d v="2026-09-23T00:00:00"/>
    <n v="2026"/>
    <x v="2"/>
    <n v="9"/>
    <x v="8"/>
    <x v="3"/>
    <x v="8"/>
    <x v="0"/>
    <s v="Returning"/>
    <x v="1"/>
    <s v="Hiking Daypack 20L"/>
    <n v="3"/>
    <n v="92.14"/>
    <n v="0.05"/>
    <n v="45.25"/>
    <n v="262.59899999999999"/>
    <n v="135.75"/>
    <n v="126.84899999999999"/>
    <n v="0.48305210606285626"/>
    <n v="2026"/>
    <s v="Q3"/>
    <n v="9"/>
    <s v="Sep"/>
  </r>
  <r>
    <n v="600"/>
    <d v="2026-09-24T00:00:00"/>
    <n v="2026"/>
    <x v="2"/>
    <n v="9"/>
    <x v="8"/>
    <x v="1"/>
    <x v="12"/>
    <x v="2"/>
    <s v="Returning"/>
    <x v="0"/>
    <s v="Compact Repair Kit"/>
    <n v="6"/>
    <n v="39.880000000000003"/>
    <n v="0.05"/>
    <n v="16.79"/>
    <n v="227.31600000000003"/>
    <n v="100.74"/>
    <n v="126.57600000000004"/>
    <n v="0.5568283798764716"/>
    <n v="2026"/>
    <s v="Q3"/>
    <n v="9"/>
    <s v="Sep"/>
  </r>
  <r>
    <n v="1931"/>
    <d v="2026-09-24T00:00:00"/>
    <n v="2026"/>
    <x v="2"/>
    <n v="9"/>
    <x v="8"/>
    <x v="2"/>
    <x v="16"/>
    <x v="0"/>
    <s v="Returning"/>
    <x v="2"/>
    <s v="Insulated Bottle"/>
    <n v="4"/>
    <n v="35.700000000000003"/>
    <n v="0"/>
    <n v="13.91"/>
    <n v="142.80000000000001"/>
    <n v="55.64"/>
    <n v="87.160000000000011"/>
    <n v="0.61036414565826336"/>
    <n v="2026"/>
    <s v="Q3"/>
    <n v="9"/>
    <s v="Sep"/>
  </r>
  <r>
    <n v="2124"/>
    <d v="2026-09-24T00:00:00"/>
    <n v="2026"/>
    <x v="2"/>
    <n v="9"/>
    <x v="8"/>
    <x v="3"/>
    <x v="8"/>
    <x v="2"/>
    <s v="New"/>
    <x v="0"/>
    <s v="Cycling Pack 12L"/>
    <n v="6"/>
    <n v="104.16"/>
    <n v="0"/>
    <n v="51.76"/>
    <n v="624.96"/>
    <n v="310.56"/>
    <n v="314.40000000000003"/>
    <n v="0.50307219662058378"/>
    <n v="2026"/>
    <s v="Q3"/>
    <n v="9"/>
    <s v="Sep"/>
  </r>
  <r>
    <n v="2789"/>
    <d v="2026-09-24T00:00:00"/>
    <n v="2026"/>
    <x v="2"/>
    <n v="9"/>
    <x v="8"/>
    <x v="2"/>
    <x v="16"/>
    <x v="0"/>
    <s v="New"/>
    <x v="1"/>
    <s v="Trail Boots"/>
    <n v="5"/>
    <n v="147.21"/>
    <n v="0.05"/>
    <n v="79.14"/>
    <n v="699.24750000000006"/>
    <n v="395.7"/>
    <n v="303.54750000000007"/>
    <n v="0.43410594961011667"/>
    <n v="2026"/>
    <s v="Q3"/>
    <n v="9"/>
    <s v="Sep"/>
  </r>
  <r>
    <n v="2921"/>
    <d v="2026-09-24T00:00:00"/>
    <n v="2026"/>
    <x v="2"/>
    <n v="9"/>
    <x v="8"/>
    <x v="0"/>
    <x v="0"/>
    <x v="0"/>
    <s v="New"/>
    <x v="3"/>
    <s v="Trail Tent 2P"/>
    <n v="3"/>
    <n v="195.68"/>
    <n v="0.05"/>
    <n v="102.16"/>
    <n v="557.68799999999999"/>
    <n v="306.48"/>
    <n v="251.20799999999997"/>
    <n v="0.45044541033696256"/>
    <n v="2026"/>
    <s v="Q3"/>
    <n v="9"/>
    <s v="Sep"/>
  </r>
  <r>
    <n v="3108"/>
    <d v="2026-09-24T00:00:00"/>
    <n v="2026"/>
    <x v="2"/>
    <n v="9"/>
    <x v="8"/>
    <x v="1"/>
    <x v="11"/>
    <x v="1"/>
    <s v="Business"/>
    <x v="1"/>
    <s v="Hiking Daypack 20L"/>
    <n v="5"/>
    <n v="90.05"/>
    <n v="0.15"/>
    <n v="44.12"/>
    <n v="382.71249999999998"/>
    <n v="220.6"/>
    <n v="162.11249999999998"/>
    <n v="0.42358820263252439"/>
    <n v="2026"/>
    <s v="Q3"/>
    <n v="9"/>
    <s v="Sep"/>
  </r>
  <r>
    <n v="3226"/>
    <d v="2026-09-24T00:00:00"/>
    <n v="2026"/>
    <x v="2"/>
    <n v="9"/>
    <x v="8"/>
    <x v="3"/>
    <x v="13"/>
    <x v="3"/>
    <s v="Returning"/>
    <x v="3"/>
    <s v="Alpine Tent 4P"/>
    <n v="1"/>
    <n v="345.48"/>
    <n v="0"/>
    <n v="196.31"/>
    <n v="345.48"/>
    <n v="196.31"/>
    <n v="149.17000000000002"/>
    <n v="0.43177607965728843"/>
    <n v="2026"/>
    <s v="Q3"/>
    <n v="9"/>
    <s v="Sep"/>
  </r>
  <r>
    <n v="3286"/>
    <d v="2026-09-24T00:00:00"/>
    <n v="2026"/>
    <x v="2"/>
    <n v="9"/>
    <x v="8"/>
    <x v="3"/>
    <x v="4"/>
    <x v="0"/>
    <s v="New"/>
    <x v="2"/>
    <s v="Packing Cube Set"/>
    <n v="1"/>
    <n v="46.23"/>
    <n v="0.1"/>
    <n v="18.34"/>
    <n v="41.606999999999999"/>
    <n v="18.34"/>
    <n v="23.266999999999999"/>
    <n v="0.55920878698295962"/>
    <n v="2026"/>
    <s v="Q3"/>
    <n v="9"/>
    <s v="Sep"/>
  </r>
  <r>
    <n v="4510"/>
    <d v="2026-09-24T00:00:00"/>
    <n v="2026"/>
    <x v="2"/>
    <n v="9"/>
    <x v="8"/>
    <x v="0"/>
    <x v="0"/>
    <x v="3"/>
    <s v="Returning"/>
    <x v="3"/>
    <s v="Portable Camp Stove"/>
    <n v="3"/>
    <n v="82.38"/>
    <n v="0.15"/>
    <n v="39.020000000000003"/>
    <n v="210.06899999999999"/>
    <n v="117.06"/>
    <n v="93.008999999999986"/>
    <n v="0.44275452351370259"/>
    <n v="2026"/>
    <s v="Q3"/>
    <n v="9"/>
    <s v="Sep"/>
  </r>
  <r>
    <n v="2069"/>
    <d v="2026-09-25T00:00:00"/>
    <n v="2026"/>
    <x v="2"/>
    <n v="9"/>
    <x v="8"/>
    <x v="3"/>
    <x v="7"/>
    <x v="0"/>
    <s v="New"/>
    <x v="3"/>
    <s v="Alpine Tent 4P"/>
    <n v="1"/>
    <n v="344.79"/>
    <n v="0"/>
    <n v="189.63"/>
    <n v="344.79"/>
    <n v="189.63"/>
    <n v="155.16000000000003"/>
    <n v="0.45001305142260511"/>
    <n v="2026"/>
    <s v="Q3"/>
    <n v="9"/>
    <s v="Sep"/>
  </r>
  <r>
    <n v="95"/>
    <d v="2026-09-26T00:00:00"/>
    <n v="2026"/>
    <x v="2"/>
    <n v="9"/>
    <x v="8"/>
    <x v="0"/>
    <x v="0"/>
    <x v="3"/>
    <s v="Returning"/>
    <x v="1"/>
    <s v="Trekking Poles"/>
    <n v="1"/>
    <n v="73.06"/>
    <n v="0.05"/>
    <n v="31.42"/>
    <n v="69.406999999999996"/>
    <n v="31.42"/>
    <n v="37.986999999999995"/>
    <n v="0.54730790842422228"/>
    <n v="2026"/>
    <s v="Q3"/>
    <n v="9"/>
    <s v="Sep"/>
  </r>
  <r>
    <n v="160"/>
    <d v="2026-09-26T00:00:00"/>
    <n v="2026"/>
    <x v="2"/>
    <n v="9"/>
    <x v="8"/>
    <x v="3"/>
    <x v="8"/>
    <x v="0"/>
    <s v="Returning"/>
    <x v="3"/>
    <s v="Portable Camp Stove"/>
    <n v="1"/>
    <n v="81.58"/>
    <n v="0.1"/>
    <n v="38.89"/>
    <n v="73.421999999999997"/>
    <n v="38.89"/>
    <n v="34.531999999999996"/>
    <n v="0.47032224673803491"/>
    <n v="2026"/>
    <s v="Q3"/>
    <n v="9"/>
    <s v="Sep"/>
  </r>
  <r>
    <n v="407"/>
    <d v="2026-09-26T00:00:00"/>
    <n v="2026"/>
    <x v="2"/>
    <n v="9"/>
    <x v="8"/>
    <x v="1"/>
    <x v="12"/>
    <x v="1"/>
    <s v="Returning"/>
    <x v="4"/>
    <s v="Training Mat"/>
    <n v="6"/>
    <n v="49.87"/>
    <n v="0.1"/>
    <n v="21.75"/>
    <n v="269.298"/>
    <n v="130.5"/>
    <n v="138.798"/>
    <n v="0.51540672414945521"/>
    <n v="2026"/>
    <s v="Q3"/>
    <n v="9"/>
    <s v="Sep"/>
  </r>
  <r>
    <n v="1395"/>
    <d v="2026-09-26T00:00:00"/>
    <n v="2026"/>
    <x v="2"/>
    <n v="9"/>
    <x v="8"/>
    <x v="2"/>
    <x v="3"/>
    <x v="0"/>
    <s v="New"/>
    <x v="0"/>
    <s v="Compact Repair Kit"/>
    <n v="2"/>
    <n v="39.81"/>
    <n v="0.05"/>
    <n v="16.87"/>
    <n v="75.638999999999996"/>
    <n v="33.74"/>
    <n v="41.898999999999994"/>
    <n v="0.55393381721069812"/>
    <n v="2026"/>
    <s v="Q3"/>
    <n v="9"/>
    <s v="Sep"/>
  </r>
  <r>
    <n v="2085"/>
    <d v="2026-09-26T00:00:00"/>
    <n v="2026"/>
    <x v="2"/>
    <n v="9"/>
    <x v="8"/>
    <x v="2"/>
    <x v="2"/>
    <x v="0"/>
    <s v="Returning"/>
    <x v="3"/>
    <s v="Trail Tent 2P"/>
    <n v="3"/>
    <n v="191.46"/>
    <n v="0"/>
    <n v="104.06"/>
    <n v="574.38"/>
    <n v="312.18"/>
    <n v="262.2"/>
    <n v="0.45649221769560222"/>
    <n v="2026"/>
    <s v="Q3"/>
    <n v="9"/>
    <s v="Sep"/>
  </r>
  <r>
    <n v="3124"/>
    <d v="2026-09-26T00:00:00"/>
    <n v="2026"/>
    <x v="2"/>
    <n v="9"/>
    <x v="8"/>
    <x v="2"/>
    <x v="5"/>
    <x v="0"/>
    <s v="Returning"/>
    <x v="2"/>
    <s v="Packing Cube Set"/>
    <n v="3"/>
    <n v="46.48"/>
    <n v="0.05"/>
    <n v="18.82"/>
    <n v="132.46799999999999"/>
    <n v="56.46"/>
    <n v="76.007999999999981"/>
    <n v="0.57378385723344494"/>
    <n v="2026"/>
    <s v="Q3"/>
    <n v="9"/>
    <s v="Sep"/>
  </r>
  <r>
    <n v="3216"/>
    <d v="2026-09-26T00:00:00"/>
    <n v="2026"/>
    <x v="2"/>
    <n v="9"/>
    <x v="8"/>
    <x v="1"/>
    <x v="12"/>
    <x v="2"/>
    <s v="Returning"/>
    <x v="2"/>
    <s v="Insulated Bottle"/>
    <n v="2"/>
    <n v="35.44"/>
    <n v="0.1"/>
    <n v="13.2"/>
    <n v="63.791999999999994"/>
    <n v="26.4"/>
    <n v="37.391999999999996"/>
    <n v="0.58615500376222718"/>
    <n v="2026"/>
    <s v="Q3"/>
    <n v="9"/>
    <s v="Sep"/>
  </r>
  <r>
    <n v="3743"/>
    <d v="2026-09-26T00:00:00"/>
    <n v="2026"/>
    <x v="2"/>
    <n v="9"/>
    <x v="8"/>
    <x v="2"/>
    <x v="2"/>
    <x v="0"/>
    <s v="New"/>
    <x v="4"/>
    <s v="Recovery Roller"/>
    <n v="4"/>
    <n v="36.159999999999997"/>
    <n v="0.05"/>
    <n v="13.68"/>
    <n v="137.40799999999999"/>
    <n v="54.72"/>
    <n v="82.687999999999988"/>
    <n v="0.60176991150442471"/>
    <n v="2026"/>
    <s v="Q3"/>
    <n v="9"/>
    <s v="Sep"/>
  </r>
  <r>
    <n v="3788"/>
    <d v="2026-09-26T00:00:00"/>
    <n v="2026"/>
    <x v="2"/>
    <n v="9"/>
    <x v="8"/>
    <x v="3"/>
    <x v="8"/>
    <x v="0"/>
    <s v="Returning"/>
    <x v="4"/>
    <s v="Recovery Roller"/>
    <n v="2"/>
    <n v="35.93"/>
    <n v="0"/>
    <n v="13.91"/>
    <n v="71.86"/>
    <n v="27.82"/>
    <n v="44.04"/>
    <n v="0.6128583356526579"/>
    <n v="2026"/>
    <s v="Q3"/>
    <n v="9"/>
    <s v="Sep"/>
  </r>
  <r>
    <n v="4883"/>
    <d v="2026-09-26T00:00:00"/>
    <n v="2026"/>
    <x v="2"/>
    <n v="9"/>
    <x v="8"/>
    <x v="3"/>
    <x v="8"/>
    <x v="0"/>
    <s v="Business"/>
    <x v="3"/>
    <s v="Trail Tent 2P"/>
    <n v="1"/>
    <n v="199.7"/>
    <n v="0"/>
    <n v="103.77"/>
    <n v="199.7"/>
    <n v="103.77"/>
    <n v="95.929999999999993"/>
    <n v="0.4803705558337506"/>
    <n v="2026"/>
    <s v="Q3"/>
    <n v="9"/>
    <s v="Sep"/>
  </r>
  <r>
    <n v="1577"/>
    <d v="2026-09-27T00:00:00"/>
    <n v="2026"/>
    <x v="2"/>
    <n v="9"/>
    <x v="8"/>
    <x v="3"/>
    <x v="4"/>
    <x v="0"/>
    <s v="New"/>
    <x v="1"/>
    <s v="Summit Backpack 45L"/>
    <n v="4"/>
    <n v="154.28"/>
    <n v="0.05"/>
    <n v="78.180000000000007"/>
    <n v="586.26400000000001"/>
    <n v="312.72000000000003"/>
    <n v="273.54399999999998"/>
    <n v="0.46658843115047144"/>
    <n v="2026"/>
    <s v="Q3"/>
    <n v="9"/>
    <s v="Sep"/>
  </r>
  <r>
    <n v="2310"/>
    <d v="2026-09-27T00:00:00"/>
    <n v="2026"/>
    <x v="2"/>
    <n v="9"/>
    <x v="8"/>
    <x v="0"/>
    <x v="15"/>
    <x v="0"/>
    <s v="Returning"/>
    <x v="2"/>
    <s v="Travel Backpack 35L"/>
    <n v="1"/>
    <n v="165.44"/>
    <n v="0"/>
    <n v="88.25"/>
    <n v="165.44"/>
    <n v="88.25"/>
    <n v="77.19"/>
    <n v="0.46657398452611215"/>
    <n v="2026"/>
    <s v="Q3"/>
    <n v="9"/>
    <s v="Sep"/>
  </r>
  <r>
    <n v="2383"/>
    <d v="2026-09-27T00:00:00"/>
    <n v="2026"/>
    <x v="2"/>
    <n v="9"/>
    <x v="8"/>
    <x v="3"/>
    <x v="7"/>
    <x v="0"/>
    <s v="Returning"/>
    <x v="2"/>
    <s v="Carry-On Duffel"/>
    <n v="2"/>
    <n v="130.29"/>
    <n v="0.1"/>
    <n v="67.97"/>
    <n v="234.52199999999999"/>
    <n v="135.94"/>
    <n v="98.581999999999994"/>
    <n v="0.42035288800197845"/>
    <n v="2026"/>
    <s v="Q3"/>
    <n v="9"/>
    <s v="Sep"/>
  </r>
  <r>
    <n v="2803"/>
    <d v="2026-09-27T00:00:00"/>
    <n v="2026"/>
    <x v="2"/>
    <n v="9"/>
    <x v="8"/>
    <x v="1"/>
    <x v="12"/>
    <x v="0"/>
    <s v="Returning"/>
    <x v="4"/>
    <s v="Recovery Roller"/>
    <n v="3"/>
    <n v="36.909999999999997"/>
    <n v="0.05"/>
    <n v="13.7"/>
    <n v="105.19349999999999"/>
    <n v="41.099999999999994"/>
    <n v="64.093499999999992"/>
    <n v="0.60929144861612172"/>
    <n v="2026"/>
    <s v="Q3"/>
    <n v="9"/>
    <s v="Sep"/>
  </r>
  <r>
    <n v="4199"/>
    <d v="2026-09-27T00:00:00"/>
    <n v="2026"/>
    <x v="2"/>
    <n v="9"/>
    <x v="8"/>
    <x v="2"/>
    <x v="5"/>
    <x v="3"/>
    <s v="Business"/>
    <x v="0"/>
    <s v="Trail Bike Light"/>
    <n v="1"/>
    <n v="50.02"/>
    <n v="0"/>
    <n v="22.65"/>
    <n v="50.02"/>
    <n v="22.65"/>
    <n v="27.370000000000005"/>
    <n v="0.54718112754898052"/>
    <n v="2026"/>
    <s v="Q3"/>
    <n v="9"/>
    <s v="Sep"/>
  </r>
  <r>
    <n v="4517"/>
    <d v="2026-09-27T00:00:00"/>
    <n v="2026"/>
    <x v="2"/>
    <n v="9"/>
    <x v="8"/>
    <x v="1"/>
    <x v="12"/>
    <x v="0"/>
    <s v="Returning"/>
    <x v="3"/>
    <s v="Portable Camp Stove"/>
    <n v="1"/>
    <n v="83.32"/>
    <n v="0.05"/>
    <n v="38.93"/>
    <n v="79.153999999999996"/>
    <n v="38.93"/>
    <n v="40.223999999999997"/>
    <n v="0.50817393940925282"/>
    <n v="2026"/>
    <s v="Q3"/>
    <n v="9"/>
    <s v="Sep"/>
  </r>
  <r>
    <n v="80"/>
    <d v="2026-09-28T00:00:00"/>
    <n v="2026"/>
    <x v="2"/>
    <n v="9"/>
    <x v="8"/>
    <x v="0"/>
    <x v="15"/>
    <x v="1"/>
    <s v="Business"/>
    <x v="1"/>
    <s v="Trekking Poles"/>
    <n v="10"/>
    <n v="71.040000000000006"/>
    <n v="0.2"/>
    <n v="31.7"/>
    <n v="568.32000000000005"/>
    <n v="317"/>
    <n v="251.32000000000005"/>
    <n v="0.4422156531531532"/>
    <n v="2026"/>
    <s v="Q3"/>
    <n v="9"/>
    <s v="Sep"/>
  </r>
  <r>
    <n v="370"/>
    <d v="2026-09-28T00:00:00"/>
    <n v="2026"/>
    <x v="2"/>
    <n v="9"/>
    <x v="8"/>
    <x v="3"/>
    <x v="7"/>
    <x v="2"/>
    <s v="Returning"/>
    <x v="0"/>
    <s v="Compact Repair Kit"/>
    <n v="2"/>
    <n v="40.83"/>
    <n v="0"/>
    <n v="16.850000000000001"/>
    <n v="81.66"/>
    <n v="33.700000000000003"/>
    <n v="47.959999999999994"/>
    <n v="0.58731325006122947"/>
    <n v="2026"/>
    <s v="Q3"/>
    <n v="9"/>
    <s v="Sep"/>
  </r>
  <r>
    <n v="417"/>
    <d v="2026-09-28T00:00:00"/>
    <n v="2026"/>
    <x v="2"/>
    <n v="9"/>
    <x v="8"/>
    <x v="1"/>
    <x v="14"/>
    <x v="3"/>
    <s v="Returning"/>
    <x v="3"/>
    <s v="Compact Sleeping Bag"/>
    <n v="1"/>
    <n v="121.64"/>
    <n v="0.15"/>
    <n v="61.56"/>
    <n v="103.39399999999999"/>
    <n v="61.56"/>
    <n v="41.833999999999989"/>
    <n v="0.40460761746329565"/>
    <n v="2026"/>
    <s v="Q3"/>
    <n v="9"/>
    <s v="Sep"/>
  </r>
  <r>
    <n v="437"/>
    <d v="2026-09-28T00:00:00"/>
    <n v="2026"/>
    <x v="2"/>
    <n v="9"/>
    <x v="8"/>
    <x v="1"/>
    <x v="1"/>
    <x v="2"/>
    <s v="New"/>
    <x v="2"/>
    <s v="Travel Backpack 35L"/>
    <n v="1"/>
    <n v="164.7"/>
    <n v="0"/>
    <n v="86.02"/>
    <n v="164.7"/>
    <n v="86.02"/>
    <n v="78.679999999999993"/>
    <n v="0.47771706132361869"/>
    <n v="2026"/>
    <s v="Q3"/>
    <n v="9"/>
    <s v="Sep"/>
  </r>
  <r>
    <n v="790"/>
    <d v="2026-09-28T00:00:00"/>
    <n v="2026"/>
    <x v="2"/>
    <n v="9"/>
    <x v="8"/>
    <x v="3"/>
    <x v="7"/>
    <x v="3"/>
    <s v="New"/>
    <x v="3"/>
    <s v="Trail Tent 2P"/>
    <n v="1"/>
    <n v="199.09"/>
    <n v="0.05"/>
    <n v="106.57"/>
    <n v="189.13550000000001"/>
    <n v="106.57"/>
    <n v="82.565500000000014"/>
    <n v="0.43654152710622812"/>
    <n v="2026"/>
    <s v="Q3"/>
    <n v="9"/>
    <s v="Sep"/>
  </r>
  <r>
    <n v="1151"/>
    <d v="2026-09-28T00:00:00"/>
    <n v="2026"/>
    <x v="2"/>
    <n v="9"/>
    <x v="8"/>
    <x v="0"/>
    <x v="0"/>
    <x v="3"/>
    <s v="Returning"/>
    <x v="0"/>
    <s v="Commuter Helmet"/>
    <n v="1"/>
    <n v="81.48"/>
    <n v="0"/>
    <n v="41.47"/>
    <n v="81.48"/>
    <n v="41.47"/>
    <n v="40.010000000000005"/>
    <n v="0.4910407461953854"/>
    <n v="2026"/>
    <s v="Q3"/>
    <n v="9"/>
    <s v="Sep"/>
  </r>
  <r>
    <n v="1331"/>
    <d v="2026-09-28T00:00:00"/>
    <n v="2026"/>
    <x v="2"/>
    <n v="9"/>
    <x v="8"/>
    <x v="0"/>
    <x v="0"/>
    <x v="0"/>
    <s v="New"/>
    <x v="4"/>
    <s v="Resistance Band Set"/>
    <n v="3"/>
    <n v="39.450000000000003"/>
    <n v="0.05"/>
    <n v="15.1"/>
    <n v="112.4325"/>
    <n v="45.3"/>
    <n v="67.132500000000007"/>
    <n v="0.59709158828630515"/>
    <n v="2026"/>
    <s v="Q3"/>
    <n v="9"/>
    <s v="Sep"/>
  </r>
  <r>
    <n v="2388"/>
    <d v="2026-09-28T00:00:00"/>
    <n v="2026"/>
    <x v="2"/>
    <n v="9"/>
    <x v="8"/>
    <x v="3"/>
    <x v="8"/>
    <x v="0"/>
    <s v="Returning"/>
    <x v="1"/>
    <s v="Hiking Daypack 20L"/>
    <n v="3"/>
    <n v="93.22"/>
    <n v="0"/>
    <n v="46.75"/>
    <n v="279.65999999999997"/>
    <n v="140.25"/>
    <n v="139.40999999999997"/>
    <n v="0.49849817635700489"/>
    <n v="2026"/>
    <s v="Q3"/>
    <n v="9"/>
    <s v="Sep"/>
  </r>
  <r>
    <n v="2795"/>
    <d v="2026-09-28T00:00:00"/>
    <n v="2026"/>
    <x v="2"/>
    <n v="9"/>
    <x v="8"/>
    <x v="1"/>
    <x v="12"/>
    <x v="0"/>
    <s v="New"/>
    <x v="1"/>
    <s v="Trail Boots"/>
    <n v="3"/>
    <n v="142.19"/>
    <n v="0.05"/>
    <n v="78.37"/>
    <n v="405.24149999999997"/>
    <n v="235.11"/>
    <n v="170.13149999999996"/>
    <n v="0.41982743623246871"/>
    <n v="2026"/>
    <s v="Q3"/>
    <n v="9"/>
    <s v="Sep"/>
  </r>
  <r>
    <n v="2840"/>
    <d v="2026-09-28T00:00:00"/>
    <n v="2026"/>
    <x v="2"/>
    <n v="9"/>
    <x v="8"/>
    <x v="0"/>
    <x v="0"/>
    <x v="0"/>
    <s v="Returning"/>
    <x v="1"/>
    <s v="Summit Backpack 45L"/>
    <n v="2"/>
    <n v="151.69999999999999"/>
    <n v="0"/>
    <n v="77.19"/>
    <n v="303.39999999999998"/>
    <n v="154.38"/>
    <n v="149.01999999999998"/>
    <n v="0.49116677653263019"/>
    <n v="2026"/>
    <s v="Q3"/>
    <n v="9"/>
    <s v="Sep"/>
  </r>
  <r>
    <n v="2863"/>
    <d v="2026-09-28T00:00:00"/>
    <n v="2026"/>
    <x v="2"/>
    <n v="9"/>
    <x v="8"/>
    <x v="2"/>
    <x v="2"/>
    <x v="2"/>
    <s v="New"/>
    <x v="2"/>
    <s v="Carry-On Duffel"/>
    <n v="1"/>
    <n v="133.85"/>
    <n v="0.05"/>
    <n v="66.41"/>
    <n v="127.15749999999998"/>
    <n v="66.41"/>
    <n v="60.747499999999988"/>
    <n v="0.47773430588050247"/>
    <n v="2026"/>
    <s v="Q3"/>
    <n v="9"/>
    <s v="Sep"/>
  </r>
  <r>
    <n v="4522"/>
    <d v="2026-09-28T00:00:00"/>
    <n v="2026"/>
    <x v="2"/>
    <n v="9"/>
    <x v="8"/>
    <x v="3"/>
    <x v="13"/>
    <x v="3"/>
    <s v="Business"/>
    <x v="3"/>
    <s v="Compact Sleeping Bag"/>
    <n v="6"/>
    <n v="125.62"/>
    <n v="0"/>
    <n v="61.34"/>
    <n v="753.72"/>
    <n v="368.04"/>
    <n v="385.68"/>
    <n v="0.51170195828689702"/>
    <n v="2026"/>
    <s v="Q3"/>
    <n v="9"/>
    <s v="Sep"/>
  </r>
  <r>
    <n v="5200"/>
    <d v="2026-09-28T00:00:00"/>
    <n v="2026"/>
    <x v="2"/>
    <n v="9"/>
    <x v="8"/>
    <x v="1"/>
    <x v="12"/>
    <x v="0"/>
    <s v="New"/>
    <x v="3"/>
    <s v="Trail Tent 2P"/>
    <n v="3"/>
    <n v="196.87"/>
    <n v="0.1"/>
    <n v="105.93"/>
    <n v="531.54899999999998"/>
    <n v="317.79000000000002"/>
    <n v="213.75899999999996"/>
    <n v="0.40214354650276823"/>
    <n v="2026"/>
    <s v="Q3"/>
    <n v="9"/>
    <s v="Sep"/>
  </r>
  <r>
    <n v="452"/>
    <d v="2026-09-29T00:00:00"/>
    <n v="2026"/>
    <x v="2"/>
    <n v="9"/>
    <x v="8"/>
    <x v="1"/>
    <x v="1"/>
    <x v="0"/>
    <s v="Returning"/>
    <x v="2"/>
    <s v="Insulated Bottle"/>
    <n v="4"/>
    <n v="36.869999999999997"/>
    <n v="0"/>
    <n v="13.43"/>
    <n v="147.47999999999999"/>
    <n v="53.72"/>
    <n v="93.759999999999991"/>
    <n v="0.63574721996202876"/>
    <n v="2026"/>
    <s v="Q3"/>
    <n v="9"/>
    <s v="Sep"/>
  </r>
  <r>
    <n v="871"/>
    <d v="2026-09-29T00:00:00"/>
    <n v="2026"/>
    <x v="2"/>
    <n v="9"/>
    <x v="8"/>
    <x v="1"/>
    <x v="12"/>
    <x v="0"/>
    <s v="New"/>
    <x v="2"/>
    <s v="Packing Cube Set"/>
    <n v="1"/>
    <n v="47.37"/>
    <n v="0"/>
    <n v="18.2"/>
    <n v="47.37"/>
    <n v="18.2"/>
    <n v="29.169999999999998"/>
    <n v="0.61579058475828585"/>
    <n v="2026"/>
    <s v="Q3"/>
    <n v="9"/>
    <s v="Sep"/>
  </r>
  <r>
    <n v="922"/>
    <d v="2026-09-29T00:00:00"/>
    <n v="2026"/>
    <x v="2"/>
    <n v="9"/>
    <x v="8"/>
    <x v="3"/>
    <x v="8"/>
    <x v="3"/>
    <s v="Business"/>
    <x v="1"/>
    <s v="Trail Boots"/>
    <n v="1"/>
    <n v="145.62"/>
    <n v="0.05"/>
    <n v="80.25"/>
    <n v="138.339"/>
    <n v="80.25"/>
    <n v="58.088999999999999"/>
    <n v="0.41990328107041397"/>
    <n v="2026"/>
    <s v="Q3"/>
    <n v="9"/>
    <s v="Sep"/>
  </r>
  <r>
    <n v="1491"/>
    <d v="2026-09-29T00:00:00"/>
    <n v="2026"/>
    <x v="2"/>
    <n v="9"/>
    <x v="8"/>
    <x v="3"/>
    <x v="8"/>
    <x v="2"/>
    <s v="New"/>
    <x v="4"/>
    <s v="Recovery Roller"/>
    <n v="2"/>
    <n v="36.1"/>
    <n v="0.05"/>
    <n v="13.71"/>
    <n v="68.59"/>
    <n v="27.42"/>
    <n v="41.17"/>
    <n v="0.60023327015599937"/>
    <n v="2026"/>
    <s v="Q3"/>
    <n v="9"/>
    <s v="Sep"/>
  </r>
  <r>
    <n v="1548"/>
    <d v="2026-09-29T00:00:00"/>
    <n v="2026"/>
    <x v="2"/>
    <n v="9"/>
    <x v="8"/>
    <x v="0"/>
    <x v="9"/>
    <x v="2"/>
    <s v="Returning"/>
    <x v="1"/>
    <s v="Trekking Poles"/>
    <n v="2"/>
    <n v="73"/>
    <n v="0.05"/>
    <n v="31.41"/>
    <n v="138.69999999999999"/>
    <n v="62.82"/>
    <n v="75.88"/>
    <n v="0.54708002883922136"/>
    <n v="2026"/>
    <s v="Q3"/>
    <n v="9"/>
    <s v="Sep"/>
  </r>
  <r>
    <n v="2299"/>
    <d v="2026-09-29T00:00:00"/>
    <n v="2026"/>
    <x v="2"/>
    <n v="9"/>
    <x v="8"/>
    <x v="1"/>
    <x v="11"/>
    <x v="0"/>
    <s v="New"/>
    <x v="2"/>
    <s v="Insulated Bottle"/>
    <n v="2"/>
    <n v="36.93"/>
    <n v="0.1"/>
    <n v="13.4"/>
    <n v="66.474000000000004"/>
    <n v="26.8"/>
    <n v="39.674000000000007"/>
    <n v="0.59683485272437353"/>
    <n v="2026"/>
    <s v="Q3"/>
    <n v="9"/>
    <s v="Sep"/>
  </r>
  <r>
    <n v="3051"/>
    <d v="2026-09-29T00:00:00"/>
    <n v="2026"/>
    <x v="2"/>
    <n v="9"/>
    <x v="8"/>
    <x v="1"/>
    <x v="14"/>
    <x v="0"/>
    <s v="New"/>
    <x v="4"/>
    <s v="Training Mat"/>
    <n v="2"/>
    <n v="51.52"/>
    <n v="0"/>
    <n v="21.47"/>
    <n v="103.04"/>
    <n v="42.94"/>
    <n v="60.100000000000009"/>
    <n v="0.58326863354037273"/>
    <n v="2026"/>
    <s v="Q3"/>
    <n v="9"/>
    <s v="Sep"/>
  </r>
  <r>
    <n v="4018"/>
    <d v="2026-09-29T00:00:00"/>
    <n v="2026"/>
    <x v="2"/>
    <n v="9"/>
    <x v="8"/>
    <x v="1"/>
    <x v="6"/>
    <x v="0"/>
    <s v="New"/>
    <x v="4"/>
    <s v="Training Mat"/>
    <n v="1"/>
    <n v="50.42"/>
    <n v="0"/>
    <n v="21.68"/>
    <n v="50.42"/>
    <n v="21.68"/>
    <n v="28.740000000000002"/>
    <n v="0.57001190003966684"/>
    <n v="2026"/>
    <s v="Q3"/>
    <n v="9"/>
    <s v="Sep"/>
  </r>
  <r>
    <n v="4118"/>
    <d v="2026-09-29T00:00:00"/>
    <n v="2026"/>
    <x v="2"/>
    <n v="9"/>
    <x v="8"/>
    <x v="1"/>
    <x v="14"/>
    <x v="1"/>
    <s v="Returning"/>
    <x v="1"/>
    <s v="Summit Backpack 45L"/>
    <n v="10"/>
    <n v="157.79"/>
    <n v="0.1"/>
    <n v="77.900000000000006"/>
    <n v="1420.11"/>
    <n v="779"/>
    <n v="641.1099999999999"/>
    <n v="0.4514509439409623"/>
    <n v="2026"/>
    <s v="Q3"/>
    <n v="9"/>
    <s v="Sep"/>
  </r>
  <r>
    <n v="4251"/>
    <d v="2026-09-29T00:00:00"/>
    <n v="2026"/>
    <x v="2"/>
    <n v="9"/>
    <x v="8"/>
    <x v="1"/>
    <x v="11"/>
    <x v="0"/>
    <s v="Returning"/>
    <x v="0"/>
    <s v="Compact Repair Kit"/>
    <n v="1"/>
    <n v="40.409999999999997"/>
    <n v="0.15"/>
    <n v="16.3"/>
    <n v="34.348499999999994"/>
    <n v="16.3"/>
    <n v="18.048499999999994"/>
    <n v="0.52545234871974023"/>
    <n v="2026"/>
    <s v="Q3"/>
    <n v="9"/>
    <s v="Sep"/>
  </r>
  <r>
    <n v="4557"/>
    <d v="2026-09-29T00:00:00"/>
    <n v="2026"/>
    <x v="2"/>
    <n v="9"/>
    <x v="8"/>
    <x v="3"/>
    <x v="8"/>
    <x v="0"/>
    <s v="New"/>
    <x v="0"/>
    <s v="Trail Bike Light"/>
    <n v="2"/>
    <n v="50.17"/>
    <n v="0.05"/>
    <n v="22.83"/>
    <n v="95.322999999999993"/>
    <n v="45.66"/>
    <n v="49.662999999999997"/>
    <n v="0.52099703114673268"/>
    <n v="2026"/>
    <s v="Q3"/>
    <n v="9"/>
    <s v="Sep"/>
  </r>
  <r>
    <n v="4811"/>
    <d v="2026-09-29T00:00:00"/>
    <n v="2026"/>
    <x v="2"/>
    <n v="9"/>
    <x v="8"/>
    <x v="1"/>
    <x v="14"/>
    <x v="0"/>
    <s v="New"/>
    <x v="1"/>
    <s v="Summit Backpack 45L"/>
    <n v="1"/>
    <n v="155.55000000000001"/>
    <n v="0.1"/>
    <n v="79.2"/>
    <n v="139.995"/>
    <n v="79.2"/>
    <n v="60.795000000000002"/>
    <n v="0.43426550948248149"/>
    <n v="2026"/>
    <s v="Q3"/>
    <n v="9"/>
    <s v="Sep"/>
  </r>
  <r>
    <n v="306"/>
    <d v="2026-09-30T00:00:00"/>
    <n v="2026"/>
    <x v="2"/>
    <n v="9"/>
    <x v="8"/>
    <x v="2"/>
    <x v="10"/>
    <x v="2"/>
    <s v="Business"/>
    <x v="0"/>
    <s v="Trail Bike Light"/>
    <n v="1"/>
    <n v="51.81"/>
    <n v="0.1"/>
    <n v="22.65"/>
    <n v="46.629000000000005"/>
    <n v="22.65"/>
    <n v="23.979000000000006"/>
    <n v="0.51425078813613856"/>
    <n v="2026"/>
    <s v="Q3"/>
    <n v="9"/>
    <s v="Sep"/>
  </r>
  <r>
    <n v="1158"/>
    <d v="2026-09-30T00:00:00"/>
    <n v="2026"/>
    <x v="2"/>
    <n v="9"/>
    <x v="8"/>
    <x v="0"/>
    <x v="9"/>
    <x v="2"/>
    <s v="Returning"/>
    <x v="4"/>
    <s v="Resistance Band Set"/>
    <n v="1"/>
    <n v="40.61"/>
    <n v="0.1"/>
    <n v="14.28"/>
    <n v="36.548999999999999"/>
    <n v="14.28"/>
    <n v="22.268999999999998"/>
    <n v="0.60929163588607071"/>
    <n v="2026"/>
    <s v="Q3"/>
    <n v="9"/>
    <s v="Sep"/>
  </r>
  <r>
    <n v="1639"/>
    <d v="2026-09-30T00:00:00"/>
    <n v="2026"/>
    <x v="2"/>
    <n v="9"/>
    <x v="8"/>
    <x v="2"/>
    <x v="2"/>
    <x v="2"/>
    <s v="Business"/>
    <x v="1"/>
    <s v="Trail Boots"/>
    <n v="1"/>
    <n v="140.78"/>
    <n v="0.05"/>
    <n v="80.8"/>
    <n v="133.74099999999999"/>
    <n v="80.8"/>
    <n v="52.940999999999988"/>
    <n v="0.39584719719457756"/>
    <n v="2026"/>
    <s v="Q3"/>
    <n v="9"/>
    <s v="Sep"/>
  </r>
  <r>
    <n v="2247"/>
    <d v="2026-09-30T00:00:00"/>
    <n v="2026"/>
    <x v="2"/>
    <n v="9"/>
    <x v="8"/>
    <x v="1"/>
    <x v="6"/>
    <x v="2"/>
    <s v="Business"/>
    <x v="2"/>
    <s v="Travel Backpack 35L"/>
    <n v="1"/>
    <n v="163.13999999999999"/>
    <n v="0"/>
    <n v="87.53"/>
    <n v="163.13999999999999"/>
    <n v="87.53"/>
    <n v="75.609999999999985"/>
    <n v="0.4634669608924849"/>
    <n v="2026"/>
    <s v="Q3"/>
    <n v="9"/>
    <s v="Sep"/>
  </r>
  <r>
    <n v="3119"/>
    <d v="2026-09-30T00:00:00"/>
    <n v="2026"/>
    <x v="2"/>
    <n v="9"/>
    <x v="8"/>
    <x v="3"/>
    <x v="4"/>
    <x v="2"/>
    <s v="Returning"/>
    <x v="1"/>
    <s v="Trekking Poles"/>
    <n v="1"/>
    <n v="70.91"/>
    <n v="0"/>
    <n v="31.73"/>
    <n v="70.91"/>
    <n v="31.73"/>
    <n v="39.179999999999993"/>
    <n v="0.55253137780284856"/>
    <n v="2026"/>
    <s v="Q3"/>
    <n v="9"/>
    <s v="Sep"/>
  </r>
  <r>
    <n v="3267"/>
    <d v="2026-09-30T00:00:00"/>
    <n v="2026"/>
    <x v="2"/>
    <n v="9"/>
    <x v="8"/>
    <x v="3"/>
    <x v="13"/>
    <x v="3"/>
    <s v="Returning"/>
    <x v="0"/>
    <s v="Commuter Helmet"/>
    <n v="2"/>
    <n v="81.99"/>
    <n v="0"/>
    <n v="43.95"/>
    <n v="163.98"/>
    <n v="87.9"/>
    <n v="76.079999999999984"/>
    <n v="0.46395901939260881"/>
    <n v="2026"/>
    <s v="Q3"/>
    <n v="9"/>
    <s v="Sep"/>
  </r>
  <r>
    <n v="3382"/>
    <d v="2026-09-30T00:00:00"/>
    <n v="2026"/>
    <x v="2"/>
    <n v="9"/>
    <x v="8"/>
    <x v="3"/>
    <x v="4"/>
    <x v="3"/>
    <s v="New"/>
    <x v="0"/>
    <s v="Commuter Helmet"/>
    <n v="2"/>
    <n v="81.13"/>
    <n v="0"/>
    <n v="43.7"/>
    <n v="162.26"/>
    <n v="87.4"/>
    <n v="74.859999999999985"/>
    <n v="0.46135831381733017"/>
    <n v="2026"/>
    <s v="Q3"/>
    <n v="9"/>
    <s v="Sep"/>
  </r>
  <r>
    <n v="3814"/>
    <d v="2026-09-30T00:00:00"/>
    <n v="2026"/>
    <x v="2"/>
    <n v="9"/>
    <x v="8"/>
    <x v="1"/>
    <x v="12"/>
    <x v="1"/>
    <s v="Returning"/>
    <x v="1"/>
    <s v="Trail Boots"/>
    <n v="5"/>
    <n v="141.08000000000001"/>
    <n v="0.05"/>
    <n v="78.23"/>
    <n v="670.13000000000011"/>
    <n v="391.15000000000003"/>
    <n v="278.98000000000008"/>
    <n v="0.4163072836613792"/>
    <n v="2026"/>
    <s v="Q3"/>
    <n v="9"/>
    <s v="Sep"/>
  </r>
  <r>
    <n v="3818"/>
    <d v="2026-09-30T00:00:00"/>
    <n v="2026"/>
    <x v="2"/>
    <n v="9"/>
    <x v="8"/>
    <x v="0"/>
    <x v="15"/>
    <x v="0"/>
    <s v="Returning"/>
    <x v="2"/>
    <s v="Insulated Bottle"/>
    <n v="5"/>
    <n v="36.18"/>
    <n v="0"/>
    <n v="13.66"/>
    <n v="180.9"/>
    <n v="68.3"/>
    <n v="112.60000000000001"/>
    <n v="0.62244333886124936"/>
    <n v="2026"/>
    <s v="Q3"/>
    <n v="9"/>
    <s v="Sep"/>
  </r>
  <r>
    <n v="4347"/>
    <d v="2026-09-30T00:00:00"/>
    <n v="2026"/>
    <x v="2"/>
    <n v="9"/>
    <x v="8"/>
    <x v="3"/>
    <x v="13"/>
    <x v="3"/>
    <s v="New"/>
    <x v="0"/>
    <s v="Commuter Helmet"/>
    <n v="1"/>
    <n v="81.06"/>
    <n v="0.05"/>
    <n v="43.54"/>
    <n v="77.007000000000005"/>
    <n v="43.54"/>
    <n v="33.467000000000006"/>
    <n v="0.434596854831379"/>
    <n v="2026"/>
    <s v="Q3"/>
    <n v="9"/>
    <s v="Sep"/>
  </r>
  <r>
    <n v="4646"/>
    <d v="2026-09-30T00:00:00"/>
    <n v="2026"/>
    <x v="2"/>
    <n v="9"/>
    <x v="8"/>
    <x v="2"/>
    <x v="3"/>
    <x v="0"/>
    <s v="Business"/>
    <x v="4"/>
    <s v="Training Mat"/>
    <n v="1"/>
    <n v="49.51"/>
    <n v="0.15"/>
    <n v="21.4"/>
    <n v="42.083499999999994"/>
    <n v="21.4"/>
    <n v="20.683499999999995"/>
    <n v="0.49148716242707946"/>
    <n v="2026"/>
    <s v="Q3"/>
    <n v="9"/>
    <s v="Sep"/>
  </r>
  <r>
    <n v="5102"/>
    <d v="2026-09-30T00:00:00"/>
    <n v="2026"/>
    <x v="2"/>
    <n v="9"/>
    <x v="8"/>
    <x v="1"/>
    <x v="14"/>
    <x v="0"/>
    <s v="New"/>
    <x v="3"/>
    <s v="Trail Tent 2P"/>
    <n v="1"/>
    <n v="196.74"/>
    <n v="0.15"/>
    <n v="102.01"/>
    <n v="167.22900000000001"/>
    <n v="102.01"/>
    <n v="65.219000000000008"/>
    <n v="0.38999814625453721"/>
    <n v="2026"/>
    <s v="Q3"/>
    <n v="9"/>
    <s v="Sep"/>
  </r>
  <r>
    <n v="5152"/>
    <d v="2026-09-30T00:00:00"/>
    <n v="2026"/>
    <x v="2"/>
    <n v="9"/>
    <x v="8"/>
    <x v="3"/>
    <x v="13"/>
    <x v="0"/>
    <s v="New"/>
    <x v="1"/>
    <s v="Hiking Daypack 20L"/>
    <n v="2"/>
    <n v="91.78"/>
    <n v="0.1"/>
    <n v="45.51"/>
    <n v="165.20400000000001"/>
    <n v="91.02"/>
    <n v="74.184000000000012"/>
    <n v="0.44904481731677204"/>
    <n v="2026"/>
    <s v="Q3"/>
    <n v="9"/>
    <s v="Sep"/>
  </r>
  <r>
    <n v="151"/>
    <d v="2026-10-01T00:00:00"/>
    <n v="2026"/>
    <x v="3"/>
    <n v="10"/>
    <x v="9"/>
    <x v="2"/>
    <x v="10"/>
    <x v="0"/>
    <s v="New"/>
    <x v="1"/>
    <s v="Trail Boots"/>
    <n v="5"/>
    <n v="146.69"/>
    <n v="0"/>
    <n v="79"/>
    <n v="733.45"/>
    <n v="395"/>
    <n v="338.45000000000005"/>
    <n v="0.46144931488172342"/>
    <n v="2026"/>
    <s v="Q4"/>
    <n v="10"/>
    <s v="Oct"/>
  </r>
  <r>
    <n v="1292"/>
    <d v="2026-10-01T00:00:00"/>
    <n v="2026"/>
    <x v="3"/>
    <n v="10"/>
    <x v="9"/>
    <x v="0"/>
    <x v="9"/>
    <x v="2"/>
    <s v="New"/>
    <x v="3"/>
    <s v="Portable Camp Stove"/>
    <n v="1"/>
    <n v="79.81"/>
    <n v="0"/>
    <n v="39.08"/>
    <n v="79.81"/>
    <n v="39.08"/>
    <n v="40.730000000000004"/>
    <n v="0.5103370504949255"/>
    <n v="2026"/>
    <s v="Q4"/>
    <n v="10"/>
    <s v="Oct"/>
  </r>
  <r>
    <n v="1862"/>
    <d v="2026-10-01T00:00:00"/>
    <n v="2026"/>
    <x v="3"/>
    <n v="10"/>
    <x v="9"/>
    <x v="3"/>
    <x v="8"/>
    <x v="0"/>
    <s v="New"/>
    <x v="3"/>
    <s v="Compact Sleeping Bag"/>
    <n v="5"/>
    <n v="121.63"/>
    <n v="0.05"/>
    <n v="61.7"/>
    <n v="577.74249999999995"/>
    <n v="308.5"/>
    <n v="269.24249999999995"/>
    <n v="0.46602508903187834"/>
    <n v="2026"/>
    <s v="Q4"/>
    <n v="10"/>
    <s v="Oct"/>
  </r>
  <r>
    <n v="2569"/>
    <d v="2026-10-01T00:00:00"/>
    <n v="2026"/>
    <x v="3"/>
    <n v="10"/>
    <x v="9"/>
    <x v="3"/>
    <x v="13"/>
    <x v="1"/>
    <s v="Business"/>
    <x v="0"/>
    <s v="Trail Bike Light"/>
    <n v="10"/>
    <n v="50.42"/>
    <n v="0.05"/>
    <n v="22.5"/>
    <n v="478.99"/>
    <n v="225"/>
    <n v="253.99"/>
    <n v="0.53026159210004387"/>
    <n v="2026"/>
    <s v="Q4"/>
    <n v="10"/>
    <s v="Oct"/>
  </r>
  <r>
    <n v="3333"/>
    <d v="2026-10-01T00:00:00"/>
    <n v="2026"/>
    <x v="3"/>
    <n v="10"/>
    <x v="9"/>
    <x v="2"/>
    <x v="5"/>
    <x v="0"/>
    <s v="New"/>
    <x v="3"/>
    <s v="Portable Camp Stove"/>
    <n v="3"/>
    <n v="80.67"/>
    <n v="0"/>
    <n v="39.94"/>
    <n v="242.01"/>
    <n v="119.82"/>
    <n v="122.19"/>
    <n v="0.50489649188050079"/>
    <n v="2026"/>
    <s v="Q4"/>
    <n v="10"/>
    <s v="Oct"/>
  </r>
  <r>
    <n v="3830"/>
    <d v="2026-10-01T00:00:00"/>
    <n v="2026"/>
    <x v="3"/>
    <n v="10"/>
    <x v="9"/>
    <x v="3"/>
    <x v="13"/>
    <x v="0"/>
    <s v="Business"/>
    <x v="1"/>
    <s v="Summit Backpack 45L"/>
    <n v="2"/>
    <n v="152.12"/>
    <n v="0"/>
    <n v="79.53"/>
    <n v="304.24"/>
    <n v="159.06"/>
    <n v="145.18"/>
    <n v="0.47718906126742044"/>
    <n v="2026"/>
    <s v="Q4"/>
    <n v="10"/>
    <s v="Oct"/>
  </r>
  <r>
    <n v="4868"/>
    <d v="2026-10-01T00:00:00"/>
    <n v="2026"/>
    <x v="3"/>
    <n v="10"/>
    <x v="9"/>
    <x v="2"/>
    <x v="5"/>
    <x v="1"/>
    <s v="New"/>
    <x v="3"/>
    <s v="Portable Camp Stove"/>
    <n v="4"/>
    <n v="82.54"/>
    <n v="0.15"/>
    <n v="39.74"/>
    <n v="280.63600000000002"/>
    <n v="158.96"/>
    <n v="121.67600000000002"/>
    <n v="0.43357231431462823"/>
    <n v="2026"/>
    <s v="Q4"/>
    <n v="10"/>
    <s v="Oct"/>
  </r>
  <r>
    <n v="2250"/>
    <d v="2026-10-02T00:00:00"/>
    <n v="2026"/>
    <x v="3"/>
    <n v="10"/>
    <x v="9"/>
    <x v="3"/>
    <x v="13"/>
    <x v="2"/>
    <s v="Returning"/>
    <x v="0"/>
    <s v="Trail Bike Light"/>
    <n v="2"/>
    <n v="50.43"/>
    <n v="0"/>
    <n v="23.04"/>
    <n v="100.86"/>
    <n v="46.08"/>
    <n v="54.78"/>
    <n v="0.54312908982748365"/>
    <n v="2026"/>
    <s v="Q4"/>
    <n v="10"/>
    <s v="Oct"/>
  </r>
  <r>
    <n v="2516"/>
    <d v="2026-10-02T00:00:00"/>
    <n v="2026"/>
    <x v="3"/>
    <n v="10"/>
    <x v="9"/>
    <x v="2"/>
    <x v="10"/>
    <x v="0"/>
    <s v="New"/>
    <x v="3"/>
    <s v="Trail Tent 2P"/>
    <n v="2"/>
    <n v="198.57"/>
    <n v="0.15"/>
    <n v="101.08"/>
    <n v="337.56899999999996"/>
    <n v="202.16"/>
    <n v="135.40899999999996"/>
    <n v="0.4011298430839324"/>
    <n v="2026"/>
    <s v="Q4"/>
    <n v="10"/>
    <s v="Oct"/>
  </r>
  <r>
    <n v="809"/>
    <d v="2026-10-03T00:00:00"/>
    <n v="2026"/>
    <x v="3"/>
    <n v="10"/>
    <x v="9"/>
    <x v="3"/>
    <x v="8"/>
    <x v="0"/>
    <s v="New"/>
    <x v="4"/>
    <s v="Resistance Band Set"/>
    <n v="2"/>
    <n v="41.06"/>
    <n v="0.05"/>
    <n v="14.54"/>
    <n v="78.013999999999996"/>
    <n v="29.08"/>
    <n v="48.933999999999997"/>
    <n v="0.62724639167328944"/>
    <n v="2026"/>
    <s v="Q4"/>
    <n v="10"/>
    <s v="Oct"/>
  </r>
  <r>
    <n v="1852"/>
    <d v="2026-10-03T00:00:00"/>
    <n v="2026"/>
    <x v="3"/>
    <n v="10"/>
    <x v="9"/>
    <x v="1"/>
    <x v="12"/>
    <x v="1"/>
    <s v="Business"/>
    <x v="2"/>
    <s v="Travel Backpack 35L"/>
    <n v="4"/>
    <n v="162.19"/>
    <n v="0.15"/>
    <n v="89.81"/>
    <n v="551.44600000000003"/>
    <n v="359.24"/>
    <n v="192.20600000000002"/>
    <n v="0.34854908730863948"/>
    <n v="2026"/>
    <s v="Q4"/>
    <n v="10"/>
    <s v="Oct"/>
  </r>
  <r>
    <n v="3627"/>
    <d v="2026-10-03T00:00:00"/>
    <n v="2026"/>
    <x v="3"/>
    <n v="10"/>
    <x v="9"/>
    <x v="3"/>
    <x v="4"/>
    <x v="2"/>
    <s v="New"/>
    <x v="3"/>
    <s v="Trail Tent 2P"/>
    <n v="2"/>
    <n v="192.99"/>
    <n v="0"/>
    <n v="101.73"/>
    <n v="385.98"/>
    <n v="203.46"/>
    <n v="182.52"/>
    <n v="0.47287424218871443"/>
    <n v="2026"/>
    <s v="Q4"/>
    <n v="10"/>
    <s v="Oct"/>
  </r>
  <r>
    <n v="4135"/>
    <d v="2026-10-03T00:00:00"/>
    <n v="2026"/>
    <x v="3"/>
    <n v="10"/>
    <x v="9"/>
    <x v="0"/>
    <x v="15"/>
    <x v="0"/>
    <s v="New"/>
    <x v="1"/>
    <s v="Trail Boots"/>
    <n v="3"/>
    <n v="142.33000000000001"/>
    <n v="0.1"/>
    <n v="79.19"/>
    <n v="384.291"/>
    <n v="237.57"/>
    <n v="146.721"/>
    <n v="0.3817966072585619"/>
    <n v="2026"/>
    <s v="Q4"/>
    <n v="10"/>
    <s v="Oct"/>
  </r>
  <r>
    <n v="4138"/>
    <d v="2026-10-03T00:00:00"/>
    <n v="2026"/>
    <x v="3"/>
    <n v="10"/>
    <x v="9"/>
    <x v="1"/>
    <x v="11"/>
    <x v="2"/>
    <s v="Business"/>
    <x v="1"/>
    <s v="Trail Boots"/>
    <n v="4"/>
    <n v="143.63"/>
    <n v="0"/>
    <n v="80.510000000000005"/>
    <n v="574.52"/>
    <n v="322.04000000000002"/>
    <n v="252.47999999999996"/>
    <n v="0.43946250783262542"/>
    <n v="2026"/>
    <s v="Q4"/>
    <n v="10"/>
    <s v="Oct"/>
  </r>
  <r>
    <n v="4286"/>
    <d v="2026-10-03T00:00:00"/>
    <n v="2026"/>
    <x v="3"/>
    <n v="10"/>
    <x v="9"/>
    <x v="1"/>
    <x v="6"/>
    <x v="2"/>
    <s v="Returning"/>
    <x v="3"/>
    <s v="Alpine Tent 4P"/>
    <n v="4"/>
    <n v="341.95"/>
    <n v="0.05"/>
    <n v="199.9"/>
    <n v="1299.4099999999999"/>
    <n v="799.6"/>
    <n v="499.80999999999983"/>
    <n v="0.38464379987840625"/>
    <n v="2026"/>
    <s v="Q4"/>
    <n v="10"/>
    <s v="Oct"/>
  </r>
  <r>
    <n v="4371"/>
    <d v="2026-10-03T00:00:00"/>
    <n v="2026"/>
    <x v="3"/>
    <n v="10"/>
    <x v="9"/>
    <x v="1"/>
    <x v="6"/>
    <x v="0"/>
    <s v="Returning"/>
    <x v="4"/>
    <s v="Weighted Vest"/>
    <n v="1"/>
    <n v="123.81"/>
    <n v="0"/>
    <n v="68.72"/>
    <n v="123.81"/>
    <n v="68.72"/>
    <n v="55.09"/>
    <n v="0.44495598093853489"/>
    <n v="2026"/>
    <s v="Q4"/>
    <n v="10"/>
    <s v="Oct"/>
  </r>
  <r>
    <n v="905"/>
    <d v="2026-10-04T00:00:00"/>
    <n v="2026"/>
    <x v="3"/>
    <n v="10"/>
    <x v="9"/>
    <x v="2"/>
    <x v="3"/>
    <x v="0"/>
    <s v="New"/>
    <x v="1"/>
    <s v="Trail Boots"/>
    <n v="1"/>
    <n v="146.1"/>
    <n v="0"/>
    <n v="79.739999999999995"/>
    <n v="146.1"/>
    <n v="79.739999999999995"/>
    <n v="66.36"/>
    <n v="0.45420944558521564"/>
    <n v="2026"/>
    <s v="Q4"/>
    <n v="10"/>
    <s v="Oct"/>
  </r>
  <r>
    <n v="1415"/>
    <d v="2026-10-04T00:00:00"/>
    <n v="2026"/>
    <x v="3"/>
    <n v="10"/>
    <x v="9"/>
    <x v="1"/>
    <x v="11"/>
    <x v="3"/>
    <s v="Returning"/>
    <x v="2"/>
    <s v="Travel Backpack 35L"/>
    <n v="1"/>
    <n v="161.07"/>
    <n v="0.05"/>
    <n v="89.81"/>
    <n v="153.01649999999998"/>
    <n v="89.81"/>
    <n v="63.206499999999977"/>
    <n v="0.41306983233834249"/>
    <n v="2026"/>
    <s v="Q4"/>
    <n v="10"/>
    <s v="Oct"/>
  </r>
  <r>
    <n v="2205"/>
    <d v="2026-10-04T00:00:00"/>
    <n v="2026"/>
    <x v="3"/>
    <n v="10"/>
    <x v="9"/>
    <x v="3"/>
    <x v="13"/>
    <x v="0"/>
    <s v="New"/>
    <x v="1"/>
    <s v="Hiking Daypack 20L"/>
    <n v="5"/>
    <n v="90.12"/>
    <n v="0"/>
    <n v="46.67"/>
    <n v="450.6"/>
    <n v="233.35000000000002"/>
    <n v="217.25"/>
    <n v="0.48213493120284062"/>
    <n v="2026"/>
    <s v="Q4"/>
    <n v="10"/>
    <s v="Oct"/>
  </r>
  <r>
    <n v="2374"/>
    <d v="2026-10-04T00:00:00"/>
    <n v="2026"/>
    <x v="3"/>
    <n v="10"/>
    <x v="9"/>
    <x v="3"/>
    <x v="13"/>
    <x v="3"/>
    <s v="Returning"/>
    <x v="1"/>
    <s v="Trekking Poles"/>
    <n v="1"/>
    <n v="70.400000000000006"/>
    <n v="0"/>
    <n v="32.43"/>
    <n v="70.400000000000006"/>
    <n v="32.43"/>
    <n v="37.970000000000006"/>
    <n v="0.53934659090909098"/>
    <n v="2026"/>
    <s v="Q4"/>
    <n v="10"/>
    <s v="Oct"/>
  </r>
  <r>
    <n v="4840"/>
    <d v="2026-10-04T00:00:00"/>
    <n v="2026"/>
    <x v="3"/>
    <n v="10"/>
    <x v="9"/>
    <x v="1"/>
    <x v="12"/>
    <x v="1"/>
    <s v="Business"/>
    <x v="3"/>
    <s v="Trail Tent 2P"/>
    <n v="6"/>
    <n v="191.08"/>
    <n v="0.1"/>
    <n v="102.93"/>
    <n v="1031.8320000000001"/>
    <n v="617.58000000000004"/>
    <n v="414.25200000000007"/>
    <n v="0.40147233270532412"/>
    <n v="2026"/>
    <s v="Q4"/>
    <n v="10"/>
    <s v="Oct"/>
  </r>
  <r>
    <n v="4984"/>
    <d v="2026-10-04T00:00:00"/>
    <n v="2026"/>
    <x v="3"/>
    <n v="10"/>
    <x v="9"/>
    <x v="2"/>
    <x v="16"/>
    <x v="0"/>
    <s v="Returning"/>
    <x v="4"/>
    <s v="Recovery Roller"/>
    <n v="1"/>
    <n v="36.590000000000003"/>
    <n v="0"/>
    <n v="13.62"/>
    <n v="36.590000000000003"/>
    <n v="13.62"/>
    <n v="22.970000000000006"/>
    <n v="0.62776714949439749"/>
    <n v="2026"/>
    <s v="Q4"/>
    <n v="10"/>
    <s v="Oct"/>
  </r>
  <r>
    <n v="641"/>
    <d v="2026-10-05T00:00:00"/>
    <n v="2026"/>
    <x v="3"/>
    <n v="10"/>
    <x v="9"/>
    <x v="1"/>
    <x v="11"/>
    <x v="2"/>
    <s v="Returning"/>
    <x v="3"/>
    <s v="Compact Sleeping Bag"/>
    <n v="2"/>
    <n v="125.38"/>
    <n v="0.05"/>
    <n v="59.12"/>
    <n v="238.22199999999998"/>
    <n v="118.24"/>
    <n v="119.98199999999999"/>
    <n v="0.5036562534106841"/>
    <n v="2026"/>
    <s v="Q4"/>
    <n v="10"/>
    <s v="Oct"/>
  </r>
  <r>
    <n v="1358"/>
    <d v="2026-10-05T00:00:00"/>
    <n v="2026"/>
    <x v="3"/>
    <n v="10"/>
    <x v="9"/>
    <x v="0"/>
    <x v="0"/>
    <x v="0"/>
    <s v="New"/>
    <x v="2"/>
    <s v="Insulated Bottle"/>
    <n v="1"/>
    <n v="35.71"/>
    <n v="0"/>
    <n v="13.3"/>
    <n v="35.71"/>
    <n v="13.3"/>
    <n v="22.41"/>
    <n v="0.62755530663679637"/>
    <n v="2026"/>
    <s v="Q4"/>
    <n v="10"/>
    <s v="Oct"/>
  </r>
  <r>
    <n v="3904"/>
    <d v="2026-10-05T00:00:00"/>
    <n v="2026"/>
    <x v="3"/>
    <n v="10"/>
    <x v="9"/>
    <x v="1"/>
    <x v="6"/>
    <x v="0"/>
    <s v="Returning"/>
    <x v="2"/>
    <s v="Packing Cube Set"/>
    <n v="2"/>
    <n v="46.72"/>
    <n v="0"/>
    <n v="18.39"/>
    <n v="93.44"/>
    <n v="36.78"/>
    <n v="56.66"/>
    <n v="0.60637842465753422"/>
    <n v="2026"/>
    <s v="Q4"/>
    <n v="10"/>
    <s v="Oct"/>
  </r>
  <r>
    <n v="4336"/>
    <d v="2026-10-05T00:00:00"/>
    <n v="2026"/>
    <x v="3"/>
    <n v="10"/>
    <x v="9"/>
    <x v="0"/>
    <x v="15"/>
    <x v="3"/>
    <s v="Returning"/>
    <x v="1"/>
    <s v="Trail Boots"/>
    <n v="1"/>
    <n v="143.16999999999999"/>
    <n v="0.05"/>
    <n v="81.290000000000006"/>
    <n v="136.01149999999998"/>
    <n v="81.290000000000006"/>
    <n v="54.721499999999978"/>
    <n v="0.40232995004098904"/>
    <n v="2026"/>
    <s v="Q4"/>
    <n v="10"/>
    <s v="Oct"/>
  </r>
  <r>
    <n v="4705"/>
    <d v="2026-10-05T00:00:00"/>
    <n v="2026"/>
    <x v="3"/>
    <n v="10"/>
    <x v="9"/>
    <x v="0"/>
    <x v="0"/>
    <x v="2"/>
    <s v="Returning"/>
    <x v="3"/>
    <s v="Compact Sleeping Bag"/>
    <n v="1"/>
    <n v="125.88"/>
    <n v="0"/>
    <n v="62.46"/>
    <n v="125.88"/>
    <n v="62.46"/>
    <n v="63.419999999999995"/>
    <n v="0.50381315538608196"/>
    <n v="2026"/>
    <s v="Q4"/>
    <n v="10"/>
    <s v="Oct"/>
  </r>
  <r>
    <n v="1094"/>
    <d v="2026-10-06T00:00:00"/>
    <n v="2026"/>
    <x v="3"/>
    <n v="10"/>
    <x v="9"/>
    <x v="3"/>
    <x v="4"/>
    <x v="0"/>
    <s v="New"/>
    <x v="4"/>
    <s v="Weighted Vest"/>
    <n v="2"/>
    <n v="121.81"/>
    <n v="0.05"/>
    <n v="67.72"/>
    <n v="231.43899999999999"/>
    <n v="135.44"/>
    <n v="95.998999999999995"/>
    <n v="0.41479180259161158"/>
    <n v="2026"/>
    <s v="Q4"/>
    <n v="10"/>
    <s v="Oct"/>
  </r>
  <r>
    <n v="3926"/>
    <d v="2026-10-06T00:00:00"/>
    <n v="2026"/>
    <x v="3"/>
    <n v="10"/>
    <x v="9"/>
    <x v="2"/>
    <x v="5"/>
    <x v="0"/>
    <s v="Business"/>
    <x v="1"/>
    <s v="Summit Backpack 45L"/>
    <n v="6"/>
    <n v="154.93"/>
    <n v="0.05"/>
    <n v="79.430000000000007"/>
    <n v="883.101"/>
    <n v="476.58000000000004"/>
    <n v="406.52099999999996"/>
    <n v="0.46033352923391546"/>
    <n v="2026"/>
    <s v="Q4"/>
    <n v="10"/>
    <s v="Oct"/>
  </r>
  <r>
    <n v="524"/>
    <d v="2026-10-07T00:00:00"/>
    <n v="2026"/>
    <x v="3"/>
    <n v="10"/>
    <x v="9"/>
    <x v="3"/>
    <x v="8"/>
    <x v="2"/>
    <s v="New"/>
    <x v="0"/>
    <s v="Cycling Pack 12L"/>
    <n v="2"/>
    <n v="101.1"/>
    <n v="0.15"/>
    <n v="51.61"/>
    <n v="171.86999999999998"/>
    <n v="103.22"/>
    <n v="68.649999999999977"/>
    <n v="0.39942980159422814"/>
    <n v="2026"/>
    <s v="Q4"/>
    <n v="10"/>
    <s v="Oct"/>
  </r>
  <r>
    <n v="2277"/>
    <d v="2026-10-07T00:00:00"/>
    <n v="2026"/>
    <x v="3"/>
    <n v="10"/>
    <x v="9"/>
    <x v="0"/>
    <x v="0"/>
    <x v="0"/>
    <s v="New"/>
    <x v="0"/>
    <s v="Cycling Pack 12L"/>
    <n v="2"/>
    <n v="105"/>
    <n v="0"/>
    <n v="50.3"/>
    <n v="210"/>
    <n v="100.6"/>
    <n v="109.4"/>
    <n v="0.52095238095238094"/>
    <n v="2026"/>
    <s v="Q4"/>
    <n v="10"/>
    <s v="Oct"/>
  </r>
  <r>
    <n v="2442"/>
    <d v="2026-10-07T00:00:00"/>
    <n v="2026"/>
    <x v="3"/>
    <n v="10"/>
    <x v="9"/>
    <x v="2"/>
    <x v="2"/>
    <x v="1"/>
    <s v="Business"/>
    <x v="1"/>
    <s v="Summit Backpack 45L"/>
    <n v="4"/>
    <n v="157.12"/>
    <n v="0.15"/>
    <n v="77.98"/>
    <n v="534.20799999999997"/>
    <n v="311.92"/>
    <n v="222.28799999999995"/>
    <n v="0.41610758356295668"/>
    <n v="2026"/>
    <s v="Q4"/>
    <n v="10"/>
    <s v="Oct"/>
  </r>
  <r>
    <n v="2809"/>
    <d v="2026-10-07T00:00:00"/>
    <n v="2026"/>
    <x v="3"/>
    <n v="10"/>
    <x v="9"/>
    <x v="3"/>
    <x v="8"/>
    <x v="0"/>
    <s v="Returning"/>
    <x v="1"/>
    <s v="Trekking Poles"/>
    <n v="3"/>
    <n v="70.239999999999995"/>
    <n v="0.05"/>
    <n v="31.96"/>
    <n v="200.18399999999997"/>
    <n v="95.88"/>
    <n v="104.30399999999997"/>
    <n v="0.5210406426087999"/>
    <n v="2026"/>
    <s v="Q4"/>
    <n v="10"/>
    <s v="Oct"/>
  </r>
  <r>
    <n v="2946"/>
    <d v="2026-10-07T00:00:00"/>
    <n v="2026"/>
    <x v="3"/>
    <n v="10"/>
    <x v="9"/>
    <x v="2"/>
    <x v="16"/>
    <x v="0"/>
    <s v="Returning"/>
    <x v="0"/>
    <s v="Cycling Pack 12L"/>
    <n v="1"/>
    <n v="103.48"/>
    <n v="0.1"/>
    <n v="51.33"/>
    <n v="93.132000000000005"/>
    <n v="51.33"/>
    <n v="41.802000000000007"/>
    <n v="0.4488467980930293"/>
    <n v="2026"/>
    <s v="Q4"/>
    <n v="10"/>
    <s v="Oct"/>
  </r>
  <r>
    <n v="4147"/>
    <d v="2026-10-07T00:00:00"/>
    <n v="2026"/>
    <x v="3"/>
    <n v="10"/>
    <x v="9"/>
    <x v="1"/>
    <x v="12"/>
    <x v="2"/>
    <s v="Returning"/>
    <x v="0"/>
    <s v="Compact Repair Kit"/>
    <n v="3"/>
    <n v="40.770000000000003"/>
    <n v="0.05"/>
    <n v="16.68"/>
    <n v="116.19449999999999"/>
    <n v="50.04"/>
    <n v="66.154499999999985"/>
    <n v="0.56934278300608021"/>
    <n v="2026"/>
    <s v="Q4"/>
    <n v="10"/>
    <s v="Oct"/>
  </r>
  <r>
    <n v="4164"/>
    <d v="2026-10-07T00:00:00"/>
    <n v="2026"/>
    <x v="3"/>
    <n v="10"/>
    <x v="9"/>
    <x v="0"/>
    <x v="9"/>
    <x v="2"/>
    <s v="New"/>
    <x v="1"/>
    <s v="Trail Boots"/>
    <n v="2"/>
    <n v="143.41999999999999"/>
    <n v="0"/>
    <n v="81.44"/>
    <n v="286.83999999999997"/>
    <n v="162.88"/>
    <n v="123.95999999999998"/>
    <n v="0.43215730023706594"/>
    <n v="2026"/>
    <s v="Q4"/>
    <n v="10"/>
    <s v="Oct"/>
  </r>
  <r>
    <n v="4275"/>
    <d v="2026-10-07T00:00:00"/>
    <n v="2026"/>
    <x v="3"/>
    <n v="10"/>
    <x v="9"/>
    <x v="3"/>
    <x v="7"/>
    <x v="3"/>
    <s v="Returning"/>
    <x v="0"/>
    <s v="Trail Bike Light"/>
    <n v="1"/>
    <n v="49.56"/>
    <n v="0.05"/>
    <n v="22.88"/>
    <n v="47.082000000000001"/>
    <n v="22.88"/>
    <n v="24.202000000000002"/>
    <n v="0.51403933562720361"/>
    <n v="2026"/>
    <s v="Q4"/>
    <n v="10"/>
    <s v="Oct"/>
  </r>
  <r>
    <n v="5062"/>
    <d v="2026-10-07T00:00:00"/>
    <n v="2026"/>
    <x v="3"/>
    <n v="10"/>
    <x v="9"/>
    <x v="1"/>
    <x v="12"/>
    <x v="0"/>
    <s v="Returning"/>
    <x v="2"/>
    <s v="Carry-On Duffel"/>
    <n v="4"/>
    <n v="131.05000000000001"/>
    <n v="0"/>
    <n v="67.37"/>
    <n v="524.20000000000005"/>
    <n v="269.48"/>
    <n v="254.72000000000003"/>
    <n v="0.48592140404425793"/>
    <n v="2026"/>
    <s v="Q4"/>
    <n v="10"/>
    <s v="Oct"/>
  </r>
  <r>
    <n v="1126"/>
    <d v="2026-10-08T00:00:00"/>
    <n v="2026"/>
    <x v="3"/>
    <n v="10"/>
    <x v="9"/>
    <x v="0"/>
    <x v="9"/>
    <x v="0"/>
    <s v="Business"/>
    <x v="0"/>
    <s v="Trail Bike Light"/>
    <n v="1"/>
    <n v="51.35"/>
    <n v="0"/>
    <n v="22.98"/>
    <n v="51.35"/>
    <n v="22.98"/>
    <n v="28.37"/>
    <n v="0.55248296007789677"/>
    <n v="2026"/>
    <s v="Q4"/>
    <n v="10"/>
    <s v="Oct"/>
  </r>
  <r>
    <n v="1865"/>
    <d v="2026-10-08T00:00:00"/>
    <n v="2026"/>
    <x v="3"/>
    <n v="10"/>
    <x v="9"/>
    <x v="3"/>
    <x v="8"/>
    <x v="0"/>
    <s v="Returning"/>
    <x v="4"/>
    <s v="Resistance Band Set"/>
    <n v="1"/>
    <n v="39.659999999999997"/>
    <n v="0"/>
    <n v="14.39"/>
    <n v="39.659999999999997"/>
    <n v="14.39"/>
    <n v="25.269999999999996"/>
    <n v="0.63716591023701463"/>
    <n v="2026"/>
    <s v="Q4"/>
    <n v="10"/>
    <s v="Oct"/>
  </r>
  <r>
    <n v="2471"/>
    <d v="2026-10-08T00:00:00"/>
    <n v="2026"/>
    <x v="3"/>
    <n v="10"/>
    <x v="9"/>
    <x v="3"/>
    <x v="13"/>
    <x v="2"/>
    <s v="New"/>
    <x v="4"/>
    <s v="Resistance Band Set"/>
    <n v="1"/>
    <n v="39.79"/>
    <n v="0"/>
    <n v="14.76"/>
    <n v="39.79"/>
    <n v="14.76"/>
    <n v="25.03"/>
    <n v="0.62905252576024129"/>
    <n v="2026"/>
    <s v="Q4"/>
    <n v="10"/>
    <s v="Oct"/>
  </r>
  <r>
    <n v="3208"/>
    <d v="2026-10-08T00:00:00"/>
    <n v="2026"/>
    <x v="3"/>
    <n v="10"/>
    <x v="9"/>
    <x v="2"/>
    <x v="10"/>
    <x v="1"/>
    <s v="New"/>
    <x v="0"/>
    <s v="Compact Repair Kit"/>
    <n v="6"/>
    <n v="41.27"/>
    <n v="0.1"/>
    <n v="16.61"/>
    <n v="222.858"/>
    <n v="99.66"/>
    <n v="123.19800000000001"/>
    <n v="0.55280941227149127"/>
    <n v="2026"/>
    <s v="Q4"/>
    <n v="10"/>
    <s v="Oct"/>
  </r>
  <r>
    <n v="4285"/>
    <d v="2026-10-08T00:00:00"/>
    <n v="2026"/>
    <x v="3"/>
    <n v="10"/>
    <x v="9"/>
    <x v="3"/>
    <x v="4"/>
    <x v="0"/>
    <s v="Returning"/>
    <x v="1"/>
    <s v="Hiking Daypack 20L"/>
    <n v="1"/>
    <n v="93.39"/>
    <n v="0"/>
    <n v="45.98"/>
    <n v="93.39"/>
    <n v="45.98"/>
    <n v="47.410000000000004"/>
    <n v="0.50765606595995294"/>
    <n v="2026"/>
    <s v="Q4"/>
    <n v="10"/>
    <s v="Oct"/>
  </r>
  <r>
    <n v="261"/>
    <d v="2026-10-09T00:00:00"/>
    <n v="2026"/>
    <x v="3"/>
    <n v="10"/>
    <x v="9"/>
    <x v="2"/>
    <x v="3"/>
    <x v="0"/>
    <s v="Business"/>
    <x v="3"/>
    <s v="Alpine Tent 4P"/>
    <n v="1"/>
    <n v="336.56"/>
    <n v="0"/>
    <n v="189.74"/>
    <n v="336.56"/>
    <n v="189.74"/>
    <n v="146.82"/>
    <n v="0.43623722367482765"/>
    <n v="2026"/>
    <s v="Q4"/>
    <n v="10"/>
    <s v="Oct"/>
  </r>
  <r>
    <n v="291"/>
    <d v="2026-10-09T00:00:00"/>
    <n v="2026"/>
    <x v="3"/>
    <n v="10"/>
    <x v="9"/>
    <x v="2"/>
    <x v="2"/>
    <x v="0"/>
    <s v="New"/>
    <x v="2"/>
    <s v="Carry-On Duffel"/>
    <n v="2"/>
    <n v="132.47999999999999"/>
    <n v="0.1"/>
    <n v="67.48"/>
    <n v="238.464"/>
    <n v="134.96"/>
    <n v="103.50399999999999"/>
    <n v="0.43404455179817497"/>
    <n v="2026"/>
    <s v="Q4"/>
    <n v="10"/>
    <s v="Oct"/>
  </r>
  <r>
    <n v="670"/>
    <d v="2026-10-09T00:00:00"/>
    <n v="2026"/>
    <x v="3"/>
    <n v="10"/>
    <x v="9"/>
    <x v="1"/>
    <x v="14"/>
    <x v="2"/>
    <s v="Returning"/>
    <x v="1"/>
    <s v="Hiking Daypack 20L"/>
    <n v="1"/>
    <n v="92.59"/>
    <n v="0"/>
    <n v="44.46"/>
    <n v="92.59"/>
    <n v="44.46"/>
    <n v="48.13"/>
    <n v="0.51981855491953777"/>
    <n v="2026"/>
    <s v="Q4"/>
    <n v="10"/>
    <s v="Oct"/>
  </r>
  <r>
    <n v="1306"/>
    <d v="2026-10-09T00:00:00"/>
    <n v="2026"/>
    <x v="3"/>
    <n v="10"/>
    <x v="9"/>
    <x v="3"/>
    <x v="8"/>
    <x v="2"/>
    <s v="Business"/>
    <x v="4"/>
    <s v="Recovery Roller"/>
    <n v="1"/>
    <n v="35.450000000000003"/>
    <n v="0.05"/>
    <n v="14.23"/>
    <n v="33.677500000000002"/>
    <n v="14.23"/>
    <n v="19.447500000000002"/>
    <n v="0.57746269764679681"/>
    <n v="2026"/>
    <s v="Q4"/>
    <n v="10"/>
    <s v="Oct"/>
  </r>
  <r>
    <n v="2400"/>
    <d v="2026-10-09T00:00:00"/>
    <n v="2026"/>
    <x v="3"/>
    <n v="10"/>
    <x v="9"/>
    <x v="2"/>
    <x v="2"/>
    <x v="0"/>
    <s v="New"/>
    <x v="1"/>
    <s v="Hiking Daypack 20L"/>
    <n v="2"/>
    <n v="93.83"/>
    <n v="0.1"/>
    <n v="44.27"/>
    <n v="168.89400000000001"/>
    <n v="88.54"/>
    <n v="80.353999999999999"/>
    <n v="0.47576586498040191"/>
    <n v="2026"/>
    <s v="Q4"/>
    <n v="10"/>
    <s v="Oct"/>
  </r>
  <r>
    <n v="3816"/>
    <d v="2026-10-09T00:00:00"/>
    <n v="2026"/>
    <x v="3"/>
    <n v="10"/>
    <x v="9"/>
    <x v="1"/>
    <x v="12"/>
    <x v="0"/>
    <s v="New"/>
    <x v="4"/>
    <s v="Recovery Roller"/>
    <n v="1"/>
    <n v="36.32"/>
    <n v="0"/>
    <n v="13.6"/>
    <n v="36.32"/>
    <n v="13.6"/>
    <n v="22.72"/>
    <n v="0.62555066079295152"/>
    <n v="2026"/>
    <s v="Q4"/>
    <n v="10"/>
    <s v="Oct"/>
  </r>
  <r>
    <n v="4038"/>
    <d v="2026-10-09T00:00:00"/>
    <n v="2026"/>
    <x v="3"/>
    <n v="10"/>
    <x v="9"/>
    <x v="0"/>
    <x v="15"/>
    <x v="0"/>
    <s v="Returning"/>
    <x v="4"/>
    <s v="Weighted Vest"/>
    <n v="2"/>
    <n v="125.56"/>
    <n v="0.1"/>
    <n v="67.260000000000005"/>
    <n v="226.00800000000001"/>
    <n v="134.52000000000001"/>
    <n v="91.488"/>
    <n v="0.40479983009450993"/>
    <n v="2026"/>
    <s v="Q4"/>
    <n v="10"/>
    <s v="Oct"/>
  </r>
  <r>
    <n v="4686"/>
    <d v="2026-10-09T00:00:00"/>
    <n v="2026"/>
    <x v="3"/>
    <n v="10"/>
    <x v="9"/>
    <x v="0"/>
    <x v="15"/>
    <x v="3"/>
    <s v="New"/>
    <x v="3"/>
    <s v="Compact Sleeping Bag"/>
    <n v="2"/>
    <n v="124.91"/>
    <n v="0"/>
    <n v="60.33"/>
    <n v="249.82"/>
    <n v="120.66"/>
    <n v="129.16"/>
    <n v="0.51701224881914976"/>
    <n v="2026"/>
    <s v="Q4"/>
    <n v="10"/>
    <s v="Oct"/>
  </r>
  <r>
    <n v="5076"/>
    <d v="2026-10-09T00:00:00"/>
    <n v="2026"/>
    <x v="3"/>
    <n v="10"/>
    <x v="9"/>
    <x v="1"/>
    <x v="12"/>
    <x v="0"/>
    <s v="New"/>
    <x v="3"/>
    <s v="Trail Tent 2P"/>
    <n v="1"/>
    <n v="199.32"/>
    <n v="0"/>
    <n v="103.83"/>
    <n v="199.32"/>
    <n v="103.83"/>
    <n v="95.49"/>
    <n v="0.4790788681517158"/>
    <n v="2026"/>
    <s v="Q4"/>
    <n v="10"/>
    <s v="Oct"/>
  </r>
  <r>
    <n v="1339"/>
    <d v="2026-10-10T00:00:00"/>
    <n v="2026"/>
    <x v="3"/>
    <n v="10"/>
    <x v="9"/>
    <x v="1"/>
    <x v="11"/>
    <x v="0"/>
    <s v="Returning"/>
    <x v="3"/>
    <s v="Alpine Tent 4P"/>
    <n v="4"/>
    <n v="337.38"/>
    <n v="0.05"/>
    <n v="194.94"/>
    <n v="1282.0439999999999"/>
    <n v="779.76"/>
    <n v="502.28399999999988"/>
    <n v="0.39178374533167343"/>
    <n v="2026"/>
    <s v="Q4"/>
    <n v="10"/>
    <s v="Oct"/>
  </r>
  <r>
    <n v="1884"/>
    <d v="2026-10-10T00:00:00"/>
    <n v="2026"/>
    <x v="3"/>
    <n v="10"/>
    <x v="9"/>
    <x v="2"/>
    <x v="2"/>
    <x v="0"/>
    <s v="Business"/>
    <x v="3"/>
    <s v="Portable Camp Stove"/>
    <n v="3"/>
    <n v="82.18"/>
    <n v="0.1"/>
    <n v="39.82"/>
    <n v="221.88600000000002"/>
    <n v="119.46000000000001"/>
    <n v="102.42600000000002"/>
    <n v="0.46161542413671885"/>
    <n v="2026"/>
    <s v="Q4"/>
    <n v="10"/>
    <s v="Oct"/>
  </r>
  <r>
    <n v="3568"/>
    <d v="2026-10-10T00:00:00"/>
    <n v="2026"/>
    <x v="3"/>
    <n v="10"/>
    <x v="9"/>
    <x v="0"/>
    <x v="15"/>
    <x v="1"/>
    <s v="New"/>
    <x v="1"/>
    <s v="Trekking Poles"/>
    <n v="15"/>
    <n v="70.25"/>
    <n v="0.1"/>
    <n v="32.19"/>
    <n v="948.375"/>
    <n v="482.84999999999997"/>
    <n v="465.52500000000003"/>
    <n v="0.49086595492289448"/>
    <n v="2026"/>
    <s v="Q4"/>
    <n v="10"/>
    <s v="Oct"/>
  </r>
  <r>
    <n v="4171"/>
    <d v="2026-10-10T00:00:00"/>
    <n v="2026"/>
    <x v="3"/>
    <n v="10"/>
    <x v="9"/>
    <x v="3"/>
    <x v="7"/>
    <x v="2"/>
    <s v="New"/>
    <x v="2"/>
    <s v="Insulated Bottle"/>
    <n v="2"/>
    <n v="35.36"/>
    <n v="0"/>
    <n v="13.49"/>
    <n v="70.72"/>
    <n v="26.98"/>
    <n v="43.739999999999995"/>
    <n v="0.61849547511312208"/>
    <n v="2026"/>
    <s v="Q4"/>
    <n v="10"/>
    <s v="Oct"/>
  </r>
  <r>
    <n v="4477"/>
    <d v="2026-10-10T00:00:00"/>
    <n v="2026"/>
    <x v="3"/>
    <n v="10"/>
    <x v="9"/>
    <x v="2"/>
    <x v="5"/>
    <x v="2"/>
    <s v="New"/>
    <x v="2"/>
    <s v="Packing Cube Set"/>
    <n v="1"/>
    <n v="46.01"/>
    <n v="0"/>
    <n v="18.239999999999998"/>
    <n v="46.01"/>
    <n v="18.239999999999998"/>
    <n v="27.77"/>
    <n v="0.6035644425124973"/>
    <n v="2026"/>
    <s v="Q4"/>
    <n v="10"/>
    <s v="Oct"/>
  </r>
  <r>
    <n v="3368"/>
    <d v="2026-10-11T00:00:00"/>
    <n v="2026"/>
    <x v="3"/>
    <n v="10"/>
    <x v="9"/>
    <x v="0"/>
    <x v="9"/>
    <x v="0"/>
    <s v="Returning"/>
    <x v="1"/>
    <s v="Hiking Daypack 20L"/>
    <n v="1"/>
    <n v="89.88"/>
    <n v="0"/>
    <n v="46.15"/>
    <n v="89.88"/>
    <n v="46.15"/>
    <n v="43.73"/>
    <n v="0.48653760569648419"/>
    <n v="2026"/>
    <s v="Q4"/>
    <n v="10"/>
    <s v="Oct"/>
  </r>
  <r>
    <n v="3566"/>
    <d v="2026-10-11T00:00:00"/>
    <n v="2026"/>
    <x v="3"/>
    <n v="10"/>
    <x v="9"/>
    <x v="1"/>
    <x v="12"/>
    <x v="0"/>
    <s v="New"/>
    <x v="4"/>
    <s v="Resistance Band Set"/>
    <n v="1"/>
    <n v="41.33"/>
    <n v="0"/>
    <n v="14.47"/>
    <n v="41.33"/>
    <n v="14.47"/>
    <n v="26.86"/>
    <n v="0.6498911202516332"/>
    <n v="2026"/>
    <s v="Q4"/>
    <n v="10"/>
    <s v="Oct"/>
  </r>
  <r>
    <n v="4420"/>
    <d v="2026-10-11T00:00:00"/>
    <n v="2026"/>
    <x v="3"/>
    <n v="10"/>
    <x v="9"/>
    <x v="2"/>
    <x v="5"/>
    <x v="1"/>
    <s v="Business"/>
    <x v="0"/>
    <s v="Compact Repair Kit"/>
    <n v="15"/>
    <n v="40.78"/>
    <n v="0.15"/>
    <n v="17.07"/>
    <n v="519.94500000000005"/>
    <n v="256.05"/>
    <n v="263.89500000000004"/>
    <n v="0.5075440671609498"/>
    <n v="2026"/>
    <s v="Q4"/>
    <n v="10"/>
    <s v="Oct"/>
  </r>
  <r>
    <n v="513"/>
    <d v="2026-10-12T00:00:00"/>
    <n v="2026"/>
    <x v="3"/>
    <n v="10"/>
    <x v="9"/>
    <x v="3"/>
    <x v="7"/>
    <x v="0"/>
    <s v="Business"/>
    <x v="2"/>
    <s v="Travel Backpack 35L"/>
    <n v="1"/>
    <n v="163.87"/>
    <n v="0"/>
    <n v="85.76"/>
    <n v="163.87"/>
    <n v="85.76"/>
    <n v="78.11"/>
    <n v="0.47665832672240188"/>
    <n v="2026"/>
    <s v="Q4"/>
    <n v="10"/>
    <s v="Oct"/>
  </r>
  <r>
    <n v="786"/>
    <d v="2026-10-12T00:00:00"/>
    <n v="2026"/>
    <x v="3"/>
    <n v="10"/>
    <x v="9"/>
    <x v="2"/>
    <x v="3"/>
    <x v="0"/>
    <s v="New"/>
    <x v="4"/>
    <s v="Recovery Roller"/>
    <n v="1"/>
    <n v="35.39"/>
    <n v="0.05"/>
    <n v="13.68"/>
    <n v="33.6205"/>
    <n v="13.68"/>
    <n v="19.9405"/>
    <n v="0.59310539700480358"/>
    <n v="2026"/>
    <s v="Q4"/>
    <n v="10"/>
    <s v="Oct"/>
  </r>
  <r>
    <n v="3771"/>
    <d v="2026-10-12T00:00:00"/>
    <n v="2026"/>
    <x v="3"/>
    <n v="10"/>
    <x v="9"/>
    <x v="2"/>
    <x v="3"/>
    <x v="0"/>
    <s v="Business"/>
    <x v="3"/>
    <s v="Portable Camp Stove"/>
    <n v="2"/>
    <n v="80.2"/>
    <n v="0"/>
    <n v="39.590000000000003"/>
    <n v="160.4"/>
    <n v="79.180000000000007"/>
    <n v="81.22"/>
    <n v="0.50635910224438896"/>
    <n v="2026"/>
    <s v="Q4"/>
    <n v="10"/>
    <s v="Oct"/>
  </r>
  <r>
    <n v="3910"/>
    <d v="2026-10-12T00:00:00"/>
    <n v="2026"/>
    <x v="3"/>
    <n v="10"/>
    <x v="9"/>
    <x v="2"/>
    <x v="2"/>
    <x v="0"/>
    <s v="Business"/>
    <x v="0"/>
    <s v="Compact Repair Kit"/>
    <n v="3"/>
    <n v="41.09"/>
    <n v="0"/>
    <n v="17.18"/>
    <n v="123.27000000000001"/>
    <n v="51.54"/>
    <n v="71.730000000000018"/>
    <n v="0.58189340472134354"/>
    <n v="2026"/>
    <s v="Q4"/>
    <n v="10"/>
    <s v="Oct"/>
  </r>
  <r>
    <n v="330"/>
    <d v="2026-10-13T00:00:00"/>
    <n v="2026"/>
    <x v="3"/>
    <n v="10"/>
    <x v="9"/>
    <x v="1"/>
    <x v="12"/>
    <x v="1"/>
    <s v="Business"/>
    <x v="2"/>
    <s v="Insulated Bottle"/>
    <n v="5"/>
    <n v="36.97"/>
    <n v="0.15"/>
    <n v="13.93"/>
    <n v="157.1225"/>
    <n v="69.650000000000006"/>
    <n v="87.472499999999997"/>
    <n v="0.55671530175500006"/>
    <n v="2026"/>
    <s v="Q4"/>
    <n v="10"/>
    <s v="Oct"/>
  </r>
  <r>
    <n v="707"/>
    <d v="2026-10-13T00:00:00"/>
    <n v="2026"/>
    <x v="3"/>
    <n v="10"/>
    <x v="9"/>
    <x v="2"/>
    <x v="5"/>
    <x v="2"/>
    <s v="New"/>
    <x v="2"/>
    <s v="Insulated Bottle"/>
    <n v="4"/>
    <n v="35.880000000000003"/>
    <n v="0.05"/>
    <n v="13.45"/>
    <n v="136.34399999999999"/>
    <n v="53.8"/>
    <n v="82.543999999999997"/>
    <n v="0.60540984568444522"/>
    <n v="2026"/>
    <s v="Q4"/>
    <n v="10"/>
    <s v="Oct"/>
  </r>
  <r>
    <n v="989"/>
    <d v="2026-10-13T00:00:00"/>
    <n v="2026"/>
    <x v="3"/>
    <n v="10"/>
    <x v="9"/>
    <x v="1"/>
    <x v="11"/>
    <x v="0"/>
    <s v="Returning"/>
    <x v="0"/>
    <s v="Compact Repair Kit"/>
    <n v="3"/>
    <n v="40.42"/>
    <n v="0"/>
    <n v="16.79"/>
    <n v="121.26"/>
    <n v="50.37"/>
    <n v="70.890000000000015"/>
    <n v="0.58461157842652167"/>
    <n v="2026"/>
    <s v="Q4"/>
    <n v="10"/>
    <s v="Oct"/>
  </r>
  <r>
    <n v="1904"/>
    <d v="2026-10-13T00:00:00"/>
    <n v="2026"/>
    <x v="3"/>
    <n v="10"/>
    <x v="9"/>
    <x v="3"/>
    <x v="8"/>
    <x v="2"/>
    <s v="Returning"/>
    <x v="0"/>
    <s v="Trail Bike Light"/>
    <n v="1"/>
    <n v="50.34"/>
    <n v="0.15"/>
    <n v="22.56"/>
    <n v="42.789000000000001"/>
    <n v="22.56"/>
    <n v="20.229000000000003"/>
    <n v="0.47276169108883132"/>
    <n v="2026"/>
    <s v="Q4"/>
    <n v="10"/>
    <s v="Oct"/>
  </r>
  <r>
    <n v="2854"/>
    <d v="2026-10-13T00:00:00"/>
    <n v="2026"/>
    <x v="3"/>
    <n v="10"/>
    <x v="9"/>
    <x v="0"/>
    <x v="15"/>
    <x v="2"/>
    <s v="New"/>
    <x v="2"/>
    <s v="Insulated Bottle"/>
    <n v="3"/>
    <n v="36.049999999999997"/>
    <n v="0.1"/>
    <n v="13.87"/>
    <n v="97.334999999999994"/>
    <n v="41.61"/>
    <n v="55.724999999999994"/>
    <n v="0.57250732008013561"/>
    <n v="2026"/>
    <s v="Q4"/>
    <n v="10"/>
    <s v="Oct"/>
  </r>
  <r>
    <n v="3212"/>
    <d v="2026-10-13T00:00:00"/>
    <n v="2026"/>
    <x v="3"/>
    <n v="10"/>
    <x v="9"/>
    <x v="2"/>
    <x v="2"/>
    <x v="1"/>
    <s v="Returning"/>
    <x v="0"/>
    <s v="Compact Repair Kit"/>
    <n v="15"/>
    <n v="40"/>
    <n v="0.1"/>
    <n v="16.420000000000002"/>
    <n v="540"/>
    <n v="246.3"/>
    <n v="293.7"/>
    <n v="0.54388888888888887"/>
    <n v="2026"/>
    <s v="Q4"/>
    <n v="10"/>
    <s v="Oct"/>
  </r>
  <r>
    <n v="4479"/>
    <d v="2026-10-13T00:00:00"/>
    <n v="2026"/>
    <x v="3"/>
    <n v="10"/>
    <x v="9"/>
    <x v="3"/>
    <x v="7"/>
    <x v="2"/>
    <s v="Returning"/>
    <x v="1"/>
    <s v="Summit Backpack 45L"/>
    <n v="1"/>
    <n v="151.68"/>
    <n v="0.05"/>
    <n v="78.98"/>
    <n v="144.096"/>
    <n v="78.98"/>
    <n v="65.116"/>
    <n v="0.45189318232289583"/>
    <n v="2026"/>
    <s v="Q4"/>
    <n v="10"/>
    <s v="Oct"/>
  </r>
  <r>
    <n v="4574"/>
    <d v="2026-10-13T00:00:00"/>
    <n v="2026"/>
    <x v="3"/>
    <n v="10"/>
    <x v="9"/>
    <x v="1"/>
    <x v="14"/>
    <x v="0"/>
    <s v="Business"/>
    <x v="4"/>
    <s v="Recovery Roller"/>
    <n v="1"/>
    <n v="36.53"/>
    <n v="0"/>
    <n v="14.01"/>
    <n v="36.53"/>
    <n v="14.01"/>
    <n v="22.520000000000003"/>
    <n v="0.61647960580344929"/>
    <n v="2026"/>
    <s v="Q4"/>
    <n v="10"/>
    <s v="Oct"/>
  </r>
  <r>
    <n v="4815"/>
    <d v="2026-10-13T00:00:00"/>
    <n v="2026"/>
    <x v="3"/>
    <n v="10"/>
    <x v="9"/>
    <x v="0"/>
    <x v="0"/>
    <x v="2"/>
    <s v="Business"/>
    <x v="0"/>
    <s v="Compact Repair Kit"/>
    <n v="1"/>
    <n v="39.89"/>
    <n v="0.05"/>
    <n v="16.91"/>
    <n v="37.895499999999998"/>
    <n v="16.91"/>
    <n v="20.985499999999998"/>
    <n v="0.55377287540737019"/>
    <n v="2026"/>
    <s v="Q4"/>
    <n v="10"/>
    <s v="Oct"/>
  </r>
  <r>
    <n v="5027"/>
    <d v="2026-10-13T00:00:00"/>
    <n v="2026"/>
    <x v="3"/>
    <n v="10"/>
    <x v="9"/>
    <x v="2"/>
    <x v="10"/>
    <x v="0"/>
    <s v="New"/>
    <x v="1"/>
    <s v="Summit Backpack 45L"/>
    <n v="1"/>
    <n v="154.53"/>
    <n v="0"/>
    <n v="77.930000000000007"/>
    <n v="154.53"/>
    <n v="77.930000000000007"/>
    <n v="76.599999999999994"/>
    <n v="0.49569662848637802"/>
    <n v="2026"/>
    <s v="Q4"/>
    <n v="10"/>
    <s v="Oct"/>
  </r>
  <r>
    <n v="1794"/>
    <d v="2026-10-14T00:00:00"/>
    <n v="2026"/>
    <x v="3"/>
    <n v="10"/>
    <x v="9"/>
    <x v="3"/>
    <x v="8"/>
    <x v="3"/>
    <s v="Business"/>
    <x v="0"/>
    <s v="Trail Bike Light"/>
    <n v="2"/>
    <n v="50.64"/>
    <n v="0.05"/>
    <n v="22.28"/>
    <n v="96.215999999999994"/>
    <n v="44.56"/>
    <n v="51.655999999999992"/>
    <n v="0.53687536376486233"/>
    <n v="2026"/>
    <s v="Q4"/>
    <n v="10"/>
    <s v="Oct"/>
  </r>
  <r>
    <n v="1867"/>
    <d v="2026-10-14T00:00:00"/>
    <n v="2026"/>
    <x v="3"/>
    <n v="10"/>
    <x v="9"/>
    <x v="0"/>
    <x v="0"/>
    <x v="0"/>
    <s v="New"/>
    <x v="4"/>
    <s v="Resistance Band Set"/>
    <n v="3"/>
    <n v="40.880000000000003"/>
    <n v="0.05"/>
    <n v="14.59"/>
    <n v="116.50800000000001"/>
    <n v="43.769999999999996"/>
    <n v="72.738000000000014"/>
    <n v="0.62431764342362761"/>
    <n v="2026"/>
    <s v="Q4"/>
    <n v="10"/>
    <s v="Oct"/>
  </r>
  <r>
    <n v="2088"/>
    <d v="2026-10-14T00:00:00"/>
    <n v="2026"/>
    <x v="3"/>
    <n v="10"/>
    <x v="9"/>
    <x v="3"/>
    <x v="4"/>
    <x v="2"/>
    <s v="Returning"/>
    <x v="1"/>
    <s v="Trail Boots"/>
    <n v="1"/>
    <n v="141.77000000000001"/>
    <n v="0"/>
    <n v="78.48"/>
    <n v="141.77000000000001"/>
    <n v="78.48"/>
    <n v="63.290000000000006"/>
    <n v="0.44642731184312623"/>
    <n v="2026"/>
    <s v="Q4"/>
    <n v="10"/>
    <s v="Oct"/>
  </r>
  <r>
    <n v="2270"/>
    <d v="2026-10-14T00:00:00"/>
    <n v="2026"/>
    <x v="3"/>
    <n v="10"/>
    <x v="9"/>
    <x v="3"/>
    <x v="7"/>
    <x v="0"/>
    <s v="New"/>
    <x v="3"/>
    <s v="Trail Tent 2P"/>
    <n v="3"/>
    <n v="199.99"/>
    <n v="0.15"/>
    <n v="101.86"/>
    <n v="509.97450000000003"/>
    <n v="305.58"/>
    <n v="204.39450000000005"/>
    <n v="0.40079356909021929"/>
    <n v="2026"/>
    <s v="Q4"/>
    <n v="10"/>
    <s v="Oct"/>
  </r>
  <r>
    <n v="3789"/>
    <d v="2026-10-14T00:00:00"/>
    <n v="2026"/>
    <x v="3"/>
    <n v="10"/>
    <x v="9"/>
    <x v="3"/>
    <x v="4"/>
    <x v="3"/>
    <s v="New"/>
    <x v="0"/>
    <s v="Trail Bike Light"/>
    <n v="2"/>
    <n v="50.56"/>
    <n v="0"/>
    <n v="23.04"/>
    <n v="101.12"/>
    <n v="46.08"/>
    <n v="55.040000000000006"/>
    <n v="0.54430379746835444"/>
    <n v="2026"/>
    <s v="Q4"/>
    <n v="10"/>
    <s v="Oct"/>
  </r>
  <r>
    <n v="4323"/>
    <d v="2026-10-14T00:00:00"/>
    <n v="2026"/>
    <x v="3"/>
    <n v="10"/>
    <x v="9"/>
    <x v="3"/>
    <x v="7"/>
    <x v="0"/>
    <s v="New"/>
    <x v="2"/>
    <s v="Packing Cube Set"/>
    <n v="1"/>
    <n v="47.38"/>
    <n v="0"/>
    <n v="17.86"/>
    <n v="47.38"/>
    <n v="17.86"/>
    <n v="29.520000000000003"/>
    <n v="0.62304769945124527"/>
    <n v="2026"/>
    <s v="Q4"/>
    <n v="10"/>
    <s v="Oct"/>
  </r>
  <r>
    <n v="276"/>
    <d v="2026-10-15T00:00:00"/>
    <n v="2026"/>
    <x v="3"/>
    <n v="10"/>
    <x v="9"/>
    <x v="2"/>
    <x v="2"/>
    <x v="0"/>
    <s v="Business"/>
    <x v="1"/>
    <s v="Hiking Daypack 20L"/>
    <n v="1"/>
    <n v="92.74"/>
    <n v="0.15"/>
    <n v="44.52"/>
    <n v="78.828999999999994"/>
    <n v="44.52"/>
    <n v="34.30899999999999"/>
    <n v="0.43523322635070844"/>
    <n v="2026"/>
    <s v="Q4"/>
    <n v="10"/>
    <s v="Oct"/>
  </r>
  <r>
    <n v="791"/>
    <d v="2026-10-15T00:00:00"/>
    <n v="2026"/>
    <x v="3"/>
    <n v="10"/>
    <x v="9"/>
    <x v="3"/>
    <x v="13"/>
    <x v="2"/>
    <s v="Returning"/>
    <x v="0"/>
    <s v="Trail Bike Light"/>
    <n v="3"/>
    <n v="51.57"/>
    <n v="0.1"/>
    <n v="21.82"/>
    <n v="139.239"/>
    <n v="65.460000000000008"/>
    <n v="73.778999999999996"/>
    <n v="0.52987309589985565"/>
    <n v="2026"/>
    <s v="Q4"/>
    <n v="10"/>
    <s v="Oct"/>
  </r>
  <r>
    <n v="1033"/>
    <d v="2026-10-15T00:00:00"/>
    <n v="2026"/>
    <x v="3"/>
    <n v="10"/>
    <x v="9"/>
    <x v="1"/>
    <x v="12"/>
    <x v="0"/>
    <s v="New"/>
    <x v="1"/>
    <s v="Trekking Poles"/>
    <n v="1"/>
    <n v="70.47"/>
    <n v="0.1"/>
    <n v="31.52"/>
    <n v="63.423000000000002"/>
    <n v="31.52"/>
    <n v="31.903000000000002"/>
    <n v="0.50301940936253409"/>
    <n v="2026"/>
    <s v="Q4"/>
    <n v="10"/>
    <s v="Oct"/>
  </r>
  <r>
    <n v="1247"/>
    <d v="2026-10-15T00:00:00"/>
    <n v="2026"/>
    <x v="3"/>
    <n v="10"/>
    <x v="9"/>
    <x v="0"/>
    <x v="0"/>
    <x v="0"/>
    <s v="New"/>
    <x v="1"/>
    <s v="Trekking Poles"/>
    <n v="1"/>
    <n v="71.05"/>
    <n v="0"/>
    <n v="33.32"/>
    <n v="71.05"/>
    <n v="33.32"/>
    <n v="37.729999999999997"/>
    <n v="0.53103448275862064"/>
    <n v="2026"/>
    <s v="Q4"/>
    <n v="10"/>
    <s v="Oct"/>
  </r>
  <r>
    <n v="1321"/>
    <d v="2026-10-15T00:00:00"/>
    <n v="2026"/>
    <x v="3"/>
    <n v="10"/>
    <x v="9"/>
    <x v="3"/>
    <x v="13"/>
    <x v="2"/>
    <s v="Returning"/>
    <x v="0"/>
    <s v="Compact Repair Kit"/>
    <n v="3"/>
    <n v="39.83"/>
    <n v="0.1"/>
    <n v="16.93"/>
    <n v="107.541"/>
    <n v="50.79"/>
    <n v="56.750999999999998"/>
    <n v="0.52771501101905316"/>
    <n v="2026"/>
    <s v="Q4"/>
    <n v="10"/>
    <s v="Oct"/>
  </r>
  <r>
    <n v="2048"/>
    <d v="2026-10-15T00:00:00"/>
    <n v="2026"/>
    <x v="3"/>
    <n v="10"/>
    <x v="9"/>
    <x v="3"/>
    <x v="7"/>
    <x v="0"/>
    <s v="New"/>
    <x v="4"/>
    <s v="Training Mat"/>
    <n v="3"/>
    <n v="49.5"/>
    <n v="0.05"/>
    <n v="22"/>
    <n v="141.07499999999999"/>
    <n v="66"/>
    <n v="75.074999999999989"/>
    <n v="0.53216374269005839"/>
    <n v="2026"/>
    <s v="Q4"/>
    <n v="10"/>
    <s v="Oct"/>
  </r>
  <r>
    <n v="2082"/>
    <d v="2026-10-15T00:00:00"/>
    <n v="2026"/>
    <x v="3"/>
    <n v="10"/>
    <x v="9"/>
    <x v="1"/>
    <x v="6"/>
    <x v="3"/>
    <s v="New"/>
    <x v="1"/>
    <s v="Hiking Daypack 20L"/>
    <n v="1"/>
    <n v="91.99"/>
    <n v="0"/>
    <n v="44.86"/>
    <n v="91.99"/>
    <n v="44.86"/>
    <n v="47.129999999999995"/>
    <n v="0.51233829764104788"/>
    <n v="2026"/>
    <s v="Q4"/>
    <n v="10"/>
    <s v="Oct"/>
  </r>
  <r>
    <n v="2177"/>
    <d v="2026-10-15T00:00:00"/>
    <n v="2026"/>
    <x v="3"/>
    <n v="10"/>
    <x v="9"/>
    <x v="0"/>
    <x v="15"/>
    <x v="3"/>
    <s v="Returning"/>
    <x v="0"/>
    <s v="Commuter Helmet"/>
    <n v="1"/>
    <n v="79.78"/>
    <n v="0.05"/>
    <n v="41.59"/>
    <n v="75.790999999999997"/>
    <n v="41.59"/>
    <n v="34.200999999999993"/>
    <n v="0.45125410668812915"/>
    <n v="2026"/>
    <s v="Q4"/>
    <n v="10"/>
    <s v="Oct"/>
  </r>
  <r>
    <n v="3776"/>
    <d v="2026-10-15T00:00:00"/>
    <n v="2026"/>
    <x v="3"/>
    <n v="10"/>
    <x v="9"/>
    <x v="3"/>
    <x v="8"/>
    <x v="0"/>
    <s v="Returning"/>
    <x v="0"/>
    <s v="Commuter Helmet"/>
    <n v="1"/>
    <n v="82.97"/>
    <n v="0"/>
    <n v="43.09"/>
    <n v="82.97"/>
    <n v="43.09"/>
    <n v="39.879999999999995"/>
    <n v="0.48065565867180904"/>
    <n v="2026"/>
    <s v="Q4"/>
    <n v="10"/>
    <s v="Oct"/>
  </r>
  <r>
    <n v="4542"/>
    <d v="2026-10-15T00:00:00"/>
    <n v="2026"/>
    <x v="3"/>
    <n v="10"/>
    <x v="9"/>
    <x v="0"/>
    <x v="9"/>
    <x v="0"/>
    <s v="Business"/>
    <x v="0"/>
    <s v="Cycling Pack 12L"/>
    <n v="1"/>
    <n v="103.33"/>
    <n v="0"/>
    <n v="50.85"/>
    <n v="103.33"/>
    <n v="50.85"/>
    <n v="52.48"/>
    <n v="0.5078873512048776"/>
    <n v="2026"/>
    <s v="Q4"/>
    <n v="10"/>
    <s v="Oct"/>
  </r>
  <r>
    <n v="36"/>
    <d v="2026-10-16T00:00:00"/>
    <n v="2026"/>
    <x v="3"/>
    <n v="10"/>
    <x v="9"/>
    <x v="0"/>
    <x v="9"/>
    <x v="0"/>
    <s v="New"/>
    <x v="1"/>
    <s v="Trail Boots"/>
    <n v="3"/>
    <n v="142.54"/>
    <n v="0.05"/>
    <n v="81.599999999999994"/>
    <n v="406.23899999999998"/>
    <n v="244.79999999999998"/>
    <n v="161.43899999999999"/>
    <n v="0.39739906803630376"/>
    <n v="2026"/>
    <s v="Q4"/>
    <n v="10"/>
    <s v="Oct"/>
  </r>
  <r>
    <n v="64"/>
    <d v="2026-10-16T00:00:00"/>
    <n v="2026"/>
    <x v="3"/>
    <n v="10"/>
    <x v="9"/>
    <x v="2"/>
    <x v="16"/>
    <x v="0"/>
    <s v="New"/>
    <x v="1"/>
    <s v="Hiking Daypack 20L"/>
    <n v="3"/>
    <n v="92.14"/>
    <n v="0.1"/>
    <n v="46.43"/>
    <n v="248.77800000000002"/>
    <n v="139.29"/>
    <n v="109.48800000000003"/>
    <n v="0.44010322456165746"/>
    <n v="2026"/>
    <s v="Q4"/>
    <n v="10"/>
    <s v="Oct"/>
  </r>
  <r>
    <n v="529"/>
    <d v="2026-10-16T00:00:00"/>
    <n v="2026"/>
    <x v="3"/>
    <n v="10"/>
    <x v="9"/>
    <x v="3"/>
    <x v="7"/>
    <x v="2"/>
    <s v="Business"/>
    <x v="2"/>
    <s v="Travel Backpack 35L"/>
    <n v="2"/>
    <n v="165.23"/>
    <n v="0"/>
    <n v="88.87"/>
    <n v="330.46"/>
    <n v="177.74"/>
    <n v="152.71999999999997"/>
    <n v="0.46214367850874533"/>
    <n v="2026"/>
    <s v="Q4"/>
    <n v="10"/>
    <s v="Oct"/>
  </r>
  <r>
    <n v="1815"/>
    <d v="2026-10-16T00:00:00"/>
    <n v="2026"/>
    <x v="3"/>
    <n v="10"/>
    <x v="9"/>
    <x v="3"/>
    <x v="4"/>
    <x v="0"/>
    <s v="Business"/>
    <x v="4"/>
    <s v="Weighted Vest"/>
    <n v="1"/>
    <n v="121.92"/>
    <n v="0"/>
    <n v="71.02"/>
    <n v="121.92"/>
    <n v="71.02"/>
    <n v="50.900000000000006"/>
    <n v="0.41748687664042"/>
    <n v="2026"/>
    <s v="Q4"/>
    <n v="10"/>
    <s v="Oct"/>
  </r>
  <r>
    <n v="1820"/>
    <d v="2026-10-16T00:00:00"/>
    <n v="2026"/>
    <x v="3"/>
    <n v="10"/>
    <x v="9"/>
    <x v="1"/>
    <x v="1"/>
    <x v="0"/>
    <s v="Returning"/>
    <x v="2"/>
    <s v="Insulated Bottle"/>
    <n v="3"/>
    <n v="36.46"/>
    <n v="0.05"/>
    <n v="13.9"/>
    <n v="103.91099999999999"/>
    <n v="41.7"/>
    <n v="62.210999999999984"/>
    <n v="0.5986950370990558"/>
    <n v="2026"/>
    <s v="Q4"/>
    <n v="10"/>
    <s v="Oct"/>
  </r>
  <r>
    <n v="2028"/>
    <d v="2026-10-16T00:00:00"/>
    <n v="2026"/>
    <x v="3"/>
    <n v="10"/>
    <x v="9"/>
    <x v="3"/>
    <x v="4"/>
    <x v="2"/>
    <s v="Business"/>
    <x v="4"/>
    <s v="Training Mat"/>
    <n v="3"/>
    <n v="51.89"/>
    <n v="0.1"/>
    <n v="21.56"/>
    <n v="140.10300000000001"/>
    <n v="64.679999999999993"/>
    <n v="75.423000000000016"/>
    <n v="0.53833965011455864"/>
    <n v="2026"/>
    <s v="Q4"/>
    <n v="10"/>
    <s v="Oct"/>
  </r>
  <r>
    <n v="2741"/>
    <d v="2026-10-16T00:00:00"/>
    <n v="2026"/>
    <x v="3"/>
    <n v="10"/>
    <x v="9"/>
    <x v="3"/>
    <x v="4"/>
    <x v="0"/>
    <s v="Returning"/>
    <x v="4"/>
    <s v="Resistance Band Set"/>
    <n v="1"/>
    <n v="40.75"/>
    <n v="0"/>
    <n v="14.7"/>
    <n v="40.75"/>
    <n v="14.7"/>
    <n v="26.05"/>
    <n v="0.63926380368098157"/>
    <n v="2026"/>
    <s v="Q4"/>
    <n v="10"/>
    <s v="Oct"/>
  </r>
  <r>
    <n v="3602"/>
    <d v="2026-10-16T00:00:00"/>
    <n v="2026"/>
    <x v="3"/>
    <n v="10"/>
    <x v="9"/>
    <x v="2"/>
    <x v="5"/>
    <x v="1"/>
    <s v="Business"/>
    <x v="3"/>
    <s v="Alpine Tent 4P"/>
    <n v="4"/>
    <n v="345.13"/>
    <n v="0.05"/>
    <n v="200.02"/>
    <n v="1311.4939999999999"/>
    <n v="800.08"/>
    <n v="511.41399999999987"/>
    <n v="0.38994764749209671"/>
    <n v="2026"/>
    <s v="Q4"/>
    <n v="10"/>
    <s v="Oct"/>
  </r>
  <r>
    <n v="4116"/>
    <d v="2026-10-16T00:00:00"/>
    <n v="2026"/>
    <x v="3"/>
    <n v="10"/>
    <x v="9"/>
    <x v="1"/>
    <x v="6"/>
    <x v="2"/>
    <s v="New"/>
    <x v="2"/>
    <s v="Insulated Bottle"/>
    <n v="2"/>
    <n v="37.1"/>
    <n v="0"/>
    <n v="13.31"/>
    <n v="74.2"/>
    <n v="26.62"/>
    <n v="47.58"/>
    <n v="0.64123989218328836"/>
    <n v="2026"/>
    <s v="Q4"/>
    <n v="10"/>
    <s v="Oct"/>
  </r>
  <r>
    <n v="4197"/>
    <d v="2026-10-16T00:00:00"/>
    <n v="2026"/>
    <x v="3"/>
    <n v="10"/>
    <x v="9"/>
    <x v="3"/>
    <x v="7"/>
    <x v="3"/>
    <s v="New"/>
    <x v="1"/>
    <s v="Hiking Daypack 20L"/>
    <n v="3"/>
    <n v="94.19"/>
    <n v="0"/>
    <n v="44.89"/>
    <n v="282.57"/>
    <n v="134.67000000000002"/>
    <n v="147.89999999999998"/>
    <n v="0.52341012846374346"/>
    <n v="2026"/>
    <s v="Q4"/>
    <n v="10"/>
    <s v="Oct"/>
  </r>
  <r>
    <n v="360"/>
    <d v="2026-10-17T00:00:00"/>
    <n v="2026"/>
    <x v="3"/>
    <n v="10"/>
    <x v="9"/>
    <x v="3"/>
    <x v="8"/>
    <x v="0"/>
    <s v="Returning"/>
    <x v="3"/>
    <s v="Portable Camp Stove"/>
    <n v="2"/>
    <n v="82.52"/>
    <n v="0.05"/>
    <n v="38.61"/>
    <n v="156.78799999999998"/>
    <n v="77.22"/>
    <n v="79.567999999999984"/>
    <n v="0.50748781794525089"/>
    <n v="2026"/>
    <s v="Q4"/>
    <n v="10"/>
    <s v="Oct"/>
  </r>
  <r>
    <n v="427"/>
    <d v="2026-10-17T00:00:00"/>
    <n v="2026"/>
    <x v="3"/>
    <n v="10"/>
    <x v="9"/>
    <x v="3"/>
    <x v="13"/>
    <x v="0"/>
    <s v="Business"/>
    <x v="1"/>
    <s v="Summit Backpack 45L"/>
    <n v="1"/>
    <n v="155.16"/>
    <n v="0"/>
    <n v="78.84"/>
    <n v="155.16"/>
    <n v="78.84"/>
    <n v="76.319999999999993"/>
    <n v="0.49187935034802782"/>
    <n v="2026"/>
    <s v="Q4"/>
    <n v="10"/>
    <s v="Oct"/>
  </r>
  <r>
    <n v="1018"/>
    <d v="2026-10-17T00:00:00"/>
    <n v="2026"/>
    <x v="3"/>
    <n v="10"/>
    <x v="9"/>
    <x v="3"/>
    <x v="13"/>
    <x v="3"/>
    <s v="Returning"/>
    <x v="2"/>
    <s v="Packing Cube Set"/>
    <n v="1"/>
    <n v="46.36"/>
    <n v="0.05"/>
    <n v="18.399999999999999"/>
    <n v="44.041999999999994"/>
    <n v="18.399999999999999"/>
    <n v="25.641999999999996"/>
    <n v="0.58221697470596245"/>
    <n v="2026"/>
    <s v="Q4"/>
    <n v="10"/>
    <s v="Oct"/>
  </r>
  <r>
    <n v="1179"/>
    <d v="2026-10-17T00:00:00"/>
    <n v="2026"/>
    <x v="3"/>
    <n v="10"/>
    <x v="9"/>
    <x v="2"/>
    <x v="16"/>
    <x v="0"/>
    <s v="Business"/>
    <x v="0"/>
    <s v="Commuter Helmet"/>
    <n v="1"/>
    <n v="81.47"/>
    <n v="0"/>
    <n v="43.67"/>
    <n v="81.47"/>
    <n v="43.67"/>
    <n v="37.799999999999997"/>
    <n v="0.463974469129741"/>
    <n v="2026"/>
    <s v="Q4"/>
    <n v="10"/>
    <s v="Oct"/>
  </r>
  <r>
    <n v="2267"/>
    <d v="2026-10-17T00:00:00"/>
    <n v="2026"/>
    <x v="3"/>
    <n v="10"/>
    <x v="9"/>
    <x v="0"/>
    <x v="15"/>
    <x v="0"/>
    <s v="Returning"/>
    <x v="2"/>
    <s v="Carry-On Duffel"/>
    <n v="1"/>
    <n v="134.31"/>
    <n v="0.05"/>
    <n v="67.239999999999995"/>
    <n v="127.5945"/>
    <n v="67.239999999999995"/>
    <n v="60.354500000000002"/>
    <n v="0.47301803761133909"/>
    <n v="2026"/>
    <s v="Q4"/>
    <n v="10"/>
    <s v="Oct"/>
  </r>
  <r>
    <n v="2656"/>
    <d v="2026-10-17T00:00:00"/>
    <n v="2026"/>
    <x v="3"/>
    <n v="10"/>
    <x v="9"/>
    <x v="2"/>
    <x v="16"/>
    <x v="0"/>
    <s v="New"/>
    <x v="3"/>
    <s v="Compact Sleeping Bag"/>
    <n v="1"/>
    <n v="123.11"/>
    <n v="0"/>
    <n v="58.99"/>
    <n v="123.11"/>
    <n v="58.99"/>
    <n v="64.12"/>
    <n v="0.52083502558687356"/>
    <n v="2026"/>
    <s v="Q4"/>
    <n v="10"/>
    <s v="Oct"/>
  </r>
  <r>
    <n v="2867"/>
    <d v="2026-10-17T00:00:00"/>
    <n v="2026"/>
    <x v="3"/>
    <n v="10"/>
    <x v="9"/>
    <x v="1"/>
    <x v="6"/>
    <x v="0"/>
    <s v="New"/>
    <x v="3"/>
    <s v="Portable Camp Stove"/>
    <n v="1"/>
    <n v="81.239999999999995"/>
    <n v="0"/>
    <n v="38.65"/>
    <n v="81.239999999999995"/>
    <n v="38.65"/>
    <n v="42.589999999999996"/>
    <n v="0.52424913835548992"/>
    <n v="2026"/>
    <s v="Q4"/>
    <n v="10"/>
    <s v="Oct"/>
  </r>
  <r>
    <n v="3335"/>
    <d v="2026-10-17T00:00:00"/>
    <n v="2026"/>
    <x v="3"/>
    <n v="10"/>
    <x v="9"/>
    <x v="0"/>
    <x v="9"/>
    <x v="3"/>
    <s v="Returning"/>
    <x v="1"/>
    <s v="Trekking Poles"/>
    <n v="1"/>
    <n v="70.81"/>
    <n v="0.15"/>
    <n v="32.93"/>
    <n v="60.188499999999998"/>
    <n v="32.93"/>
    <n v="27.258499999999998"/>
    <n v="0.45288551799762411"/>
    <n v="2026"/>
    <s v="Q4"/>
    <n v="10"/>
    <s v="Oct"/>
  </r>
  <r>
    <n v="3770"/>
    <d v="2026-10-17T00:00:00"/>
    <n v="2026"/>
    <x v="3"/>
    <n v="10"/>
    <x v="9"/>
    <x v="3"/>
    <x v="13"/>
    <x v="0"/>
    <s v="Business"/>
    <x v="3"/>
    <s v="Trail Tent 2P"/>
    <n v="6"/>
    <n v="200.26"/>
    <n v="0"/>
    <n v="106.71"/>
    <n v="1201.56"/>
    <n v="640.26"/>
    <n v="561.29999999999995"/>
    <n v="0.46714271447118744"/>
    <n v="2026"/>
    <s v="Q4"/>
    <n v="10"/>
    <s v="Oct"/>
  </r>
  <r>
    <n v="4065"/>
    <d v="2026-10-17T00:00:00"/>
    <n v="2026"/>
    <x v="3"/>
    <n v="10"/>
    <x v="9"/>
    <x v="3"/>
    <x v="4"/>
    <x v="0"/>
    <s v="New"/>
    <x v="4"/>
    <s v="Recovery Roller"/>
    <n v="3"/>
    <n v="36.75"/>
    <n v="0.05"/>
    <n v="13.71"/>
    <n v="104.7375"/>
    <n v="41.13"/>
    <n v="63.607499999999995"/>
    <n v="0.60730397422126747"/>
    <n v="2026"/>
    <s v="Q4"/>
    <n v="10"/>
    <s v="Oct"/>
  </r>
  <r>
    <n v="4222"/>
    <d v="2026-10-17T00:00:00"/>
    <n v="2026"/>
    <x v="3"/>
    <n v="10"/>
    <x v="9"/>
    <x v="2"/>
    <x v="16"/>
    <x v="0"/>
    <s v="Returning"/>
    <x v="1"/>
    <s v="Hiking Daypack 20L"/>
    <n v="2"/>
    <n v="92.41"/>
    <n v="0.1"/>
    <n v="45.42"/>
    <n v="166.33799999999999"/>
    <n v="90.84"/>
    <n v="75.49799999999999"/>
    <n v="0.4538830573891714"/>
    <n v="2026"/>
    <s v="Q4"/>
    <n v="10"/>
    <s v="Oct"/>
  </r>
  <r>
    <n v="4304"/>
    <d v="2026-10-17T00:00:00"/>
    <n v="2026"/>
    <x v="3"/>
    <n v="10"/>
    <x v="9"/>
    <x v="1"/>
    <x v="14"/>
    <x v="2"/>
    <s v="New"/>
    <x v="4"/>
    <s v="Resistance Band Set"/>
    <n v="1"/>
    <n v="40.67"/>
    <n v="0"/>
    <n v="15.09"/>
    <n v="40.67"/>
    <n v="15.09"/>
    <n v="25.580000000000002"/>
    <n v="0.62896483894762722"/>
    <n v="2026"/>
    <s v="Q4"/>
    <n v="10"/>
    <s v="Oct"/>
  </r>
  <r>
    <n v="109"/>
    <d v="2026-10-18T00:00:00"/>
    <n v="2026"/>
    <x v="3"/>
    <n v="10"/>
    <x v="9"/>
    <x v="1"/>
    <x v="1"/>
    <x v="0"/>
    <s v="Returning"/>
    <x v="1"/>
    <s v="Hiking Daypack 20L"/>
    <n v="1"/>
    <n v="90.09"/>
    <n v="0"/>
    <n v="45.17"/>
    <n v="90.09"/>
    <n v="45.17"/>
    <n v="44.92"/>
    <n v="0.49861249861249862"/>
    <n v="2026"/>
    <s v="Q4"/>
    <n v="10"/>
    <s v="Oct"/>
  </r>
  <r>
    <n v="744"/>
    <d v="2026-10-18T00:00:00"/>
    <n v="2026"/>
    <x v="3"/>
    <n v="10"/>
    <x v="9"/>
    <x v="2"/>
    <x v="10"/>
    <x v="0"/>
    <s v="Returning"/>
    <x v="2"/>
    <s v="Insulated Bottle"/>
    <n v="1"/>
    <n v="36.83"/>
    <n v="0"/>
    <n v="13.64"/>
    <n v="36.83"/>
    <n v="13.64"/>
    <n v="23.189999999999998"/>
    <n v="0.62964974205810476"/>
    <n v="2026"/>
    <s v="Q4"/>
    <n v="10"/>
    <s v="Oct"/>
  </r>
  <r>
    <n v="960"/>
    <d v="2026-10-18T00:00:00"/>
    <n v="2026"/>
    <x v="3"/>
    <n v="10"/>
    <x v="9"/>
    <x v="1"/>
    <x v="12"/>
    <x v="3"/>
    <s v="Returning"/>
    <x v="3"/>
    <s v="Trail Tent 2P"/>
    <n v="5"/>
    <n v="196.37"/>
    <n v="0.05"/>
    <n v="103.51"/>
    <n v="932.75749999999994"/>
    <n v="517.55000000000007"/>
    <n v="415.20749999999987"/>
    <n v="0.44513981393877816"/>
    <n v="2026"/>
    <s v="Q4"/>
    <n v="10"/>
    <s v="Oct"/>
  </r>
  <r>
    <n v="1389"/>
    <d v="2026-10-18T00:00:00"/>
    <n v="2026"/>
    <x v="3"/>
    <n v="10"/>
    <x v="9"/>
    <x v="0"/>
    <x v="15"/>
    <x v="0"/>
    <s v="New"/>
    <x v="1"/>
    <s v="Hiking Daypack 20L"/>
    <n v="2"/>
    <n v="93.73"/>
    <n v="0"/>
    <n v="44.79"/>
    <n v="187.46"/>
    <n v="89.58"/>
    <n v="97.88000000000001"/>
    <n v="0.52213805611863873"/>
    <n v="2026"/>
    <s v="Q4"/>
    <n v="10"/>
    <s v="Oct"/>
  </r>
  <r>
    <n v="1493"/>
    <d v="2026-10-18T00:00:00"/>
    <n v="2026"/>
    <x v="3"/>
    <n v="10"/>
    <x v="9"/>
    <x v="2"/>
    <x v="10"/>
    <x v="0"/>
    <s v="Business"/>
    <x v="2"/>
    <s v="Insulated Bottle"/>
    <n v="1"/>
    <n v="36.46"/>
    <n v="0.05"/>
    <n v="13.35"/>
    <n v="34.637"/>
    <n v="13.35"/>
    <n v="21.286999999999999"/>
    <n v="0.61457401045125148"/>
    <n v="2026"/>
    <s v="Q4"/>
    <n v="10"/>
    <s v="Oct"/>
  </r>
  <r>
    <n v="1967"/>
    <d v="2026-10-18T00:00:00"/>
    <n v="2026"/>
    <x v="3"/>
    <n v="10"/>
    <x v="9"/>
    <x v="1"/>
    <x v="14"/>
    <x v="0"/>
    <s v="Returning"/>
    <x v="3"/>
    <s v="Compact Sleeping Bag"/>
    <n v="2"/>
    <n v="125.91"/>
    <n v="0"/>
    <n v="61.95"/>
    <n v="251.82"/>
    <n v="123.9"/>
    <n v="127.91999999999999"/>
    <n v="0.50798189182749576"/>
    <n v="2026"/>
    <s v="Q4"/>
    <n v="10"/>
    <s v="Oct"/>
  </r>
  <r>
    <n v="2132"/>
    <d v="2026-10-18T00:00:00"/>
    <n v="2026"/>
    <x v="3"/>
    <n v="10"/>
    <x v="9"/>
    <x v="3"/>
    <x v="8"/>
    <x v="2"/>
    <s v="New"/>
    <x v="1"/>
    <s v="Hiking Daypack 20L"/>
    <n v="1"/>
    <n v="92.56"/>
    <n v="0.1"/>
    <n v="44.23"/>
    <n v="83.304000000000002"/>
    <n v="44.23"/>
    <n v="39.074000000000005"/>
    <n v="0.46905310669355621"/>
    <n v="2026"/>
    <s v="Q4"/>
    <n v="10"/>
    <s v="Oct"/>
  </r>
  <r>
    <n v="2882"/>
    <d v="2026-10-18T00:00:00"/>
    <n v="2026"/>
    <x v="3"/>
    <n v="10"/>
    <x v="9"/>
    <x v="3"/>
    <x v="8"/>
    <x v="3"/>
    <s v="New"/>
    <x v="1"/>
    <s v="Trekking Poles"/>
    <n v="4"/>
    <n v="70.02"/>
    <n v="0"/>
    <n v="32.86"/>
    <n v="280.08"/>
    <n v="131.44"/>
    <n v="148.63999999999999"/>
    <n v="0.53070551271065403"/>
    <n v="2026"/>
    <s v="Q4"/>
    <n v="10"/>
    <s v="Oct"/>
  </r>
  <r>
    <n v="3345"/>
    <d v="2026-10-18T00:00:00"/>
    <n v="2026"/>
    <x v="3"/>
    <n v="10"/>
    <x v="9"/>
    <x v="0"/>
    <x v="15"/>
    <x v="0"/>
    <s v="Returning"/>
    <x v="0"/>
    <s v="Trail Bike Light"/>
    <n v="3"/>
    <n v="51.62"/>
    <n v="0.1"/>
    <n v="22.94"/>
    <n v="139.374"/>
    <n v="68.820000000000007"/>
    <n v="70.553999999999988"/>
    <n v="0.50622067243531788"/>
    <n v="2026"/>
    <s v="Q4"/>
    <n v="10"/>
    <s v="Oct"/>
  </r>
  <r>
    <n v="4089"/>
    <d v="2026-10-18T00:00:00"/>
    <n v="2026"/>
    <x v="3"/>
    <n v="10"/>
    <x v="9"/>
    <x v="2"/>
    <x v="2"/>
    <x v="0"/>
    <s v="New"/>
    <x v="3"/>
    <s v="Trail Tent 2P"/>
    <n v="1"/>
    <n v="196.39"/>
    <n v="0"/>
    <n v="104.66"/>
    <n v="196.39"/>
    <n v="104.66"/>
    <n v="91.72999999999999"/>
    <n v="0.46708080859514228"/>
    <n v="2026"/>
    <s v="Q4"/>
    <n v="10"/>
    <s v="Oct"/>
  </r>
  <r>
    <n v="4119"/>
    <d v="2026-10-18T00:00:00"/>
    <n v="2026"/>
    <x v="3"/>
    <n v="10"/>
    <x v="9"/>
    <x v="3"/>
    <x v="8"/>
    <x v="1"/>
    <s v="Business"/>
    <x v="4"/>
    <s v="Resistance Band Set"/>
    <n v="10"/>
    <n v="41.26"/>
    <n v="0.1"/>
    <n v="15.06"/>
    <n v="371.34"/>
    <n v="150.6"/>
    <n v="220.73999999999998"/>
    <n v="0.59444175149458711"/>
    <n v="2026"/>
    <s v="Q4"/>
    <n v="10"/>
    <s v="Oct"/>
  </r>
  <r>
    <n v="4968"/>
    <d v="2026-10-18T00:00:00"/>
    <n v="2026"/>
    <x v="3"/>
    <n v="10"/>
    <x v="9"/>
    <x v="2"/>
    <x v="3"/>
    <x v="3"/>
    <s v="New"/>
    <x v="2"/>
    <s v="Insulated Bottle"/>
    <n v="1"/>
    <n v="35.549999999999997"/>
    <n v="0.05"/>
    <n v="13.44"/>
    <n v="33.772499999999994"/>
    <n v="13.44"/>
    <n v="20.332499999999996"/>
    <n v="0.60204308238951809"/>
    <n v="2026"/>
    <s v="Q4"/>
    <n v="10"/>
    <s v="Oct"/>
  </r>
  <r>
    <n v="5197"/>
    <d v="2026-10-18T00:00:00"/>
    <n v="2026"/>
    <x v="3"/>
    <n v="10"/>
    <x v="9"/>
    <x v="3"/>
    <x v="8"/>
    <x v="0"/>
    <s v="New"/>
    <x v="0"/>
    <s v="Trail Bike Light"/>
    <n v="1"/>
    <n v="49.5"/>
    <n v="0"/>
    <n v="22.36"/>
    <n v="49.5"/>
    <n v="22.36"/>
    <n v="27.14"/>
    <n v="0.54828282828282826"/>
    <n v="2026"/>
    <s v="Q4"/>
    <n v="10"/>
    <s v="Oct"/>
  </r>
  <r>
    <n v="66"/>
    <d v="2026-10-19T00:00:00"/>
    <n v="2026"/>
    <x v="3"/>
    <n v="10"/>
    <x v="9"/>
    <x v="0"/>
    <x v="15"/>
    <x v="0"/>
    <s v="Business"/>
    <x v="3"/>
    <s v="Portable Camp Stove"/>
    <n v="1"/>
    <n v="80.58"/>
    <n v="0"/>
    <n v="40.43"/>
    <n v="80.58"/>
    <n v="40.43"/>
    <n v="40.15"/>
    <n v="0.49826259617771157"/>
    <n v="2026"/>
    <s v="Q4"/>
    <n v="10"/>
    <s v="Oct"/>
  </r>
  <r>
    <n v="585"/>
    <d v="2026-10-19T00:00:00"/>
    <n v="2026"/>
    <x v="3"/>
    <n v="10"/>
    <x v="9"/>
    <x v="2"/>
    <x v="5"/>
    <x v="2"/>
    <s v="Business"/>
    <x v="2"/>
    <s v="Travel Backpack 35L"/>
    <n v="2"/>
    <n v="161.59"/>
    <n v="0.05"/>
    <n v="89.57"/>
    <n v="307.02100000000002"/>
    <n v="179.14"/>
    <n v="127.88100000000003"/>
    <n v="0.41652199686666391"/>
    <n v="2026"/>
    <s v="Q4"/>
    <n v="10"/>
    <s v="Oct"/>
  </r>
  <r>
    <n v="856"/>
    <d v="2026-10-19T00:00:00"/>
    <n v="2026"/>
    <x v="3"/>
    <n v="10"/>
    <x v="9"/>
    <x v="3"/>
    <x v="8"/>
    <x v="0"/>
    <s v="Business"/>
    <x v="3"/>
    <s v="Portable Camp Stove"/>
    <n v="1"/>
    <n v="80.319999999999993"/>
    <n v="0"/>
    <n v="39.729999999999997"/>
    <n v="80.319999999999993"/>
    <n v="39.729999999999997"/>
    <n v="40.589999999999996"/>
    <n v="0.50535358565737054"/>
    <n v="2026"/>
    <s v="Q4"/>
    <n v="10"/>
    <s v="Oct"/>
  </r>
  <r>
    <n v="1793"/>
    <d v="2026-10-19T00:00:00"/>
    <n v="2026"/>
    <x v="3"/>
    <n v="10"/>
    <x v="9"/>
    <x v="0"/>
    <x v="9"/>
    <x v="3"/>
    <s v="New"/>
    <x v="2"/>
    <s v="Travel Backpack 35L"/>
    <n v="1"/>
    <n v="164.25"/>
    <n v="0"/>
    <n v="86.6"/>
    <n v="164.25"/>
    <n v="86.6"/>
    <n v="77.650000000000006"/>
    <n v="0.47275494672754947"/>
    <n v="2026"/>
    <s v="Q4"/>
    <n v="10"/>
    <s v="Oct"/>
  </r>
  <r>
    <n v="4763"/>
    <d v="2026-10-19T00:00:00"/>
    <n v="2026"/>
    <x v="3"/>
    <n v="10"/>
    <x v="9"/>
    <x v="3"/>
    <x v="8"/>
    <x v="3"/>
    <s v="New"/>
    <x v="0"/>
    <s v="Cycling Pack 12L"/>
    <n v="6"/>
    <n v="101.6"/>
    <n v="0"/>
    <n v="50.17"/>
    <n v="609.59999999999991"/>
    <n v="301.02"/>
    <n v="308.57999999999993"/>
    <n v="0.50620078740157481"/>
    <n v="2026"/>
    <s v="Q4"/>
    <n v="10"/>
    <s v="Oct"/>
  </r>
  <r>
    <n v="1716"/>
    <d v="2026-10-20T00:00:00"/>
    <n v="2026"/>
    <x v="3"/>
    <n v="10"/>
    <x v="9"/>
    <x v="0"/>
    <x v="0"/>
    <x v="2"/>
    <s v="Returning"/>
    <x v="4"/>
    <s v="Recovery Roller"/>
    <n v="5"/>
    <n v="35.99"/>
    <n v="0"/>
    <n v="14.19"/>
    <n v="179.95000000000002"/>
    <n v="70.95"/>
    <n v="109.00000000000001"/>
    <n v="0.60572381217004723"/>
    <n v="2026"/>
    <s v="Q4"/>
    <n v="10"/>
    <s v="Oct"/>
  </r>
  <r>
    <n v="1759"/>
    <d v="2026-10-20T00:00:00"/>
    <n v="2026"/>
    <x v="3"/>
    <n v="10"/>
    <x v="9"/>
    <x v="3"/>
    <x v="8"/>
    <x v="0"/>
    <s v="Returning"/>
    <x v="4"/>
    <s v="Recovery Roller"/>
    <n v="2"/>
    <n v="36.57"/>
    <n v="0.1"/>
    <n v="13.79"/>
    <n v="65.826000000000008"/>
    <n v="27.58"/>
    <n v="38.246000000000009"/>
    <n v="0.58101661957281325"/>
    <n v="2026"/>
    <s v="Q4"/>
    <n v="10"/>
    <s v="Oct"/>
  </r>
  <r>
    <n v="1811"/>
    <d v="2026-10-20T00:00:00"/>
    <n v="2026"/>
    <x v="3"/>
    <n v="10"/>
    <x v="9"/>
    <x v="1"/>
    <x v="6"/>
    <x v="0"/>
    <s v="New"/>
    <x v="0"/>
    <s v="Compact Repair Kit"/>
    <n v="1"/>
    <n v="40.99"/>
    <n v="0.1"/>
    <n v="17.16"/>
    <n v="36.891000000000005"/>
    <n v="17.16"/>
    <n v="19.731000000000005"/>
    <n v="0.5348458973733432"/>
    <n v="2026"/>
    <s v="Q4"/>
    <n v="10"/>
    <s v="Oct"/>
  </r>
  <r>
    <n v="2918"/>
    <d v="2026-10-20T00:00:00"/>
    <n v="2026"/>
    <x v="3"/>
    <n v="10"/>
    <x v="9"/>
    <x v="3"/>
    <x v="8"/>
    <x v="2"/>
    <s v="Returning"/>
    <x v="3"/>
    <s v="Portable Camp Stove"/>
    <n v="3"/>
    <n v="80.47"/>
    <n v="0"/>
    <n v="40.090000000000003"/>
    <n v="241.41"/>
    <n v="120.27000000000001"/>
    <n v="121.13999999999999"/>
    <n v="0.50180191375667949"/>
    <n v="2026"/>
    <s v="Q4"/>
    <n v="10"/>
    <s v="Oct"/>
  </r>
  <r>
    <n v="4150"/>
    <d v="2026-10-20T00:00:00"/>
    <n v="2026"/>
    <x v="3"/>
    <n v="10"/>
    <x v="9"/>
    <x v="3"/>
    <x v="13"/>
    <x v="2"/>
    <s v="Business"/>
    <x v="1"/>
    <s v="Trail Boots"/>
    <n v="5"/>
    <n v="140.32"/>
    <n v="0"/>
    <n v="80.08"/>
    <n v="701.59999999999991"/>
    <n v="400.4"/>
    <n v="301.19999999999993"/>
    <n v="0.4293044469783352"/>
    <n v="2026"/>
    <s v="Q4"/>
    <n v="10"/>
    <s v="Oct"/>
  </r>
  <r>
    <n v="4830"/>
    <d v="2026-10-20T00:00:00"/>
    <n v="2026"/>
    <x v="3"/>
    <n v="10"/>
    <x v="9"/>
    <x v="1"/>
    <x v="11"/>
    <x v="0"/>
    <s v="New"/>
    <x v="4"/>
    <s v="Weighted Vest"/>
    <n v="3"/>
    <n v="125.93"/>
    <n v="0.1"/>
    <n v="68.45"/>
    <n v="340.01100000000002"/>
    <n v="205.35000000000002"/>
    <n v="134.661"/>
    <n v="0.39604895135745605"/>
    <n v="2026"/>
    <s v="Q4"/>
    <n v="10"/>
    <s v="Oct"/>
  </r>
  <r>
    <n v="4698"/>
    <d v="2026-10-21T00:00:00"/>
    <n v="2026"/>
    <x v="3"/>
    <n v="10"/>
    <x v="9"/>
    <x v="3"/>
    <x v="8"/>
    <x v="0"/>
    <s v="Returning"/>
    <x v="1"/>
    <s v="Trail Boots"/>
    <n v="2"/>
    <n v="141.4"/>
    <n v="0.05"/>
    <n v="77.48"/>
    <n v="268.66000000000003"/>
    <n v="154.96"/>
    <n v="113.70000000000002"/>
    <n v="0.42321149408173903"/>
    <n v="2026"/>
    <s v="Q4"/>
    <n v="10"/>
    <s v="Oct"/>
  </r>
  <r>
    <n v="4846"/>
    <d v="2026-10-21T00:00:00"/>
    <n v="2026"/>
    <x v="3"/>
    <n v="10"/>
    <x v="9"/>
    <x v="0"/>
    <x v="0"/>
    <x v="1"/>
    <s v="Business"/>
    <x v="0"/>
    <s v="Trail Bike Light"/>
    <n v="8"/>
    <n v="51.91"/>
    <n v="0.05"/>
    <n v="22.99"/>
    <n v="394.51599999999996"/>
    <n v="183.92"/>
    <n v="210.59599999999998"/>
    <n v="0.53380851473704483"/>
    <n v="2026"/>
    <s v="Q4"/>
    <n v="10"/>
    <s v="Oct"/>
  </r>
  <r>
    <n v="5024"/>
    <d v="2026-10-21T00:00:00"/>
    <n v="2026"/>
    <x v="3"/>
    <n v="10"/>
    <x v="9"/>
    <x v="3"/>
    <x v="7"/>
    <x v="3"/>
    <s v="Returning"/>
    <x v="3"/>
    <s v="Trail Tent 2P"/>
    <n v="1"/>
    <n v="192.62"/>
    <n v="0"/>
    <n v="102.51"/>
    <n v="192.62"/>
    <n v="102.51"/>
    <n v="90.11"/>
    <n v="0.46781227286886096"/>
    <n v="2026"/>
    <s v="Q4"/>
    <n v="10"/>
    <s v="Oct"/>
  </r>
  <r>
    <n v="1157"/>
    <d v="2026-10-22T00:00:00"/>
    <n v="2026"/>
    <x v="3"/>
    <n v="10"/>
    <x v="9"/>
    <x v="3"/>
    <x v="4"/>
    <x v="0"/>
    <s v="New"/>
    <x v="0"/>
    <s v="Trail Bike Light"/>
    <n v="1"/>
    <n v="51.25"/>
    <n v="0"/>
    <n v="22.58"/>
    <n v="51.25"/>
    <n v="22.58"/>
    <n v="28.67"/>
    <n v="0.55941463414634152"/>
    <n v="2026"/>
    <s v="Q4"/>
    <n v="10"/>
    <s v="Oct"/>
  </r>
  <r>
    <n v="1427"/>
    <d v="2026-10-22T00:00:00"/>
    <n v="2026"/>
    <x v="3"/>
    <n v="10"/>
    <x v="9"/>
    <x v="3"/>
    <x v="4"/>
    <x v="2"/>
    <s v="New"/>
    <x v="2"/>
    <s v="Packing Cube Set"/>
    <n v="1"/>
    <n v="45.97"/>
    <n v="0.05"/>
    <n v="18.760000000000002"/>
    <n v="43.671499999999995"/>
    <n v="18.760000000000002"/>
    <n v="24.911499999999993"/>
    <n v="0.57042922729926826"/>
    <n v="2026"/>
    <s v="Q4"/>
    <n v="10"/>
    <s v="Oct"/>
  </r>
  <r>
    <n v="1622"/>
    <d v="2026-10-22T00:00:00"/>
    <n v="2026"/>
    <x v="3"/>
    <n v="10"/>
    <x v="9"/>
    <x v="2"/>
    <x v="2"/>
    <x v="3"/>
    <s v="Returning"/>
    <x v="3"/>
    <s v="Compact Sleeping Bag"/>
    <n v="1"/>
    <n v="123.29"/>
    <n v="0"/>
    <n v="59.48"/>
    <n v="123.29"/>
    <n v="59.48"/>
    <n v="63.810000000000009"/>
    <n v="0.51756022386243816"/>
    <n v="2026"/>
    <s v="Q4"/>
    <n v="10"/>
    <s v="Oct"/>
  </r>
  <r>
    <n v="1879"/>
    <d v="2026-10-22T00:00:00"/>
    <n v="2026"/>
    <x v="3"/>
    <n v="10"/>
    <x v="9"/>
    <x v="3"/>
    <x v="8"/>
    <x v="1"/>
    <s v="Business"/>
    <x v="2"/>
    <s v="Insulated Bottle"/>
    <n v="8"/>
    <n v="35.83"/>
    <n v="0.05"/>
    <n v="13.89"/>
    <n v="272.30799999999999"/>
    <n v="111.12"/>
    <n v="161.18799999999999"/>
    <n v="0.59193266448286497"/>
    <n v="2026"/>
    <s v="Q4"/>
    <n v="10"/>
    <s v="Oct"/>
  </r>
  <r>
    <n v="2483"/>
    <d v="2026-10-22T00:00:00"/>
    <n v="2026"/>
    <x v="3"/>
    <n v="10"/>
    <x v="9"/>
    <x v="0"/>
    <x v="0"/>
    <x v="0"/>
    <s v="New"/>
    <x v="3"/>
    <s v="Portable Camp Stove"/>
    <n v="1"/>
    <n v="80.56"/>
    <n v="0"/>
    <n v="39.53"/>
    <n v="80.56"/>
    <n v="39.53"/>
    <n v="41.03"/>
    <n v="0.5093098311817279"/>
    <n v="2026"/>
    <s v="Q4"/>
    <n v="10"/>
    <s v="Oct"/>
  </r>
  <r>
    <n v="4451"/>
    <d v="2026-10-22T00:00:00"/>
    <n v="2026"/>
    <x v="3"/>
    <n v="10"/>
    <x v="9"/>
    <x v="3"/>
    <x v="7"/>
    <x v="0"/>
    <s v="New"/>
    <x v="0"/>
    <s v="Compact Repair Kit"/>
    <n v="1"/>
    <n v="40.47"/>
    <n v="0.05"/>
    <n v="16.73"/>
    <n v="38.4465"/>
    <n v="16.73"/>
    <n v="21.7165"/>
    <n v="0.5648498562938109"/>
    <n v="2026"/>
    <s v="Q4"/>
    <n v="10"/>
    <s v="Oct"/>
  </r>
  <r>
    <n v="93"/>
    <d v="2026-10-23T00:00:00"/>
    <n v="2026"/>
    <x v="3"/>
    <n v="10"/>
    <x v="9"/>
    <x v="1"/>
    <x v="12"/>
    <x v="1"/>
    <s v="Business"/>
    <x v="2"/>
    <s v="Carry-On Duffel"/>
    <n v="15"/>
    <n v="133.52000000000001"/>
    <n v="0.2"/>
    <n v="66"/>
    <n v="1602.2400000000002"/>
    <n v="990"/>
    <n v="612.24000000000024"/>
    <n v="0.38211503894547644"/>
    <n v="2026"/>
    <s v="Q4"/>
    <n v="10"/>
    <s v="Oct"/>
  </r>
  <r>
    <n v="265"/>
    <d v="2026-10-23T00:00:00"/>
    <n v="2026"/>
    <x v="3"/>
    <n v="10"/>
    <x v="9"/>
    <x v="1"/>
    <x v="6"/>
    <x v="0"/>
    <s v="Returning"/>
    <x v="0"/>
    <s v="Commuter Helmet"/>
    <n v="1"/>
    <n v="82.28"/>
    <n v="0"/>
    <n v="42.08"/>
    <n v="82.28"/>
    <n v="42.08"/>
    <n v="40.200000000000003"/>
    <n v="0.48857559552746721"/>
    <n v="2026"/>
    <s v="Q4"/>
    <n v="10"/>
    <s v="Oct"/>
  </r>
  <r>
    <n v="555"/>
    <d v="2026-10-23T00:00:00"/>
    <n v="2026"/>
    <x v="3"/>
    <n v="10"/>
    <x v="9"/>
    <x v="1"/>
    <x v="11"/>
    <x v="0"/>
    <s v="New"/>
    <x v="2"/>
    <s v="Insulated Bottle"/>
    <n v="6"/>
    <n v="35.479999999999997"/>
    <n v="0"/>
    <n v="13.37"/>
    <n v="212.88"/>
    <n v="80.22"/>
    <n v="132.66"/>
    <n v="0.62316798196166856"/>
    <n v="2026"/>
    <s v="Q4"/>
    <n v="10"/>
    <s v="Oct"/>
  </r>
  <r>
    <n v="1993"/>
    <d v="2026-10-23T00:00:00"/>
    <n v="2026"/>
    <x v="3"/>
    <n v="10"/>
    <x v="9"/>
    <x v="2"/>
    <x v="3"/>
    <x v="2"/>
    <s v="New"/>
    <x v="1"/>
    <s v="Summit Backpack 45L"/>
    <n v="1"/>
    <n v="152.38"/>
    <n v="0.15"/>
    <n v="78.92"/>
    <n v="129.523"/>
    <n v="78.92"/>
    <n v="50.602999999999994"/>
    <n v="0.39068736826663986"/>
    <n v="2026"/>
    <s v="Q4"/>
    <n v="10"/>
    <s v="Oct"/>
  </r>
  <r>
    <n v="3116"/>
    <d v="2026-10-23T00:00:00"/>
    <n v="2026"/>
    <x v="3"/>
    <n v="10"/>
    <x v="9"/>
    <x v="1"/>
    <x v="1"/>
    <x v="3"/>
    <s v="New"/>
    <x v="1"/>
    <s v="Hiking Daypack 20L"/>
    <n v="1"/>
    <n v="93.64"/>
    <n v="0"/>
    <n v="44.34"/>
    <n v="93.64"/>
    <n v="44.34"/>
    <n v="49.3"/>
    <n v="0.52648440837249033"/>
    <n v="2026"/>
    <s v="Q4"/>
    <n v="10"/>
    <s v="Oct"/>
  </r>
  <r>
    <n v="3631"/>
    <d v="2026-10-23T00:00:00"/>
    <n v="2026"/>
    <x v="3"/>
    <n v="10"/>
    <x v="9"/>
    <x v="3"/>
    <x v="7"/>
    <x v="2"/>
    <s v="Returning"/>
    <x v="4"/>
    <s v="Weighted Vest"/>
    <n v="1"/>
    <n v="123.6"/>
    <n v="0"/>
    <n v="67.3"/>
    <n v="123.6"/>
    <n v="67.3"/>
    <n v="56.3"/>
    <n v="0.45550161812297735"/>
    <n v="2026"/>
    <s v="Q4"/>
    <n v="10"/>
    <s v="Oct"/>
  </r>
  <r>
    <n v="4216"/>
    <d v="2026-10-23T00:00:00"/>
    <n v="2026"/>
    <x v="3"/>
    <n v="10"/>
    <x v="9"/>
    <x v="1"/>
    <x v="1"/>
    <x v="0"/>
    <s v="New"/>
    <x v="4"/>
    <s v="Weighted Vest"/>
    <n v="3"/>
    <n v="124.6"/>
    <n v="0.05"/>
    <n v="69.12"/>
    <n v="355.10999999999996"/>
    <n v="207.36"/>
    <n v="147.74999999999994"/>
    <n v="0.41606826053898782"/>
    <n v="2026"/>
    <s v="Q4"/>
    <n v="10"/>
    <s v="Oct"/>
  </r>
  <r>
    <n v="4956"/>
    <d v="2026-10-23T00:00:00"/>
    <n v="2026"/>
    <x v="3"/>
    <n v="10"/>
    <x v="9"/>
    <x v="3"/>
    <x v="13"/>
    <x v="2"/>
    <s v="Business"/>
    <x v="1"/>
    <s v="Summit Backpack 45L"/>
    <n v="2"/>
    <n v="151.66"/>
    <n v="0"/>
    <n v="77.17"/>
    <n v="303.32"/>
    <n v="154.34"/>
    <n v="148.97999999999999"/>
    <n v="0.49116444678886984"/>
    <n v="2026"/>
    <s v="Q4"/>
    <n v="10"/>
    <s v="Oct"/>
  </r>
  <r>
    <n v="439"/>
    <d v="2026-10-24T00:00:00"/>
    <n v="2026"/>
    <x v="3"/>
    <n v="10"/>
    <x v="9"/>
    <x v="2"/>
    <x v="5"/>
    <x v="2"/>
    <s v="New"/>
    <x v="2"/>
    <s v="Insulated Bottle"/>
    <n v="1"/>
    <n v="36.76"/>
    <n v="0"/>
    <n v="13.18"/>
    <n v="36.76"/>
    <n v="13.18"/>
    <n v="23.58"/>
    <n v="0.64145810663764957"/>
    <n v="2026"/>
    <s v="Q4"/>
    <n v="10"/>
    <s v="Oct"/>
  </r>
  <r>
    <n v="1076"/>
    <d v="2026-10-24T00:00:00"/>
    <n v="2026"/>
    <x v="3"/>
    <n v="10"/>
    <x v="9"/>
    <x v="0"/>
    <x v="9"/>
    <x v="3"/>
    <s v="Returning"/>
    <x v="3"/>
    <s v="Trail Tent 2P"/>
    <n v="1"/>
    <n v="195.67"/>
    <n v="0"/>
    <n v="105.88"/>
    <n v="195.67"/>
    <n v="105.88"/>
    <n v="89.789999999999992"/>
    <n v="0.45888485715745897"/>
    <n v="2026"/>
    <s v="Q4"/>
    <n v="10"/>
    <s v="Oct"/>
  </r>
  <r>
    <n v="1130"/>
    <d v="2026-10-24T00:00:00"/>
    <n v="2026"/>
    <x v="3"/>
    <n v="10"/>
    <x v="9"/>
    <x v="0"/>
    <x v="15"/>
    <x v="2"/>
    <s v="Returning"/>
    <x v="0"/>
    <s v="Compact Repair Kit"/>
    <n v="1"/>
    <n v="40.83"/>
    <n v="0.1"/>
    <n v="16.54"/>
    <n v="36.747"/>
    <n v="16.54"/>
    <n v="20.207000000000001"/>
    <n v="0.54989522954254766"/>
    <n v="2026"/>
    <s v="Q4"/>
    <n v="10"/>
    <s v="Oct"/>
  </r>
  <r>
    <n v="2820"/>
    <d v="2026-10-24T00:00:00"/>
    <n v="2026"/>
    <x v="3"/>
    <n v="10"/>
    <x v="9"/>
    <x v="3"/>
    <x v="7"/>
    <x v="1"/>
    <s v="Business"/>
    <x v="1"/>
    <s v="Trekking Poles"/>
    <n v="6"/>
    <n v="72.73"/>
    <n v="0.05"/>
    <n v="32.700000000000003"/>
    <n v="414.56099999999998"/>
    <n v="196.20000000000002"/>
    <n v="218.36099999999996"/>
    <n v="0.52672827400551425"/>
    <n v="2026"/>
    <s v="Q4"/>
    <n v="10"/>
    <s v="Oct"/>
  </r>
  <r>
    <n v="4213"/>
    <d v="2026-10-24T00:00:00"/>
    <n v="2026"/>
    <x v="3"/>
    <n v="10"/>
    <x v="9"/>
    <x v="1"/>
    <x v="14"/>
    <x v="1"/>
    <s v="Business"/>
    <x v="3"/>
    <s v="Portable Camp Stove"/>
    <n v="4"/>
    <n v="81.23"/>
    <n v="0.1"/>
    <n v="38.96"/>
    <n v="292.428"/>
    <n v="155.84"/>
    <n v="136.58799999999999"/>
    <n v="0.46708249552026482"/>
    <n v="2026"/>
    <s v="Q4"/>
    <n v="10"/>
    <s v="Oct"/>
  </r>
  <r>
    <n v="4375"/>
    <d v="2026-10-24T00:00:00"/>
    <n v="2026"/>
    <x v="3"/>
    <n v="10"/>
    <x v="9"/>
    <x v="1"/>
    <x v="1"/>
    <x v="0"/>
    <s v="Business"/>
    <x v="2"/>
    <s v="Packing Cube Set"/>
    <n v="1"/>
    <n v="46.38"/>
    <n v="0.15"/>
    <n v="17.87"/>
    <n v="39.423000000000002"/>
    <n v="17.87"/>
    <n v="21.553000000000001"/>
    <n v="0.54671131065621592"/>
    <n v="2026"/>
    <s v="Q4"/>
    <n v="10"/>
    <s v="Oct"/>
  </r>
  <r>
    <n v="5072"/>
    <d v="2026-10-24T00:00:00"/>
    <n v="2026"/>
    <x v="3"/>
    <n v="10"/>
    <x v="9"/>
    <x v="3"/>
    <x v="7"/>
    <x v="1"/>
    <s v="Business"/>
    <x v="2"/>
    <s v="Packing Cube Set"/>
    <n v="5"/>
    <n v="45.9"/>
    <n v="0.1"/>
    <n v="17.940000000000001"/>
    <n v="206.55"/>
    <n v="89.7"/>
    <n v="116.85000000000001"/>
    <n v="0.56572258533042852"/>
    <n v="2026"/>
    <s v="Q4"/>
    <n v="10"/>
    <s v="Oct"/>
  </r>
  <r>
    <n v="310"/>
    <d v="2026-10-25T00:00:00"/>
    <n v="2026"/>
    <x v="3"/>
    <n v="10"/>
    <x v="9"/>
    <x v="1"/>
    <x v="12"/>
    <x v="0"/>
    <s v="Business"/>
    <x v="1"/>
    <s v="Trail Boots"/>
    <n v="5"/>
    <n v="144.04"/>
    <n v="0.1"/>
    <n v="78.069999999999993"/>
    <n v="648.17999999999995"/>
    <n v="390.34999999999997"/>
    <n v="257.83"/>
    <n v="0.39777530932765592"/>
    <n v="2026"/>
    <s v="Q4"/>
    <n v="10"/>
    <s v="Oct"/>
  </r>
  <r>
    <n v="317"/>
    <d v="2026-10-25T00:00:00"/>
    <n v="2026"/>
    <x v="3"/>
    <n v="10"/>
    <x v="9"/>
    <x v="2"/>
    <x v="10"/>
    <x v="3"/>
    <s v="New"/>
    <x v="0"/>
    <s v="Commuter Helmet"/>
    <n v="2"/>
    <n v="80.69"/>
    <n v="0.05"/>
    <n v="43.81"/>
    <n v="153.31099999999998"/>
    <n v="87.62"/>
    <n v="65.690999999999974"/>
    <n v="0.42848197454846676"/>
    <n v="2026"/>
    <s v="Q4"/>
    <n v="10"/>
    <s v="Oct"/>
  </r>
  <r>
    <n v="684"/>
    <d v="2026-10-25T00:00:00"/>
    <n v="2026"/>
    <x v="3"/>
    <n v="10"/>
    <x v="9"/>
    <x v="3"/>
    <x v="4"/>
    <x v="0"/>
    <s v="Business"/>
    <x v="3"/>
    <s v="Trail Tent 2P"/>
    <n v="1"/>
    <n v="191.91"/>
    <n v="0"/>
    <n v="101.89"/>
    <n v="191.91"/>
    <n v="101.89"/>
    <n v="90.02"/>
    <n v="0.46907404512531914"/>
    <n v="2026"/>
    <s v="Q4"/>
    <n v="10"/>
    <s v="Oct"/>
  </r>
  <r>
    <n v="1430"/>
    <d v="2026-10-25T00:00:00"/>
    <n v="2026"/>
    <x v="3"/>
    <n v="10"/>
    <x v="9"/>
    <x v="3"/>
    <x v="13"/>
    <x v="2"/>
    <s v="New"/>
    <x v="4"/>
    <s v="Recovery Roller"/>
    <n v="1"/>
    <n v="36.630000000000003"/>
    <n v="0.05"/>
    <n v="13.97"/>
    <n v="34.798500000000004"/>
    <n v="13.97"/>
    <n v="20.828500000000005"/>
    <n v="0.59854591433538806"/>
    <n v="2026"/>
    <s v="Q4"/>
    <n v="10"/>
    <s v="Oct"/>
  </r>
  <r>
    <n v="2049"/>
    <d v="2026-10-25T00:00:00"/>
    <n v="2026"/>
    <x v="3"/>
    <n v="10"/>
    <x v="9"/>
    <x v="3"/>
    <x v="4"/>
    <x v="1"/>
    <s v="Business"/>
    <x v="2"/>
    <s v="Insulated Bottle"/>
    <n v="6"/>
    <n v="35.380000000000003"/>
    <n v="0.05"/>
    <n v="13.9"/>
    <n v="201.66600000000003"/>
    <n v="83.4"/>
    <n v="118.26600000000002"/>
    <n v="0.58644491386748387"/>
    <n v="2026"/>
    <s v="Q4"/>
    <n v="10"/>
    <s v="Oct"/>
  </r>
  <r>
    <n v="2199"/>
    <d v="2026-10-25T00:00:00"/>
    <n v="2026"/>
    <x v="3"/>
    <n v="10"/>
    <x v="9"/>
    <x v="1"/>
    <x v="12"/>
    <x v="3"/>
    <s v="Returning"/>
    <x v="2"/>
    <s v="Carry-On Duffel"/>
    <n v="1"/>
    <n v="132.63"/>
    <n v="0.05"/>
    <n v="67.489999999999995"/>
    <n v="125.99849999999999"/>
    <n v="67.489999999999995"/>
    <n v="58.508499999999998"/>
    <n v="0.46435870268296847"/>
    <n v="2026"/>
    <s v="Q4"/>
    <n v="10"/>
    <s v="Oct"/>
  </r>
  <r>
    <n v="2954"/>
    <d v="2026-10-25T00:00:00"/>
    <n v="2026"/>
    <x v="3"/>
    <n v="10"/>
    <x v="9"/>
    <x v="3"/>
    <x v="4"/>
    <x v="0"/>
    <s v="New"/>
    <x v="1"/>
    <s v="Trekking Poles"/>
    <n v="1"/>
    <n v="71.17"/>
    <n v="0"/>
    <n v="32.57"/>
    <n v="71.17"/>
    <n v="32.57"/>
    <n v="38.6"/>
    <n v="0.54236335534635383"/>
    <n v="2026"/>
    <s v="Q4"/>
    <n v="10"/>
    <s v="Oct"/>
  </r>
  <r>
    <n v="3218"/>
    <d v="2026-10-25T00:00:00"/>
    <n v="2026"/>
    <x v="3"/>
    <n v="10"/>
    <x v="9"/>
    <x v="0"/>
    <x v="15"/>
    <x v="1"/>
    <s v="Business"/>
    <x v="2"/>
    <s v="Carry-On Duffel"/>
    <n v="6"/>
    <n v="132.08000000000001"/>
    <n v="0.1"/>
    <n v="67.61"/>
    <n v="713.23200000000008"/>
    <n v="405.65999999999997"/>
    <n v="307.57200000000012"/>
    <n v="0.43123696076451995"/>
    <n v="2026"/>
    <s v="Q4"/>
    <n v="10"/>
    <s v="Oct"/>
  </r>
  <r>
    <n v="3965"/>
    <d v="2026-10-25T00:00:00"/>
    <n v="2026"/>
    <x v="3"/>
    <n v="10"/>
    <x v="9"/>
    <x v="1"/>
    <x v="11"/>
    <x v="2"/>
    <s v="Returning"/>
    <x v="3"/>
    <s v="Portable Camp Stove"/>
    <n v="3"/>
    <n v="82.75"/>
    <n v="0.05"/>
    <n v="38.53"/>
    <n v="235.83749999999998"/>
    <n v="115.59"/>
    <n v="120.24749999999997"/>
    <n v="0.50987438384480832"/>
    <n v="2026"/>
    <s v="Q4"/>
    <n v="10"/>
    <s v="Oct"/>
  </r>
  <r>
    <n v="2278"/>
    <d v="2026-10-26T00:00:00"/>
    <n v="2026"/>
    <x v="3"/>
    <n v="10"/>
    <x v="9"/>
    <x v="0"/>
    <x v="15"/>
    <x v="0"/>
    <s v="Returning"/>
    <x v="4"/>
    <s v="Training Mat"/>
    <n v="5"/>
    <n v="51.5"/>
    <n v="0.1"/>
    <n v="21.38"/>
    <n v="231.75"/>
    <n v="106.89999999999999"/>
    <n v="124.85000000000001"/>
    <n v="0.53872707659115426"/>
    <n v="2026"/>
    <s v="Q4"/>
    <n v="10"/>
    <s v="Oct"/>
  </r>
  <r>
    <n v="3132"/>
    <d v="2026-10-26T00:00:00"/>
    <n v="2026"/>
    <x v="3"/>
    <n v="10"/>
    <x v="9"/>
    <x v="2"/>
    <x v="5"/>
    <x v="0"/>
    <s v="New"/>
    <x v="1"/>
    <s v="Trail Boots"/>
    <n v="3"/>
    <n v="140.49"/>
    <n v="0.05"/>
    <n v="77.45"/>
    <n v="400.3965"/>
    <n v="232.35000000000002"/>
    <n v="168.04649999999998"/>
    <n v="0.41970022215478903"/>
    <n v="2026"/>
    <s v="Q4"/>
    <n v="10"/>
    <s v="Oct"/>
  </r>
  <r>
    <n v="3144"/>
    <d v="2026-10-26T00:00:00"/>
    <n v="2026"/>
    <x v="3"/>
    <n v="10"/>
    <x v="9"/>
    <x v="2"/>
    <x v="2"/>
    <x v="3"/>
    <s v="New"/>
    <x v="4"/>
    <s v="Recovery Roller"/>
    <n v="4"/>
    <n v="36.200000000000003"/>
    <n v="0.15"/>
    <n v="13.53"/>
    <n v="123.08000000000001"/>
    <n v="54.12"/>
    <n v="68.960000000000008"/>
    <n v="0.56028599285017877"/>
    <n v="2026"/>
    <s v="Q4"/>
    <n v="10"/>
    <s v="Oct"/>
  </r>
  <r>
    <n v="3501"/>
    <d v="2026-10-26T00:00:00"/>
    <n v="2026"/>
    <x v="3"/>
    <n v="10"/>
    <x v="9"/>
    <x v="3"/>
    <x v="7"/>
    <x v="2"/>
    <s v="New"/>
    <x v="3"/>
    <s v="Compact Sleeping Bag"/>
    <n v="1"/>
    <n v="120.5"/>
    <n v="0.05"/>
    <n v="61.71"/>
    <n v="114.47499999999999"/>
    <n v="61.71"/>
    <n v="52.764999999999993"/>
    <n v="0.4609303341340904"/>
    <n v="2026"/>
    <s v="Q4"/>
    <n v="10"/>
    <s v="Oct"/>
  </r>
  <r>
    <n v="458"/>
    <d v="2026-10-27T00:00:00"/>
    <n v="2026"/>
    <x v="3"/>
    <n v="10"/>
    <x v="9"/>
    <x v="2"/>
    <x v="2"/>
    <x v="2"/>
    <s v="Business"/>
    <x v="0"/>
    <s v="Cycling Pack 12L"/>
    <n v="1"/>
    <n v="102.44"/>
    <n v="0.05"/>
    <n v="49.14"/>
    <n v="97.317999999999998"/>
    <n v="49.14"/>
    <n v="48.177999999999997"/>
    <n v="0.49505744055570394"/>
    <n v="2026"/>
    <s v="Q4"/>
    <n v="10"/>
    <s v="Oct"/>
  </r>
  <r>
    <n v="1065"/>
    <d v="2026-10-27T00:00:00"/>
    <n v="2026"/>
    <x v="3"/>
    <n v="10"/>
    <x v="9"/>
    <x v="2"/>
    <x v="5"/>
    <x v="0"/>
    <s v="New"/>
    <x v="4"/>
    <s v="Weighted Vest"/>
    <n v="6"/>
    <n v="121.58"/>
    <n v="0.15"/>
    <n v="68.86"/>
    <n v="620.05799999999999"/>
    <n v="413.15999999999997"/>
    <n v="206.89800000000002"/>
    <n v="0.33367523683268346"/>
    <n v="2026"/>
    <s v="Q4"/>
    <n v="10"/>
    <s v="Oct"/>
  </r>
  <r>
    <n v="1707"/>
    <d v="2026-10-27T00:00:00"/>
    <n v="2026"/>
    <x v="3"/>
    <n v="10"/>
    <x v="9"/>
    <x v="2"/>
    <x v="16"/>
    <x v="0"/>
    <s v="New"/>
    <x v="2"/>
    <s v="Insulated Bottle"/>
    <n v="2"/>
    <n v="35.36"/>
    <n v="0"/>
    <n v="13.33"/>
    <n v="70.72"/>
    <n v="26.66"/>
    <n v="44.06"/>
    <n v="0.62302036199095023"/>
    <n v="2026"/>
    <s v="Q4"/>
    <n v="10"/>
    <s v="Oct"/>
  </r>
  <r>
    <n v="1989"/>
    <d v="2026-10-27T00:00:00"/>
    <n v="2026"/>
    <x v="3"/>
    <n v="10"/>
    <x v="9"/>
    <x v="3"/>
    <x v="4"/>
    <x v="0"/>
    <s v="New"/>
    <x v="3"/>
    <s v="Alpine Tent 4P"/>
    <n v="2"/>
    <n v="335.73"/>
    <n v="0"/>
    <n v="199.44"/>
    <n v="671.46"/>
    <n v="398.88"/>
    <n v="272.58000000000004"/>
    <n v="0.4059512107943884"/>
    <n v="2026"/>
    <s v="Q4"/>
    <n v="10"/>
    <s v="Oct"/>
  </r>
  <r>
    <n v="2852"/>
    <d v="2026-10-27T00:00:00"/>
    <n v="2026"/>
    <x v="3"/>
    <n v="10"/>
    <x v="9"/>
    <x v="1"/>
    <x v="12"/>
    <x v="1"/>
    <s v="Business"/>
    <x v="1"/>
    <s v="Trail Boots"/>
    <n v="3"/>
    <n v="141.96"/>
    <n v="0.1"/>
    <n v="77.42"/>
    <n v="383.29200000000003"/>
    <n v="232.26"/>
    <n v="151.03200000000004"/>
    <n v="0.39403900942362485"/>
    <n v="2026"/>
    <s v="Q4"/>
    <n v="10"/>
    <s v="Oct"/>
  </r>
  <r>
    <n v="4762"/>
    <d v="2026-10-27T00:00:00"/>
    <n v="2026"/>
    <x v="3"/>
    <n v="10"/>
    <x v="9"/>
    <x v="1"/>
    <x v="12"/>
    <x v="3"/>
    <s v="New"/>
    <x v="4"/>
    <s v="Training Mat"/>
    <n v="2"/>
    <n v="51.76"/>
    <n v="0"/>
    <n v="21.64"/>
    <n v="103.52"/>
    <n v="43.28"/>
    <n v="60.239999999999995"/>
    <n v="0.58191653786707875"/>
    <n v="2026"/>
    <s v="Q4"/>
    <n v="10"/>
    <s v="Oct"/>
  </r>
  <r>
    <n v="4997"/>
    <d v="2026-10-27T00:00:00"/>
    <n v="2026"/>
    <x v="3"/>
    <n v="10"/>
    <x v="9"/>
    <x v="3"/>
    <x v="7"/>
    <x v="0"/>
    <s v="Returning"/>
    <x v="3"/>
    <s v="Trail Tent 2P"/>
    <n v="3"/>
    <n v="194.09"/>
    <n v="0.1"/>
    <n v="105.84"/>
    <n v="524.04300000000001"/>
    <n v="317.52"/>
    <n v="206.52300000000002"/>
    <n v="0.39409552269565667"/>
    <n v="2026"/>
    <s v="Q4"/>
    <n v="10"/>
    <s v="Oct"/>
  </r>
  <r>
    <n v="1238"/>
    <d v="2026-10-28T00:00:00"/>
    <n v="2026"/>
    <x v="3"/>
    <n v="10"/>
    <x v="9"/>
    <x v="1"/>
    <x v="12"/>
    <x v="0"/>
    <s v="Returning"/>
    <x v="3"/>
    <s v="Compact Sleeping Bag"/>
    <n v="1"/>
    <n v="125.39"/>
    <n v="0.05"/>
    <n v="61.19"/>
    <n v="119.12049999999999"/>
    <n v="61.19"/>
    <n v="57.930499999999995"/>
    <n v="0.48631847582909743"/>
    <n v="2026"/>
    <s v="Q4"/>
    <n v="10"/>
    <s v="Oct"/>
  </r>
  <r>
    <n v="2622"/>
    <d v="2026-10-28T00:00:00"/>
    <n v="2026"/>
    <x v="3"/>
    <n v="10"/>
    <x v="9"/>
    <x v="0"/>
    <x v="15"/>
    <x v="3"/>
    <s v="New"/>
    <x v="3"/>
    <s v="Portable Camp Stove"/>
    <n v="3"/>
    <n v="83.73"/>
    <n v="0.15"/>
    <n v="39.43"/>
    <n v="213.51149999999998"/>
    <n v="118.28999999999999"/>
    <n v="95.221499999999992"/>
    <n v="0.44597831966896395"/>
    <n v="2026"/>
    <s v="Q4"/>
    <n v="10"/>
    <s v="Oct"/>
  </r>
  <r>
    <n v="3106"/>
    <d v="2026-10-28T00:00:00"/>
    <n v="2026"/>
    <x v="3"/>
    <n v="10"/>
    <x v="9"/>
    <x v="3"/>
    <x v="8"/>
    <x v="3"/>
    <s v="Business"/>
    <x v="4"/>
    <s v="Recovery Roller"/>
    <n v="3"/>
    <n v="36.99"/>
    <n v="0.05"/>
    <n v="14.14"/>
    <n v="105.42149999999999"/>
    <n v="42.42"/>
    <n v="63.001499999999993"/>
    <n v="0.59761528720422297"/>
    <n v="2026"/>
    <s v="Q4"/>
    <n v="10"/>
    <s v="Oct"/>
  </r>
  <r>
    <n v="3274"/>
    <d v="2026-10-28T00:00:00"/>
    <n v="2026"/>
    <x v="3"/>
    <n v="10"/>
    <x v="9"/>
    <x v="3"/>
    <x v="7"/>
    <x v="3"/>
    <s v="New"/>
    <x v="4"/>
    <s v="Resistance Band Set"/>
    <n v="1"/>
    <n v="39.42"/>
    <n v="0"/>
    <n v="14.58"/>
    <n v="39.42"/>
    <n v="14.58"/>
    <n v="24.840000000000003"/>
    <n v="0.63013698630136994"/>
    <n v="2026"/>
    <s v="Q4"/>
    <n v="10"/>
    <s v="Oct"/>
  </r>
  <r>
    <n v="3542"/>
    <d v="2026-10-28T00:00:00"/>
    <n v="2026"/>
    <x v="3"/>
    <n v="10"/>
    <x v="9"/>
    <x v="3"/>
    <x v="4"/>
    <x v="0"/>
    <s v="New"/>
    <x v="0"/>
    <s v="Trail Bike Light"/>
    <n v="2"/>
    <n v="50.66"/>
    <n v="0"/>
    <n v="22.02"/>
    <n v="101.32"/>
    <n v="44.04"/>
    <n v="57.279999999999994"/>
    <n v="0.56533754441373862"/>
    <n v="2026"/>
    <s v="Q4"/>
    <n v="10"/>
    <s v="Oct"/>
  </r>
  <r>
    <n v="3704"/>
    <d v="2026-10-28T00:00:00"/>
    <n v="2026"/>
    <x v="3"/>
    <n v="10"/>
    <x v="9"/>
    <x v="1"/>
    <x v="12"/>
    <x v="0"/>
    <s v="Returning"/>
    <x v="1"/>
    <s v="Trekking Poles"/>
    <n v="4"/>
    <n v="71.959999999999994"/>
    <n v="0.1"/>
    <n v="31.51"/>
    <n v="259.05599999999998"/>
    <n v="126.04"/>
    <n v="133.01599999999996"/>
    <n v="0.51346427027360864"/>
    <n v="2026"/>
    <s v="Q4"/>
    <n v="10"/>
    <s v="Oct"/>
  </r>
  <r>
    <n v="4699"/>
    <d v="2026-10-28T00:00:00"/>
    <n v="2026"/>
    <x v="3"/>
    <n v="10"/>
    <x v="9"/>
    <x v="2"/>
    <x v="5"/>
    <x v="2"/>
    <s v="Returning"/>
    <x v="0"/>
    <s v="Trail Bike Light"/>
    <n v="1"/>
    <n v="49.72"/>
    <n v="0.05"/>
    <n v="22.5"/>
    <n v="47.233999999999995"/>
    <n v="22.5"/>
    <n v="24.733999999999995"/>
    <n v="0.52364821950290041"/>
    <n v="2026"/>
    <s v="Q4"/>
    <n v="10"/>
    <s v="Oct"/>
  </r>
  <r>
    <n v="1226"/>
    <d v="2026-10-29T00:00:00"/>
    <n v="2026"/>
    <x v="3"/>
    <n v="10"/>
    <x v="9"/>
    <x v="0"/>
    <x v="0"/>
    <x v="3"/>
    <s v="Returning"/>
    <x v="2"/>
    <s v="Insulated Bottle"/>
    <n v="1"/>
    <n v="36.58"/>
    <n v="0"/>
    <n v="13.5"/>
    <n v="36.58"/>
    <n v="13.5"/>
    <n v="23.08"/>
    <n v="0.63094587206123565"/>
    <n v="2026"/>
    <s v="Q4"/>
    <n v="10"/>
    <s v="Oct"/>
  </r>
  <r>
    <n v="1245"/>
    <d v="2026-10-29T00:00:00"/>
    <n v="2026"/>
    <x v="3"/>
    <n v="10"/>
    <x v="9"/>
    <x v="1"/>
    <x v="6"/>
    <x v="3"/>
    <s v="Returning"/>
    <x v="4"/>
    <s v="Resistance Band Set"/>
    <n v="2"/>
    <n v="41.06"/>
    <n v="0.05"/>
    <n v="15.07"/>
    <n v="78.013999999999996"/>
    <n v="30.14"/>
    <n v="47.873999999999995"/>
    <n v="0.6136590868305688"/>
    <n v="2026"/>
    <s v="Q4"/>
    <n v="10"/>
    <s v="Oct"/>
  </r>
  <r>
    <n v="1477"/>
    <d v="2026-10-29T00:00:00"/>
    <n v="2026"/>
    <x v="3"/>
    <n v="10"/>
    <x v="9"/>
    <x v="1"/>
    <x v="14"/>
    <x v="3"/>
    <s v="Returning"/>
    <x v="3"/>
    <s v="Compact Sleeping Bag"/>
    <n v="1"/>
    <n v="121.78"/>
    <n v="0.15"/>
    <n v="61.55"/>
    <n v="103.51300000000001"/>
    <n v="61.55"/>
    <n v="41.963000000000008"/>
    <n v="0.40538869513974096"/>
    <n v="2026"/>
    <s v="Q4"/>
    <n v="10"/>
    <s v="Oct"/>
  </r>
  <r>
    <n v="1575"/>
    <d v="2026-10-29T00:00:00"/>
    <n v="2026"/>
    <x v="3"/>
    <n v="10"/>
    <x v="9"/>
    <x v="3"/>
    <x v="7"/>
    <x v="1"/>
    <s v="Returning"/>
    <x v="2"/>
    <s v="Carry-On Duffel"/>
    <n v="5"/>
    <n v="130.68"/>
    <n v="0.2"/>
    <n v="67.209999999999994"/>
    <n v="522.72000000000014"/>
    <n v="336.04999999999995"/>
    <n v="186.67000000000019"/>
    <n v="0.35711279461279488"/>
    <n v="2026"/>
    <s v="Q4"/>
    <n v="10"/>
    <s v="Oct"/>
  </r>
  <r>
    <n v="2830"/>
    <d v="2026-10-29T00:00:00"/>
    <n v="2026"/>
    <x v="3"/>
    <n v="10"/>
    <x v="9"/>
    <x v="2"/>
    <x v="2"/>
    <x v="0"/>
    <s v="New"/>
    <x v="2"/>
    <s v="Travel Backpack 35L"/>
    <n v="1"/>
    <n v="161.94999999999999"/>
    <n v="0"/>
    <n v="86.61"/>
    <n v="161.94999999999999"/>
    <n v="86.61"/>
    <n v="75.339999999999989"/>
    <n v="0.46520531028095086"/>
    <n v="2026"/>
    <s v="Q4"/>
    <n v="10"/>
    <s v="Oct"/>
  </r>
  <r>
    <n v="2884"/>
    <d v="2026-10-29T00:00:00"/>
    <n v="2026"/>
    <x v="3"/>
    <n v="10"/>
    <x v="9"/>
    <x v="0"/>
    <x v="15"/>
    <x v="2"/>
    <s v="Returning"/>
    <x v="0"/>
    <s v="Commuter Helmet"/>
    <n v="2"/>
    <n v="83.6"/>
    <n v="0"/>
    <n v="43.01"/>
    <n v="167.2"/>
    <n v="86.02"/>
    <n v="81.179999999999993"/>
    <n v="0.48552631578947369"/>
    <n v="2026"/>
    <s v="Q4"/>
    <n v="10"/>
    <s v="Oct"/>
  </r>
  <r>
    <n v="3093"/>
    <d v="2026-10-29T00:00:00"/>
    <n v="2026"/>
    <x v="3"/>
    <n v="10"/>
    <x v="9"/>
    <x v="3"/>
    <x v="4"/>
    <x v="1"/>
    <s v="Business"/>
    <x v="3"/>
    <s v="Trail Tent 2P"/>
    <n v="3"/>
    <n v="194.19"/>
    <n v="0.15"/>
    <n v="104.22"/>
    <n v="495.18449999999996"/>
    <n v="312.65999999999997"/>
    <n v="182.52449999999999"/>
    <n v="0.36859897674503139"/>
    <n v="2026"/>
    <s v="Q4"/>
    <n v="10"/>
    <s v="Oct"/>
  </r>
  <r>
    <n v="3613"/>
    <d v="2026-10-29T00:00:00"/>
    <n v="2026"/>
    <x v="3"/>
    <n v="10"/>
    <x v="9"/>
    <x v="1"/>
    <x v="12"/>
    <x v="0"/>
    <s v="Returning"/>
    <x v="2"/>
    <s v="Travel Backpack 35L"/>
    <n v="3"/>
    <n v="167.41"/>
    <n v="0"/>
    <n v="85.33"/>
    <n v="502.23"/>
    <n v="255.99"/>
    <n v="246.24"/>
    <n v="0.49029329191804549"/>
    <n v="2026"/>
    <s v="Q4"/>
    <n v="10"/>
    <s v="Oct"/>
  </r>
  <r>
    <n v="4496"/>
    <d v="2026-10-29T00:00:00"/>
    <n v="2026"/>
    <x v="3"/>
    <n v="10"/>
    <x v="9"/>
    <x v="3"/>
    <x v="8"/>
    <x v="0"/>
    <s v="Returning"/>
    <x v="4"/>
    <s v="Resistance Band Set"/>
    <n v="2"/>
    <n v="40.83"/>
    <n v="0.1"/>
    <n v="14.91"/>
    <n v="73.494"/>
    <n v="29.82"/>
    <n v="43.673999999999999"/>
    <n v="0.59425259204833047"/>
    <n v="2026"/>
    <s v="Q4"/>
    <n v="10"/>
    <s v="Oct"/>
  </r>
  <r>
    <n v="5194"/>
    <d v="2026-10-29T00:00:00"/>
    <n v="2026"/>
    <x v="3"/>
    <n v="10"/>
    <x v="9"/>
    <x v="0"/>
    <x v="9"/>
    <x v="1"/>
    <s v="Business"/>
    <x v="3"/>
    <s v="Portable Camp Stove"/>
    <n v="12"/>
    <n v="80.84"/>
    <n v="0.1"/>
    <n v="38.39"/>
    <n v="873.072"/>
    <n v="460.68"/>
    <n v="412.392"/>
    <n v="0.4723459233602727"/>
    <n v="2026"/>
    <s v="Q4"/>
    <n v="10"/>
    <s v="Oct"/>
  </r>
  <r>
    <n v="339"/>
    <d v="2026-10-30T00:00:00"/>
    <n v="2026"/>
    <x v="3"/>
    <n v="10"/>
    <x v="9"/>
    <x v="3"/>
    <x v="13"/>
    <x v="0"/>
    <s v="Returning"/>
    <x v="0"/>
    <s v="Compact Repair Kit"/>
    <n v="1"/>
    <n v="39.65"/>
    <n v="0"/>
    <n v="16.38"/>
    <n v="39.65"/>
    <n v="16.38"/>
    <n v="23.27"/>
    <n v="0.58688524590163937"/>
    <n v="2026"/>
    <s v="Q4"/>
    <n v="10"/>
    <s v="Oct"/>
  </r>
  <r>
    <n v="1199"/>
    <d v="2026-10-30T00:00:00"/>
    <n v="2026"/>
    <x v="3"/>
    <n v="10"/>
    <x v="9"/>
    <x v="1"/>
    <x v="12"/>
    <x v="0"/>
    <s v="New"/>
    <x v="0"/>
    <s v="Cycling Pack 12L"/>
    <n v="1"/>
    <n v="102.47"/>
    <n v="0.1"/>
    <n v="49.75"/>
    <n v="92.222999999999999"/>
    <n v="49.75"/>
    <n v="42.472999999999999"/>
    <n v="0.46054671828068922"/>
    <n v="2026"/>
    <s v="Q4"/>
    <n v="10"/>
    <s v="Oct"/>
  </r>
  <r>
    <n v="1253"/>
    <d v="2026-10-30T00:00:00"/>
    <n v="2026"/>
    <x v="3"/>
    <n v="10"/>
    <x v="9"/>
    <x v="3"/>
    <x v="13"/>
    <x v="2"/>
    <s v="Business"/>
    <x v="4"/>
    <s v="Resistance Band Set"/>
    <n v="2"/>
    <n v="40.43"/>
    <n v="0"/>
    <n v="14.88"/>
    <n v="80.86"/>
    <n v="29.76"/>
    <n v="51.099999999999994"/>
    <n v="0.63195646796932969"/>
    <n v="2026"/>
    <s v="Q4"/>
    <n v="10"/>
    <s v="Oct"/>
  </r>
  <r>
    <n v="1407"/>
    <d v="2026-10-30T00:00:00"/>
    <n v="2026"/>
    <x v="3"/>
    <n v="10"/>
    <x v="9"/>
    <x v="3"/>
    <x v="8"/>
    <x v="2"/>
    <s v="Business"/>
    <x v="2"/>
    <s v="Insulated Bottle"/>
    <n v="2"/>
    <n v="35.880000000000003"/>
    <n v="0.05"/>
    <n v="13.52"/>
    <n v="68.171999999999997"/>
    <n v="27.04"/>
    <n v="41.131999999999998"/>
    <n v="0.60335621662852779"/>
    <n v="2026"/>
    <s v="Q4"/>
    <n v="10"/>
    <s v="Oct"/>
  </r>
  <r>
    <n v="2532"/>
    <d v="2026-10-30T00:00:00"/>
    <n v="2026"/>
    <x v="3"/>
    <n v="10"/>
    <x v="9"/>
    <x v="0"/>
    <x v="15"/>
    <x v="3"/>
    <s v="New"/>
    <x v="0"/>
    <s v="Commuter Helmet"/>
    <n v="1"/>
    <n v="80.400000000000006"/>
    <n v="0"/>
    <n v="43.34"/>
    <n v="80.400000000000006"/>
    <n v="43.34"/>
    <n v="37.06"/>
    <n v="0.46094527363184079"/>
    <n v="2026"/>
    <s v="Q4"/>
    <n v="10"/>
    <s v="Oct"/>
  </r>
  <r>
    <n v="307"/>
    <d v="2026-10-31T00:00:00"/>
    <n v="2026"/>
    <x v="3"/>
    <n v="10"/>
    <x v="9"/>
    <x v="3"/>
    <x v="8"/>
    <x v="0"/>
    <s v="Returning"/>
    <x v="4"/>
    <s v="Recovery Roller"/>
    <n v="1"/>
    <n v="37.08"/>
    <n v="0"/>
    <n v="13.62"/>
    <n v="37.08"/>
    <n v="13.62"/>
    <n v="23.46"/>
    <n v="0.63268608414239491"/>
    <n v="2026"/>
    <s v="Q4"/>
    <n v="10"/>
    <s v="Oct"/>
  </r>
  <r>
    <n v="3257"/>
    <d v="2026-10-31T00:00:00"/>
    <n v="2026"/>
    <x v="3"/>
    <n v="10"/>
    <x v="9"/>
    <x v="3"/>
    <x v="4"/>
    <x v="2"/>
    <s v="New"/>
    <x v="2"/>
    <s v="Travel Backpack 35L"/>
    <n v="6"/>
    <n v="165.92"/>
    <n v="0"/>
    <n v="87.55"/>
    <n v="995.52"/>
    <n v="525.29999999999995"/>
    <n v="470.22"/>
    <n v="0.4723360655737705"/>
    <n v="2026"/>
    <s v="Q4"/>
    <n v="10"/>
    <s v="Oct"/>
  </r>
  <r>
    <n v="3739"/>
    <d v="2026-10-31T00:00:00"/>
    <n v="2026"/>
    <x v="3"/>
    <n v="10"/>
    <x v="9"/>
    <x v="1"/>
    <x v="12"/>
    <x v="3"/>
    <s v="New"/>
    <x v="2"/>
    <s v="Carry-On Duffel"/>
    <n v="1"/>
    <n v="135.19"/>
    <n v="0"/>
    <n v="68.319999999999993"/>
    <n v="135.19"/>
    <n v="68.319999999999993"/>
    <n v="66.87"/>
    <n v="0.49463717730601381"/>
    <n v="2026"/>
    <s v="Q4"/>
    <n v="10"/>
    <s v="Oct"/>
  </r>
  <r>
    <n v="77"/>
    <d v="2026-11-01T00:00:00"/>
    <n v="2026"/>
    <x v="3"/>
    <n v="11"/>
    <x v="10"/>
    <x v="1"/>
    <x v="11"/>
    <x v="0"/>
    <s v="New"/>
    <x v="2"/>
    <s v="Carry-On Duffel"/>
    <n v="2"/>
    <n v="133.96"/>
    <n v="0.1"/>
    <n v="65.44"/>
    <n v="241.12800000000001"/>
    <n v="130.88"/>
    <n v="110.24800000000002"/>
    <n v="0.4572177432732823"/>
    <n v="2026"/>
    <s v="Q4"/>
    <n v="11"/>
    <s v="Nov"/>
  </r>
  <r>
    <n v="461"/>
    <d v="2026-11-01T00:00:00"/>
    <n v="2026"/>
    <x v="3"/>
    <n v="11"/>
    <x v="10"/>
    <x v="1"/>
    <x v="11"/>
    <x v="3"/>
    <s v="Business"/>
    <x v="0"/>
    <s v="Trail Bike Light"/>
    <n v="3"/>
    <n v="51.67"/>
    <n v="0.05"/>
    <n v="22.8"/>
    <n v="147.25949999999997"/>
    <n v="68.400000000000006"/>
    <n v="78.859499999999969"/>
    <n v="0.53551383781691497"/>
    <n v="2026"/>
    <s v="Q4"/>
    <n v="11"/>
    <s v="Nov"/>
  </r>
  <r>
    <n v="732"/>
    <d v="2026-11-01T00:00:00"/>
    <n v="2026"/>
    <x v="3"/>
    <n v="11"/>
    <x v="10"/>
    <x v="1"/>
    <x v="1"/>
    <x v="3"/>
    <s v="Returning"/>
    <x v="1"/>
    <s v="Summit Backpack 45L"/>
    <n v="1"/>
    <n v="150.46"/>
    <n v="0.15"/>
    <n v="78.39"/>
    <n v="127.89100000000001"/>
    <n v="78.39"/>
    <n v="49.501000000000005"/>
    <n v="0.38705616501552104"/>
    <n v="2026"/>
    <s v="Q4"/>
    <n v="11"/>
    <s v="Nov"/>
  </r>
  <r>
    <n v="919"/>
    <d v="2026-11-01T00:00:00"/>
    <n v="2026"/>
    <x v="3"/>
    <n v="11"/>
    <x v="10"/>
    <x v="3"/>
    <x v="13"/>
    <x v="0"/>
    <s v="New"/>
    <x v="0"/>
    <s v="Cycling Pack 12L"/>
    <n v="1"/>
    <n v="103.53"/>
    <n v="0.1"/>
    <n v="51.75"/>
    <n v="93.177000000000007"/>
    <n v="51.75"/>
    <n v="41.427000000000007"/>
    <n v="0.4446054283782479"/>
    <n v="2026"/>
    <s v="Q4"/>
    <n v="11"/>
    <s v="Nov"/>
  </r>
  <r>
    <n v="949"/>
    <d v="2026-11-01T00:00:00"/>
    <n v="2026"/>
    <x v="3"/>
    <n v="11"/>
    <x v="10"/>
    <x v="2"/>
    <x v="2"/>
    <x v="0"/>
    <s v="Returning"/>
    <x v="0"/>
    <s v="Cycling Pack 12L"/>
    <n v="4"/>
    <n v="103.33"/>
    <n v="0"/>
    <n v="49.15"/>
    <n v="413.32"/>
    <n v="196.6"/>
    <n v="216.72"/>
    <n v="0.5243394948224136"/>
    <n v="2026"/>
    <s v="Q4"/>
    <n v="11"/>
    <s v="Nov"/>
  </r>
  <r>
    <n v="1185"/>
    <d v="2026-11-01T00:00:00"/>
    <n v="2026"/>
    <x v="3"/>
    <n v="11"/>
    <x v="10"/>
    <x v="3"/>
    <x v="8"/>
    <x v="1"/>
    <s v="Business"/>
    <x v="2"/>
    <s v="Insulated Bottle"/>
    <n v="5"/>
    <n v="37.08"/>
    <n v="0.15"/>
    <n v="13.27"/>
    <n v="157.58999999999997"/>
    <n v="66.349999999999994"/>
    <n v="91.239999999999981"/>
    <n v="0.57897074687480166"/>
    <n v="2026"/>
    <s v="Q4"/>
    <n v="11"/>
    <s v="Nov"/>
  </r>
  <r>
    <n v="1248"/>
    <d v="2026-11-01T00:00:00"/>
    <n v="2026"/>
    <x v="3"/>
    <n v="11"/>
    <x v="10"/>
    <x v="0"/>
    <x v="0"/>
    <x v="1"/>
    <s v="Business"/>
    <x v="2"/>
    <s v="Carry-On Duffel"/>
    <n v="5"/>
    <n v="132.33000000000001"/>
    <n v="0.2"/>
    <n v="65.2"/>
    <n v="529.32000000000005"/>
    <n v="326"/>
    <n v="203.32000000000005"/>
    <n v="0.3841154689034989"/>
    <n v="2026"/>
    <s v="Q4"/>
    <n v="11"/>
    <s v="Nov"/>
  </r>
  <r>
    <n v="2129"/>
    <d v="2026-11-01T00:00:00"/>
    <n v="2026"/>
    <x v="3"/>
    <n v="11"/>
    <x v="10"/>
    <x v="3"/>
    <x v="13"/>
    <x v="2"/>
    <s v="New"/>
    <x v="0"/>
    <s v="Trail Bike Light"/>
    <n v="2"/>
    <n v="50.43"/>
    <n v="0"/>
    <n v="22.54"/>
    <n v="100.86"/>
    <n v="45.08"/>
    <n v="55.78"/>
    <n v="0.55304382312115807"/>
    <n v="2026"/>
    <s v="Q4"/>
    <n v="11"/>
    <s v="Nov"/>
  </r>
  <r>
    <n v="2850"/>
    <d v="2026-11-01T00:00:00"/>
    <n v="2026"/>
    <x v="3"/>
    <n v="11"/>
    <x v="10"/>
    <x v="2"/>
    <x v="2"/>
    <x v="1"/>
    <s v="Returning"/>
    <x v="4"/>
    <s v="Training Mat"/>
    <n v="3"/>
    <n v="50.05"/>
    <n v="0.15"/>
    <n v="22.36"/>
    <n v="127.62749999999998"/>
    <n v="67.08"/>
    <n v="60.547499999999985"/>
    <n v="0.47440794499618022"/>
    <n v="2026"/>
    <s v="Q4"/>
    <n v="11"/>
    <s v="Nov"/>
  </r>
  <r>
    <n v="3477"/>
    <d v="2026-11-01T00:00:00"/>
    <n v="2026"/>
    <x v="3"/>
    <n v="11"/>
    <x v="10"/>
    <x v="3"/>
    <x v="13"/>
    <x v="0"/>
    <s v="Returning"/>
    <x v="3"/>
    <s v="Trail Tent 2P"/>
    <n v="1"/>
    <n v="197.14"/>
    <n v="0.05"/>
    <n v="102.87"/>
    <n v="187.28299999999999"/>
    <n v="102.87"/>
    <n v="84.412999999999982"/>
    <n v="0.45072430492890431"/>
    <n v="2026"/>
    <s v="Q4"/>
    <n v="11"/>
    <s v="Nov"/>
  </r>
  <r>
    <n v="4673"/>
    <d v="2026-11-01T00:00:00"/>
    <n v="2026"/>
    <x v="3"/>
    <n v="11"/>
    <x v="10"/>
    <x v="0"/>
    <x v="0"/>
    <x v="1"/>
    <s v="Business"/>
    <x v="1"/>
    <s v="Trekking Poles"/>
    <n v="5"/>
    <n v="72.13"/>
    <n v="0.1"/>
    <n v="31.41"/>
    <n v="324.58499999999998"/>
    <n v="157.05000000000001"/>
    <n v="167.53499999999997"/>
    <n v="0.51615139331762094"/>
    <n v="2026"/>
    <s v="Q4"/>
    <n v="11"/>
    <s v="Nov"/>
  </r>
  <r>
    <n v="4679"/>
    <d v="2026-11-01T00:00:00"/>
    <n v="2026"/>
    <x v="3"/>
    <n v="11"/>
    <x v="10"/>
    <x v="1"/>
    <x v="12"/>
    <x v="1"/>
    <s v="Returning"/>
    <x v="3"/>
    <s v="Alpine Tent 4P"/>
    <n v="8"/>
    <n v="341.51"/>
    <n v="0.1"/>
    <n v="200.1"/>
    <n v="2458.8719999999998"/>
    <n v="1600.8"/>
    <n v="858.07199999999989"/>
    <n v="0.34896977150498276"/>
    <n v="2026"/>
    <s v="Q4"/>
    <n v="11"/>
    <s v="Nov"/>
  </r>
  <r>
    <n v="4809"/>
    <d v="2026-11-01T00:00:00"/>
    <n v="2026"/>
    <x v="3"/>
    <n v="11"/>
    <x v="10"/>
    <x v="1"/>
    <x v="11"/>
    <x v="0"/>
    <s v="New"/>
    <x v="2"/>
    <s v="Insulated Bottle"/>
    <n v="1"/>
    <n v="36.47"/>
    <n v="0.05"/>
    <n v="13.88"/>
    <n v="34.646499999999996"/>
    <n v="13.88"/>
    <n v="20.766499999999994"/>
    <n v="0.59938233299178834"/>
    <n v="2026"/>
    <s v="Q4"/>
    <n v="11"/>
    <s v="Nov"/>
  </r>
  <r>
    <n v="4849"/>
    <d v="2026-11-01T00:00:00"/>
    <n v="2026"/>
    <x v="3"/>
    <n v="11"/>
    <x v="10"/>
    <x v="0"/>
    <x v="0"/>
    <x v="0"/>
    <s v="New"/>
    <x v="2"/>
    <s v="Insulated Bottle"/>
    <n v="4"/>
    <n v="35.69"/>
    <n v="0.15"/>
    <n v="13.52"/>
    <n v="121.34599999999999"/>
    <n v="54.08"/>
    <n v="67.265999999999991"/>
    <n v="0.55433224004087478"/>
    <n v="2026"/>
    <s v="Q4"/>
    <n v="11"/>
    <s v="Nov"/>
  </r>
  <r>
    <n v="436"/>
    <d v="2026-11-02T00:00:00"/>
    <n v="2026"/>
    <x v="3"/>
    <n v="11"/>
    <x v="10"/>
    <x v="2"/>
    <x v="10"/>
    <x v="0"/>
    <s v="New"/>
    <x v="2"/>
    <s v="Insulated Bottle"/>
    <n v="2"/>
    <n v="35.340000000000003"/>
    <n v="0.1"/>
    <n v="13.82"/>
    <n v="63.612000000000009"/>
    <n v="27.64"/>
    <n v="35.972000000000008"/>
    <n v="0.56549078790165386"/>
    <n v="2026"/>
    <s v="Q4"/>
    <n v="11"/>
    <s v="Nov"/>
  </r>
  <r>
    <n v="879"/>
    <d v="2026-11-02T00:00:00"/>
    <n v="2026"/>
    <x v="3"/>
    <n v="11"/>
    <x v="10"/>
    <x v="2"/>
    <x v="10"/>
    <x v="0"/>
    <s v="New"/>
    <x v="2"/>
    <s v="Packing Cube Set"/>
    <n v="4"/>
    <n v="46.8"/>
    <n v="0.05"/>
    <n v="18.52"/>
    <n v="177.83999999999997"/>
    <n v="74.08"/>
    <n v="103.75999999999998"/>
    <n v="0.58344579397210972"/>
    <n v="2026"/>
    <s v="Q4"/>
    <n v="11"/>
    <s v="Nov"/>
  </r>
  <r>
    <n v="955"/>
    <d v="2026-11-02T00:00:00"/>
    <n v="2026"/>
    <x v="3"/>
    <n v="11"/>
    <x v="10"/>
    <x v="3"/>
    <x v="13"/>
    <x v="2"/>
    <s v="New"/>
    <x v="3"/>
    <s v="Trail Tent 2P"/>
    <n v="1"/>
    <n v="198.34"/>
    <n v="0.05"/>
    <n v="103.2"/>
    <n v="188.423"/>
    <n v="103.2"/>
    <n v="85.222999999999999"/>
    <n v="0.45229616341954004"/>
    <n v="2026"/>
    <s v="Q4"/>
    <n v="11"/>
    <s v="Nov"/>
  </r>
  <r>
    <n v="1068"/>
    <d v="2026-11-02T00:00:00"/>
    <n v="2026"/>
    <x v="3"/>
    <n v="11"/>
    <x v="10"/>
    <x v="1"/>
    <x v="6"/>
    <x v="0"/>
    <s v="Returning"/>
    <x v="4"/>
    <s v="Weighted Vest"/>
    <n v="5"/>
    <n v="122.26"/>
    <n v="0.1"/>
    <n v="68.3"/>
    <n v="550.17000000000007"/>
    <n v="341.5"/>
    <n v="208.67000000000007"/>
    <n v="0.37928276714470083"/>
    <n v="2026"/>
    <s v="Q4"/>
    <n v="11"/>
    <s v="Nov"/>
  </r>
  <r>
    <n v="1733"/>
    <d v="2026-11-02T00:00:00"/>
    <n v="2026"/>
    <x v="3"/>
    <n v="11"/>
    <x v="10"/>
    <x v="0"/>
    <x v="9"/>
    <x v="1"/>
    <s v="Returning"/>
    <x v="1"/>
    <s v="Trekking Poles"/>
    <n v="3"/>
    <n v="71.12"/>
    <n v="0.15"/>
    <n v="33.090000000000003"/>
    <n v="181.35599999999999"/>
    <n v="99.27000000000001"/>
    <n v="82.085999999999984"/>
    <n v="0.45262356911268437"/>
    <n v="2026"/>
    <s v="Q4"/>
    <n v="11"/>
    <s v="Nov"/>
  </r>
  <r>
    <n v="3270"/>
    <d v="2026-11-02T00:00:00"/>
    <n v="2026"/>
    <x v="3"/>
    <n v="11"/>
    <x v="10"/>
    <x v="1"/>
    <x v="12"/>
    <x v="2"/>
    <s v="Returning"/>
    <x v="0"/>
    <s v="Commuter Helmet"/>
    <n v="2"/>
    <n v="81.900000000000006"/>
    <n v="0.15"/>
    <n v="41.91"/>
    <n v="139.23000000000002"/>
    <n v="83.82"/>
    <n v="55.410000000000025"/>
    <n v="0.39797457444516282"/>
    <n v="2026"/>
    <s v="Q4"/>
    <n v="11"/>
    <s v="Nov"/>
  </r>
  <r>
    <n v="3484"/>
    <d v="2026-11-02T00:00:00"/>
    <n v="2026"/>
    <x v="3"/>
    <n v="11"/>
    <x v="10"/>
    <x v="2"/>
    <x v="2"/>
    <x v="3"/>
    <s v="Returning"/>
    <x v="2"/>
    <s v="Travel Backpack 35L"/>
    <n v="4"/>
    <n v="165.12"/>
    <n v="0.05"/>
    <n v="89.65"/>
    <n v="627.45600000000002"/>
    <n v="358.6"/>
    <n v="268.85599999999999"/>
    <n v="0.42848582211342306"/>
    <n v="2026"/>
    <s v="Q4"/>
    <n v="11"/>
    <s v="Nov"/>
  </r>
  <r>
    <n v="3608"/>
    <d v="2026-11-02T00:00:00"/>
    <n v="2026"/>
    <x v="3"/>
    <n v="11"/>
    <x v="10"/>
    <x v="3"/>
    <x v="8"/>
    <x v="2"/>
    <s v="New"/>
    <x v="1"/>
    <s v="Hiking Daypack 20L"/>
    <n v="1"/>
    <n v="91.35"/>
    <n v="0"/>
    <n v="45.5"/>
    <n v="91.35"/>
    <n v="45.5"/>
    <n v="45.849999999999994"/>
    <n v="0.50191570881226055"/>
    <n v="2026"/>
    <s v="Q4"/>
    <n v="11"/>
    <s v="Nov"/>
  </r>
  <r>
    <n v="4036"/>
    <d v="2026-11-02T00:00:00"/>
    <n v="2026"/>
    <x v="3"/>
    <n v="11"/>
    <x v="10"/>
    <x v="2"/>
    <x v="3"/>
    <x v="0"/>
    <s v="Business"/>
    <x v="4"/>
    <s v="Recovery Roller"/>
    <n v="1"/>
    <n v="36.96"/>
    <n v="0.1"/>
    <n v="14.18"/>
    <n v="33.264000000000003"/>
    <n v="14.18"/>
    <n v="19.084000000000003"/>
    <n v="0.57371332371332373"/>
    <n v="2026"/>
    <s v="Q4"/>
    <n v="11"/>
    <s v="Nov"/>
  </r>
  <r>
    <n v="408"/>
    <d v="2026-11-03T00:00:00"/>
    <n v="2026"/>
    <x v="3"/>
    <n v="11"/>
    <x v="10"/>
    <x v="3"/>
    <x v="13"/>
    <x v="0"/>
    <s v="Returning"/>
    <x v="0"/>
    <s v="Trail Bike Light"/>
    <n v="1"/>
    <n v="49.61"/>
    <n v="0"/>
    <n v="22.8"/>
    <n v="49.61"/>
    <n v="22.8"/>
    <n v="26.81"/>
    <n v="0.54041523886313236"/>
    <n v="2026"/>
    <s v="Q4"/>
    <n v="11"/>
    <s v="Nov"/>
  </r>
  <r>
    <n v="939"/>
    <d v="2026-11-03T00:00:00"/>
    <n v="2026"/>
    <x v="3"/>
    <n v="11"/>
    <x v="10"/>
    <x v="1"/>
    <x v="11"/>
    <x v="2"/>
    <s v="Returning"/>
    <x v="0"/>
    <s v="Trail Bike Light"/>
    <n v="1"/>
    <n v="49.76"/>
    <n v="0.1"/>
    <n v="21.94"/>
    <n v="44.783999999999999"/>
    <n v="21.94"/>
    <n v="22.843999999999998"/>
    <n v="0.51009289031797067"/>
    <n v="2026"/>
    <s v="Q4"/>
    <n v="11"/>
    <s v="Nov"/>
  </r>
  <r>
    <n v="1022"/>
    <d v="2026-11-03T00:00:00"/>
    <n v="2026"/>
    <x v="3"/>
    <n v="11"/>
    <x v="10"/>
    <x v="3"/>
    <x v="7"/>
    <x v="0"/>
    <s v="Returning"/>
    <x v="0"/>
    <s v="Compact Repair Kit"/>
    <n v="1"/>
    <n v="39.97"/>
    <n v="0.1"/>
    <n v="16.93"/>
    <n v="35.972999999999999"/>
    <n v="16.93"/>
    <n v="19.042999999999999"/>
    <n v="0.52936924915909156"/>
    <n v="2026"/>
    <s v="Q4"/>
    <n v="11"/>
    <s v="Nov"/>
  </r>
  <r>
    <n v="1997"/>
    <d v="2026-11-03T00:00:00"/>
    <n v="2026"/>
    <x v="3"/>
    <n v="11"/>
    <x v="10"/>
    <x v="1"/>
    <x v="12"/>
    <x v="3"/>
    <s v="Returning"/>
    <x v="3"/>
    <s v="Alpine Tent 4P"/>
    <n v="2"/>
    <n v="335.46"/>
    <n v="0.1"/>
    <n v="199.87"/>
    <n v="603.82799999999997"/>
    <n v="399.74"/>
    <n v="204.08799999999997"/>
    <n v="0.33799028862523761"/>
    <n v="2026"/>
    <s v="Q4"/>
    <n v="11"/>
    <s v="Nov"/>
  </r>
  <r>
    <n v="3978"/>
    <d v="2026-11-03T00:00:00"/>
    <n v="2026"/>
    <x v="3"/>
    <n v="11"/>
    <x v="10"/>
    <x v="1"/>
    <x v="12"/>
    <x v="0"/>
    <s v="New"/>
    <x v="1"/>
    <s v="Summit Backpack 45L"/>
    <n v="4"/>
    <n v="154.46"/>
    <n v="0.05"/>
    <n v="80.48"/>
    <n v="586.94799999999998"/>
    <n v="321.92"/>
    <n v="265.02799999999996"/>
    <n v="0.45153574081519993"/>
    <n v="2026"/>
    <s v="Q4"/>
    <n v="11"/>
    <s v="Nov"/>
  </r>
  <r>
    <n v="4715"/>
    <d v="2026-11-03T00:00:00"/>
    <n v="2026"/>
    <x v="3"/>
    <n v="11"/>
    <x v="10"/>
    <x v="0"/>
    <x v="0"/>
    <x v="1"/>
    <s v="Business"/>
    <x v="4"/>
    <s v="Resistance Band Set"/>
    <n v="10"/>
    <n v="39.869999999999997"/>
    <n v="0.15"/>
    <n v="14.31"/>
    <n v="338.89499999999998"/>
    <n v="143.1"/>
    <n v="195.79499999999999"/>
    <n v="0.57774531934670026"/>
    <n v="2026"/>
    <s v="Q4"/>
    <n v="11"/>
    <s v="Nov"/>
  </r>
  <r>
    <n v="145"/>
    <d v="2026-11-04T00:00:00"/>
    <n v="2026"/>
    <x v="3"/>
    <n v="11"/>
    <x v="10"/>
    <x v="0"/>
    <x v="15"/>
    <x v="0"/>
    <s v="Business"/>
    <x v="1"/>
    <s v="Hiking Daypack 20L"/>
    <n v="2"/>
    <n v="93.19"/>
    <n v="0.2"/>
    <n v="45.7"/>
    <n v="149.10400000000001"/>
    <n v="91.4"/>
    <n v="57.704000000000008"/>
    <n v="0.38700504345959869"/>
    <n v="2026"/>
    <s v="Q4"/>
    <n v="11"/>
    <s v="Nov"/>
  </r>
  <r>
    <n v="465"/>
    <d v="2026-11-04T00:00:00"/>
    <n v="2026"/>
    <x v="3"/>
    <n v="11"/>
    <x v="10"/>
    <x v="1"/>
    <x v="12"/>
    <x v="0"/>
    <s v="Returning"/>
    <x v="4"/>
    <s v="Resistance Band Set"/>
    <n v="3"/>
    <n v="41.29"/>
    <n v="0.05"/>
    <n v="14.43"/>
    <n v="117.6765"/>
    <n v="43.29"/>
    <n v="74.386500000000012"/>
    <n v="0.63212706020318421"/>
    <n v="2026"/>
    <s v="Q4"/>
    <n v="11"/>
    <s v="Nov"/>
  </r>
  <r>
    <n v="1449"/>
    <d v="2026-11-04T00:00:00"/>
    <n v="2026"/>
    <x v="3"/>
    <n v="11"/>
    <x v="10"/>
    <x v="3"/>
    <x v="8"/>
    <x v="0"/>
    <s v="Returning"/>
    <x v="0"/>
    <s v="Trail Bike Light"/>
    <n v="1"/>
    <n v="50.76"/>
    <n v="0.1"/>
    <n v="22.72"/>
    <n v="45.683999999999997"/>
    <n v="22.72"/>
    <n v="22.963999999999999"/>
    <n v="0.50267051921898254"/>
    <n v="2026"/>
    <s v="Q4"/>
    <n v="11"/>
    <s v="Nov"/>
  </r>
  <r>
    <n v="1802"/>
    <d v="2026-11-04T00:00:00"/>
    <n v="2026"/>
    <x v="3"/>
    <n v="11"/>
    <x v="10"/>
    <x v="2"/>
    <x v="16"/>
    <x v="2"/>
    <s v="Business"/>
    <x v="2"/>
    <s v="Insulated Bottle"/>
    <n v="1"/>
    <n v="35.94"/>
    <n v="0.05"/>
    <n v="13.39"/>
    <n v="34.142999999999994"/>
    <n v="13.39"/>
    <n v="20.752999999999993"/>
    <n v="0.60782590867820629"/>
    <n v="2026"/>
    <s v="Q4"/>
    <n v="11"/>
    <s v="Nov"/>
  </r>
  <r>
    <n v="2645"/>
    <d v="2026-11-04T00:00:00"/>
    <n v="2026"/>
    <x v="3"/>
    <n v="11"/>
    <x v="10"/>
    <x v="0"/>
    <x v="15"/>
    <x v="2"/>
    <s v="New"/>
    <x v="1"/>
    <s v="Trekking Poles"/>
    <n v="4"/>
    <n v="70.010000000000005"/>
    <n v="0.05"/>
    <n v="31.43"/>
    <n v="266.03800000000001"/>
    <n v="125.72"/>
    <n v="140.31800000000001"/>
    <n v="0.52743593020545942"/>
    <n v="2026"/>
    <s v="Q4"/>
    <n v="11"/>
    <s v="Nov"/>
  </r>
  <r>
    <n v="3539"/>
    <d v="2026-11-04T00:00:00"/>
    <n v="2026"/>
    <x v="3"/>
    <n v="11"/>
    <x v="10"/>
    <x v="0"/>
    <x v="15"/>
    <x v="3"/>
    <s v="Returning"/>
    <x v="1"/>
    <s v="Summit Backpack 45L"/>
    <n v="3"/>
    <n v="152.32"/>
    <n v="0.1"/>
    <n v="79.36"/>
    <n v="411.26400000000001"/>
    <n v="238.07999999999998"/>
    <n v="173.18400000000003"/>
    <n v="0.42110177404295057"/>
    <n v="2026"/>
    <s v="Q4"/>
    <n v="11"/>
    <s v="Nov"/>
  </r>
  <r>
    <n v="4309"/>
    <d v="2026-11-04T00:00:00"/>
    <n v="2026"/>
    <x v="3"/>
    <n v="11"/>
    <x v="10"/>
    <x v="3"/>
    <x v="8"/>
    <x v="0"/>
    <s v="Business"/>
    <x v="0"/>
    <s v="Trail Bike Light"/>
    <n v="1"/>
    <n v="50.32"/>
    <n v="0.05"/>
    <n v="22.46"/>
    <n v="47.803999999999995"/>
    <n v="22.46"/>
    <n v="25.343999999999994"/>
    <n v="0.53016483976236295"/>
    <n v="2026"/>
    <s v="Q4"/>
    <n v="11"/>
    <s v="Nov"/>
  </r>
  <r>
    <n v="4355"/>
    <d v="2026-11-04T00:00:00"/>
    <n v="2026"/>
    <x v="3"/>
    <n v="11"/>
    <x v="10"/>
    <x v="2"/>
    <x v="2"/>
    <x v="2"/>
    <s v="Returning"/>
    <x v="1"/>
    <s v="Summit Backpack 45L"/>
    <n v="2"/>
    <n v="151.04"/>
    <n v="0.15"/>
    <n v="76.97"/>
    <n v="256.76799999999997"/>
    <n v="153.94"/>
    <n v="102.82799999999997"/>
    <n v="0.40047046360917243"/>
    <n v="2026"/>
    <s v="Q4"/>
    <n v="11"/>
    <s v="Nov"/>
  </r>
  <r>
    <n v="5052"/>
    <d v="2026-11-04T00:00:00"/>
    <n v="2026"/>
    <x v="3"/>
    <n v="11"/>
    <x v="10"/>
    <x v="0"/>
    <x v="15"/>
    <x v="3"/>
    <s v="Returning"/>
    <x v="0"/>
    <s v="Compact Repair Kit"/>
    <n v="3"/>
    <n v="41.12"/>
    <n v="0.1"/>
    <n v="16.670000000000002"/>
    <n v="111.02399999999999"/>
    <n v="50.010000000000005"/>
    <n v="61.013999999999982"/>
    <n v="0.54955685257241671"/>
    <n v="2026"/>
    <s v="Q4"/>
    <n v="11"/>
    <s v="Nov"/>
  </r>
  <r>
    <n v="9"/>
    <d v="2026-11-05T00:00:00"/>
    <n v="2026"/>
    <x v="3"/>
    <n v="11"/>
    <x v="10"/>
    <x v="0"/>
    <x v="15"/>
    <x v="0"/>
    <s v="New"/>
    <x v="1"/>
    <s v="Trail Boots"/>
    <n v="1"/>
    <n v="140.59"/>
    <n v="0.1"/>
    <n v="79.510000000000005"/>
    <n v="126.53100000000001"/>
    <n v="79.510000000000005"/>
    <n v="47.021000000000001"/>
    <n v="0.37161644182058151"/>
    <n v="2026"/>
    <s v="Q4"/>
    <n v="11"/>
    <s v="Nov"/>
  </r>
  <r>
    <n v="703"/>
    <d v="2026-11-05T00:00:00"/>
    <n v="2026"/>
    <x v="3"/>
    <n v="11"/>
    <x v="10"/>
    <x v="1"/>
    <x v="14"/>
    <x v="0"/>
    <s v="Returning"/>
    <x v="2"/>
    <s v="Travel Backpack 35L"/>
    <n v="2"/>
    <n v="160.68"/>
    <n v="0"/>
    <n v="89.49"/>
    <n v="321.36"/>
    <n v="178.98"/>
    <n v="142.38000000000002"/>
    <n v="0.4430545182972368"/>
    <n v="2026"/>
    <s v="Q4"/>
    <n v="11"/>
    <s v="Nov"/>
  </r>
  <r>
    <n v="1627"/>
    <d v="2026-11-05T00:00:00"/>
    <n v="2026"/>
    <x v="3"/>
    <n v="11"/>
    <x v="10"/>
    <x v="3"/>
    <x v="4"/>
    <x v="0"/>
    <s v="Returning"/>
    <x v="4"/>
    <s v="Training Mat"/>
    <n v="6"/>
    <n v="49.7"/>
    <n v="0"/>
    <n v="22.34"/>
    <n v="298.20000000000005"/>
    <n v="134.04"/>
    <n v="164.16000000000005"/>
    <n v="0.55050301810865199"/>
    <n v="2026"/>
    <s v="Q4"/>
    <n v="11"/>
    <s v="Nov"/>
  </r>
  <r>
    <n v="1760"/>
    <d v="2026-11-05T00:00:00"/>
    <n v="2026"/>
    <x v="3"/>
    <n v="11"/>
    <x v="10"/>
    <x v="1"/>
    <x v="11"/>
    <x v="2"/>
    <s v="Returning"/>
    <x v="0"/>
    <s v="Commuter Helmet"/>
    <n v="3"/>
    <n v="80.400000000000006"/>
    <n v="0.05"/>
    <n v="42.82"/>
    <n v="229.14000000000001"/>
    <n v="128.46"/>
    <n v="100.68"/>
    <n v="0.43938203718250851"/>
    <n v="2026"/>
    <s v="Q4"/>
    <n v="11"/>
    <s v="Nov"/>
  </r>
  <r>
    <n v="2268"/>
    <d v="2026-11-05T00:00:00"/>
    <n v="2026"/>
    <x v="3"/>
    <n v="11"/>
    <x v="10"/>
    <x v="1"/>
    <x v="1"/>
    <x v="2"/>
    <s v="New"/>
    <x v="1"/>
    <s v="Summit Backpack 45L"/>
    <n v="4"/>
    <n v="151.38999999999999"/>
    <n v="0.05"/>
    <n v="80.66"/>
    <n v="575.28199999999993"/>
    <n v="322.64"/>
    <n v="252.64199999999994"/>
    <n v="0.43916201097896329"/>
    <n v="2026"/>
    <s v="Q4"/>
    <n v="11"/>
    <s v="Nov"/>
  </r>
  <r>
    <n v="2636"/>
    <d v="2026-11-05T00:00:00"/>
    <n v="2026"/>
    <x v="3"/>
    <n v="11"/>
    <x v="10"/>
    <x v="1"/>
    <x v="14"/>
    <x v="2"/>
    <s v="Business"/>
    <x v="2"/>
    <s v="Packing Cube Set"/>
    <n v="2"/>
    <n v="45.44"/>
    <n v="0.05"/>
    <n v="18.2"/>
    <n v="86.335999999999999"/>
    <n v="36.4"/>
    <n v="49.936"/>
    <n v="0.57839140103780584"/>
    <n v="2026"/>
    <s v="Q4"/>
    <n v="11"/>
    <s v="Nov"/>
  </r>
  <r>
    <n v="3255"/>
    <d v="2026-11-05T00:00:00"/>
    <n v="2026"/>
    <x v="3"/>
    <n v="11"/>
    <x v="10"/>
    <x v="3"/>
    <x v="13"/>
    <x v="0"/>
    <s v="New"/>
    <x v="1"/>
    <s v="Trekking Poles"/>
    <n v="2"/>
    <n v="70.790000000000006"/>
    <n v="0.15"/>
    <n v="33.32"/>
    <n v="120.343"/>
    <n v="66.64"/>
    <n v="53.703000000000003"/>
    <n v="0.44624947026416162"/>
    <n v="2026"/>
    <s v="Q4"/>
    <n v="11"/>
    <s v="Nov"/>
  </r>
  <r>
    <n v="4326"/>
    <d v="2026-11-05T00:00:00"/>
    <n v="2026"/>
    <x v="3"/>
    <n v="11"/>
    <x v="10"/>
    <x v="2"/>
    <x v="5"/>
    <x v="2"/>
    <s v="Returning"/>
    <x v="2"/>
    <s v="Insulated Bottle"/>
    <n v="1"/>
    <n v="35.630000000000003"/>
    <n v="0"/>
    <n v="13.47"/>
    <n v="35.630000000000003"/>
    <n v="13.47"/>
    <n v="22.160000000000004"/>
    <n v="0.62194779680044909"/>
    <n v="2026"/>
    <s v="Q4"/>
    <n v="11"/>
    <s v="Nov"/>
  </r>
  <r>
    <n v="4346"/>
    <d v="2026-11-05T00:00:00"/>
    <n v="2026"/>
    <x v="3"/>
    <n v="11"/>
    <x v="10"/>
    <x v="0"/>
    <x v="15"/>
    <x v="0"/>
    <s v="Business"/>
    <x v="1"/>
    <s v="Trekking Poles"/>
    <n v="3"/>
    <n v="73.010000000000005"/>
    <n v="0.15"/>
    <n v="32.49"/>
    <n v="186.17550000000003"/>
    <n v="97.47"/>
    <n v="88.705500000000029"/>
    <n v="0.47646172562984934"/>
    <n v="2026"/>
    <s v="Q4"/>
    <n v="11"/>
    <s v="Nov"/>
  </r>
  <r>
    <n v="266"/>
    <d v="2026-11-06T00:00:00"/>
    <n v="2026"/>
    <x v="3"/>
    <n v="11"/>
    <x v="10"/>
    <x v="1"/>
    <x v="1"/>
    <x v="3"/>
    <s v="Business"/>
    <x v="1"/>
    <s v="Hiking Daypack 20L"/>
    <n v="1"/>
    <n v="93.48"/>
    <n v="0.05"/>
    <n v="46.34"/>
    <n v="88.805999999999997"/>
    <n v="46.34"/>
    <n v="42.465999999999994"/>
    <n v="0.47818841069297113"/>
    <n v="2026"/>
    <s v="Q4"/>
    <n v="11"/>
    <s v="Nov"/>
  </r>
  <r>
    <n v="274"/>
    <d v="2026-11-06T00:00:00"/>
    <n v="2026"/>
    <x v="3"/>
    <n v="11"/>
    <x v="10"/>
    <x v="1"/>
    <x v="1"/>
    <x v="0"/>
    <s v="Business"/>
    <x v="0"/>
    <s v="Commuter Helmet"/>
    <n v="1"/>
    <n v="82.89"/>
    <n v="0"/>
    <n v="41.44"/>
    <n v="82.89"/>
    <n v="41.44"/>
    <n v="41.45"/>
    <n v="0.50006032090722652"/>
    <n v="2026"/>
    <s v="Q4"/>
    <n v="11"/>
    <s v="Nov"/>
  </r>
  <r>
    <n v="1135"/>
    <d v="2026-11-06T00:00:00"/>
    <n v="2026"/>
    <x v="3"/>
    <n v="11"/>
    <x v="10"/>
    <x v="3"/>
    <x v="7"/>
    <x v="0"/>
    <s v="New"/>
    <x v="2"/>
    <s v="Insulated Bottle"/>
    <n v="2"/>
    <n v="35.71"/>
    <n v="0.2"/>
    <n v="13.48"/>
    <n v="57.136000000000003"/>
    <n v="26.96"/>
    <n v="30.176000000000002"/>
    <n v="0.52814337720526461"/>
    <n v="2026"/>
    <s v="Q4"/>
    <n v="11"/>
    <s v="Nov"/>
  </r>
  <r>
    <n v="2166"/>
    <d v="2026-11-06T00:00:00"/>
    <n v="2026"/>
    <x v="3"/>
    <n v="11"/>
    <x v="10"/>
    <x v="3"/>
    <x v="13"/>
    <x v="2"/>
    <s v="New"/>
    <x v="4"/>
    <s v="Resistance Band Set"/>
    <n v="1"/>
    <n v="40.380000000000003"/>
    <n v="0.15"/>
    <n v="14.53"/>
    <n v="34.323"/>
    <n v="14.53"/>
    <n v="19.792999999999999"/>
    <n v="0.57666870611543275"/>
    <n v="2026"/>
    <s v="Q4"/>
    <n v="11"/>
    <s v="Nov"/>
  </r>
  <r>
    <n v="3620"/>
    <d v="2026-11-06T00:00:00"/>
    <n v="2026"/>
    <x v="3"/>
    <n v="11"/>
    <x v="10"/>
    <x v="1"/>
    <x v="12"/>
    <x v="3"/>
    <s v="New"/>
    <x v="1"/>
    <s v="Trail Boots"/>
    <n v="1"/>
    <n v="142"/>
    <n v="0.05"/>
    <n v="81.099999999999994"/>
    <n v="134.9"/>
    <n v="81.099999999999994"/>
    <n v="53.800000000000011"/>
    <n v="0.39881393624907346"/>
    <n v="2026"/>
    <s v="Q4"/>
    <n v="11"/>
    <s v="Nov"/>
  </r>
  <r>
    <n v="3986"/>
    <d v="2026-11-06T00:00:00"/>
    <n v="2026"/>
    <x v="3"/>
    <n v="11"/>
    <x v="10"/>
    <x v="0"/>
    <x v="15"/>
    <x v="3"/>
    <s v="New"/>
    <x v="2"/>
    <s v="Insulated Bottle"/>
    <n v="2"/>
    <n v="36.29"/>
    <n v="0.15"/>
    <n v="13.93"/>
    <n v="61.692999999999998"/>
    <n v="27.86"/>
    <n v="33.832999999999998"/>
    <n v="0.54840905775371596"/>
    <n v="2026"/>
    <s v="Q4"/>
    <n v="11"/>
    <s v="Nov"/>
  </r>
  <r>
    <n v="4384"/>
    <d v="2026-11-06T00:00:00"/>
    <n v="2026"/>
    <x v="3"/>
    <n v="11"/>
    <x v="10"/>
    <x v="3"/>
    <x v="8"/>
    <x v="0"/>
    <s v="New"/>
    <x v="3"/>
    <s v="Compact Sleeping Bag"/>
    <n v="1"/>
    <n v="121.66"/>
    <n v="0"/>
    <n v="61.66"/>
    <n v="121.66"/>
    <n v="61.66"/>
    <n v="60"/>
    <n v="0.49317770836758179"/>
    <n v="2026"/>
    <s v="Q4"/>
    <n v="11"/>
    <s v="Nov"/>
  </r>
  <r>
    <n v="4565"/>
    <d v="2026-11-06T00:00:00"/>
    <n v="2026"/>
    <x v="3"/>
    <n v="11"/>
    <x v="10"/>
    <x v="1"/>
    <x v="14"/>
    <x v="0"/>
    <s v="Returning"/>
    <x v="3"/>
    <s v="Compact Sleeping Bag"/>
    <n v="3"/>
    <n v="124.65"/>
    <n v="0.05"/>
    <n v="62.27"/>
    <n v="355.25250000000005"/>
    <n v="186.81"/>
    <n v="168.44250000000005"/>
    <n v="0.47414866890451163"/>
    <n v="2026"/>
    <s v="Q4"/>
    <n v="11"/>
    <s v="Nov"/>
  </r>
  <r>
    <n v="4634"/>
    <d v="2026-11-06T00:00:00"/>
    <n v="2026"/>
    <x v="3"/>
    <n v="11"/>
    <x v="10"/>
    <x v="0"/>
    <x v="15"/>
    <x v="0"/>
    <s v="New"/>
    <x v="0"/>
    <s v="Commuter Helmet"/>
    <n v="2"/>
    <n v="80.61"/>
    <n v="0"/>
    <n v="43.72"/>
    <n v="161.22"/>
    <n v="87.44"/>
    <n v="73.78"/>
    <n v="0.45763552909068356"/>
    <n v="2026"/>
    <s v="Q4"/>
    <n v="11"/>
    <s v="Nov"/>
  </r>
  <r>
    <n v="104"/>
    <d v="2026-11-07T00:00:00"/>
    <n v="2026"/>
    <x v="3"/>
    <n v="11"/>
    <x v="10"/>
    <x v="1"/>
    <x v="11"/>
    <x v="0"/>
    <s v="New"/>
    <x v="1"/>
    <s v="Summit Backpack 45L"/>
    <n v="1"/>
    <n v="153.96"/>
    <n v="0"/>
    <n v="80.62"/>
    <n v="153.96"/>
    <n v="80.62"/>
    <n v="73.34"/>
    <n v="0.47635749545336453"/>
    <n v="2026"/>
    <s v="Q4"/>
    <n v="11"/>
    <s v="Nov"/>
  </r>
  <r>
    <n v="181"/>
    <d v="2026-11-07T00:00:00"/>
    <n v="2026"/>
    <x v="3"/>
    <n v="11"/>
    <x v="10"/>
    <x v="1"/>
    <x v="1"/>
    <x v="2"/>
    <s v="Returning"/>
    <x v="2"/>
    <s v="Insulated Bottle"/>
    <n v="1"/>
    <n v="35.58"/>
    <n v="0"/>
    <n v="13.4"/>
    <n v="35.58"/>
    <n v="13.4"/>
    <n v="22.18"/>
    <n v="0.62338392355255767"/>
    <n v="2026"/>
    <s v="Q4"/>
    <n v="11"/>
    <s v="Nov"/>
  </r>
  <r>
    <n v="823"/>
    <d v="2026-11-07T00:00:00"/>
    <n v="2026"/>
    <x v="3"/>
    <n v="11"/>
    <x v="10"/>
    <x v="0"/>
    <x v="0"/>
    <x v="3"/>
    <s v="New"/>
    <x v="4"/>
    <s v="Recovery Roller"/>
    <n v="5"/>
    <n v="36.369999999999997"/>
    <n v="0.15"/>
    <n v="13.65"/>
    <n v="154.57249999999999"/>
    <n v="68.25"/>
    <n v="86.322499999999991"/>
    <n v="0.55845962250723769"/>
    <n v="2026"/>
    <s v="Q4"/>
    <n v="11"/>
    <s v="Nov"/>
  </r>
  <r>
    <n v="1730"/>
    <d v="2026-11-07T00:00:00"/>
    <n v="2026"/>
    <x v="3"/>
    <n v="11"/>
    <x v="10"/>
    <x v="3"/>
    <x v="4"/>
    <x v="3"/>
    <s v="Returning"/>
    <x v="1"/>
    <s v="Summit Backpack 45L"/>
    <n v="2"/>
    <n v="151.55000000000001"/>
    <n v="0.1"/>
    <n v="80.48"/>
    <n v="272.79000000000002"/>
    <n v="160.96"/>
    <n v="111.83000000000001"/>
    <n v="0.40994904505297114"/>
    <n v="2026"/>
    <s v="Q4"/>
    <n v="11"/>
    <s v="Nov"/>
  </r>
  <r>
    <n v="2710"/>
    <d v="2026-11-07T00:00:00"/>
    <n v="2026"/>
    <x v="3"/>
    <n v="11"/>
    <x v="10"/>
    <x v="0"/>
    <x v="9"/>
    <x v="2"/>
    <s v="New"/>
    <x v="3"/>
    <s v="Portable Camp Stove"/>
    <n v="2"/>
    <n v="80.67"/>
    <n v="0"/>
    <n v="40.5"/>
    <n v="161.34"/>
    <n v="81"/>
    <n v="80.34"/>
    <n v="0.49795462997396805"/>
    <n v="2026"/>
    <s v="Q4"/>
    <n v="11"/>
    <s v="Nov"/>
  </r>
  <r>
    <n v="3018"/>
    <d v="2026-11-07T00:00:00"/>
    <n v="2026"/>
    <x v="3"/>
    <n v="11"/>
    <x v="10"/>
    <x v="3"/>
    <x v="7"/>
    <x v="1"/>
    <s v="Business"/>
    <x v="0"/>
    <s v="Commuter Helmet"/>
    <n v="10"/>
    <n v="81.48"/>
    <n v="0.05"/>
    <n v="43.7"/>
    <n v="774.06000000000006"/>
    <n v="437"/>
    <n v="337.06000000000006"/>
    <n v="0.43544428080510561"/>
    <n v="2026"/>
    <s v="Q4"/>
    <n v="11"/>
    <s v="Nov"/>
  </r>
  <r>
    <n v="3735"/>
    <d v="2026-11-07T00:00:00"/>
    <n v="2026"/>
    <x v="3"/>
    <n v="11"/>
    <x v="10"/>
    <x v="3"/>
    <x v="8"/>
    <x v="2"/>
    <s v="Returning"/>
    <x v="2"/>
    <s v="Travel Backpack 35L"/>
    <n v="2"/>
    <n v="163.58000000000001"/>
    <n v="0.1"/>
    <n v="88.14"/>
    <n v="294.44400000000002"/>
    <n v="176.28"/>
    <n v="118.16400000000002"/>
    <n v="0.40131230386762851"/>
    <n v="2026"/>
    <s v="Q4"/>
    <n v="11"/>
    <s v="Nov"/>
  </r>
  <r>
    <n v="4460"/>
    <d v="2026-11-07T00:00:00"/>
    <n v="2026"/>
    <x v="3"/>
    <n v="11"/>
    <x v="10"/>
    <x v="0"/>
    <x v="9"/>
    <x v="2"/>
    <s v="Returning"/>
    <x v="1"/>
    <s v="Trekking Poles"/>
    <n v="2"/>
    <n v="71.88"/>
    <n v="0.15"/>
    <n v="31.65"/>
    <n v="122.19599999999998"/>
    <n v="63.3"/>
    <n v="58.895999999999987"/>
    <n v="0.48197977020524396"/>
    <n v="2026"/>
    <s v="Q4"/>
    <n v="11"/>
    <s v="Nov"/>
  </r>
  <r>
    <n v="319"/>
    <d v="2026-11-08T00:00:00"/>
    <n v="2026"/>
    <x v="3"/>
    <n v="11"/>
    <x v="10"/>
    <x v="3"/>
    <x v="8"/>
    <x v="0"/>
    <s v="Returning"/>
    <x v="2"/>
    <s v="Insulated Bottle"/>
    <n v="2"/>
    <n v="36.299999999999997"/>
    <n v="0.15"/>
    <n v="13.38"/>
    <n v="61.709999999999994"/>
    <n v="26.76"/>
    <n v="34.949999999999989"/>
    <n v="0.56635877491492448"/>
    <n v="2026"/>
    <s v="Q4"/>
    <n v="11"/>
    <s v="Nov"/>
  </r>
  <r>
    <n v="595"/>
    <d v="2026-11-08T00:00:00"/>
    <n v="2026"/>
    <x v="3"/>
    <n v="11"/>
    <x v="10"/>
    <x v="1"/>
    <x v="12"/>
    <x v="0"/>
    <s v="New"/>
    <x v="4"/>
    <s v="Recovery Roller"/>
    <n v="2"/>
    <n v="36.159999999999997"/>
    <n v="0.1"/>
    <n v="13.79"/>
    <n v="65.087999999999994"/>
    <n v="27.58"/>
    <n v="37.507999999999996"/>
    <n v="0.57626597836774829"/>
    <n v="2026"/>
    <s v="Q4"/>
    <n v="11"/>
    <s v="Nov"/>
  </r>
  <r>
    <n v="1623"/>
    <d v="2026-11-08T00:00:00"/>
    <n v="2026"/>
    <x v="3"/>
    <n v="11"/>
    <x v="10"/>
    <x v="2"/>
    <x v="5"/>
    <x v="0"/>
    <s v="Returning"/>
    <x v="2"/>
    <s v="Insulated Bottle"/>
    <n v="2"/>
    <n v="35.49"/>
    <n v="0.1"/>
    <n v="13.78"/>
    <n v="63.882000000000005"/>
    <n v="27.56"/>
    <n v="36.322000000000003"/>
    <n v="0.56857956857956859"/>
    <n v="2026"/>
    <s v="Q4"/>
    <n v="11"/>
    <s v="Nov"/>
  </r>
  <r>
    <n v="2638"/>
    <d v="2026-11-08T00:00:00"/>
    <n v="2026"/>
    <x v="3"/>
    <n v="11"/>
    <x v="10"/>
    <x v="0"/>
    <x v="9"/>
    <x v="0"/>
    <s v="New"/>
    <x v="1"/>
    <s v="Trekking Poles"/>
    <n v="1"/>
    <n v="69.760000000000005"/>
    <n v="0.15"/>
    <n v="32.39"/>
    <n v="59.295999999999999"/>
    <n v="32.39"/>
    <n v="26.905999999999999"/>
    <n v="0.45375742039935241"/>
    <n v="2026"/>
    <s v="Q4"/>
    <n v="11"/>
    <s v="Nov"/>
  </r>
  <r>
    <n v="2666"/>
    <d v="2026-11-08T00:00:00"/>
    <n v="2026"/>
    <x v="3"/>
    <n v="11"/>
    <x v="10"/>
    <x v="1"/>
    <x v="12"/>
    <x v="2"/>
    <s v="Business"/>
    <x v="3"/>
    <s v="Portable Camp Stove"/>
    <n v="6"/>
    <n v="81.37"/>
    <n v="0"/>
    <n v="39.5"/>
    <n v="488.22"/>
    <n v="237"/>
    <n v="251.22000000000003"/>
    <n v="0.5145631067961165"/>
    <n v="2026"/>
    <s v="Q4"/>
    <n v="11"/>
    <s v="Nov"/>
  </r>
  <r>
    <n v="3505"/>
    <d v="2026-11-08T00:00:00"/>
    <n v="2026"/>
    <x v="3"/>
    <n v="11"/>
    <x v="10"/>
    <x v="1"/>
    <x v="12"/>
    <x v="1"/>
    <s v="Returning"/>
    <x v="0"/>
    <s v="Commuter Helmet"/>
    <n v="5"/>
    <n v="82.82"/>
    <n v="0.15"/>
    <n v="43.8"/>
    <n v="351.98499999999996"/>
    <n v="219"/>
    <n v="132.98499999999996"/>
    <n v="0.37781439549980816"/>
    <n v="2026"/>
    <s v="Q4"/>
    <n v="11"/>
    <s v="Nov"/>
  </r>
  <r>
    <n v="3626"/>
    <d v="2026-11-08T00:00:00"/>
    <n v="2026"/>
    <x v="3"/>
    <n v="11"/>
    <x v="10"/>
    <x v="3"/>
    <x v="13"/>
    <x v="1"/>
    <s v="Business"/>
    <x v="0"/>
    <s v="Trail Bike Light"/>
    <n v="15"/>
    <n v="51.05"/>
    <n v="0.1"/>
    <n v="21.95"/>
    <n v="689.17500000000007"/>
    <n v="329.25"/>
    <n v="359.92500000000007"/>
    <n v="0.52225486995320491"/>
    <n v="2026"/>
    <s v="Q4"/>
    <n v="11"/>
    <s v="Nov"/>
  </r>
  <r>
    <n v="3801"/>
    <d v="2026-11-08T00:00:00"/>
    <n v="2026"/>
    <x v="3"/>
    <n v="11"/>
    <x v="10"/>
    <x v="0"/>
    <x v="15"/>
    <x v="0"/>
    <s v="Returning"/>
    <x v="0"/>
    <s v="Cycling Pack 12L"/>
    <n v="3"/>
    <n v="101.68"/>
    <n v="0.1"/>
    <n v="51.9"/>
    <n v="274.536"/>
    <n v="155.69999999999999"/>
    <n v="118.83600000000001"/>
    <n v="0.43286126409651199"/>
    <n v="2026"/>
    <s v="Q4"/>
    <n v="11"/>
    <s v="Nov"/>
  </r>
  <r>
    <n v="4685"/>
    <d v="2026-11-08T00:00:00"/>
    <n v="2026"/>
    <x v="3"/>
    <n v="11"/>
    <x v="10"/>
    <x v="3"/>
    <x v="13"/>
    <x v="1"/>
    <s v="Business"/>
    <x v="3"/>
    <s v="Portable Camp Stove"/>
    <n v="6"/>
    <n v="80.83"/>
    <n v="0.15"/>
    <n v="39.32"/>
    <n v="412.233"/>
    <n v="235.92000000000002"/>
    <n v="176.31299999999999"/>
    <n v="0.42770229457612563"/>
    <n v="2026"/>
    <s v="Q4"/>
    <n v="11"/>
    <s v="Nov"/>
  </r>
  <r>
    <n v="4843"/>
    <d v="2026-11-08T00:00:00"/>
    <n v="2026"/>
    <x v="3"/>
    <n v="11"/>
    <x v="10"/>
    <x v="1"/>
    <x v="12"/>
    <x v="0"/>
    <s v="New"/>
    <x v="3"/>
    <s v="Compact Sleeping Bag"/>
    <n v="6"/>
    <n v="123.67"/>
    <n v="0.15"/>
    <n v="60.55"/>
    <n v="630.71699999999998"/>
    <n v="363.29999999999995"/>
    <n v="267.41700000000003"/>
    <n v="0.42398888883603902"/>
    <n v="2026"/>
    <s v="Q4"/>
    <n v="11"/>
    <s v="Nov"/>
  </r>
  <r>
    <n v="4890"/>
    <d v="2026-11-08T00:00:00"/>
    <n v="2026"/>
    <x v="3"/>
    <n v="11"/>
    <x v="10"/>
    <x v="0"/>
    <x v="15"/>
    <x v="0"/>
    <s v="New"/>
    <x v="1"/>
    <s v="Hiking Daypack 20L"/>
    <n v="2"/>
    <n v="93.16"/>
    <n v="0.1"/>
    <n v="44.19"/>
    <n v="167.68799999999999"/>
    <n v="88.38"/>
    <n v="79.307999999999993"/>
    <n v="0.47294976384714471"/>
    <n v="2026"/>
    <s v="Q4"/>
    <n v="11"/>
    <s v="Nov"/>
  </r>
  <r>
    <n v="4913"/>
    <d v="2026-11-08T00:00:00"/>
    <n v="2026"/>
    <x v="3"/>
    <n v="11"/>
    <x v="10"/>
    <x v="2"/>
    <x v="2"/>
    <x v="3"/>
    <s v="New"/>
    <x v="0"/>
    <s v="Commuter Helmet"/>
    <n v="1"/>
    <n v="83.79"/>
    <n v="0.1"/>
    <n v="42.8"/>
    <n v="75.411000000000001"/>
    <n v="42.8"/>
    <n v="32.611000000000004"/>
    <n v="0.43244354271923197"/>
    <n v="2026"/>
    <s v="Q4"/>
    <n v="11"/>
    <s v="Nov"/>
  </r>
  <r>
    <n v="5079"/>
    <d v="2026-11-08T00:00:00"/>
    <n v="2026"/>
    <x v="3"/>
    <n v="11"/>
    <x v="10"/>
    <x v="2"/>
    <x v="16"/>
    <x v="0"/>
    <s v="New"/>
    <x v="4"/>
    <s v="Weighted Vest"/>
    <n v="1"/>
    <n v="120.98"/>
    <n v="0.1"/>
    <n v="70.59"/>
    <n v="108.88200000000001"/>
    <n v="70.59"/>
    <n v="38.292000000000002"/>
    <n v="0.35168347385242738"/>
    <n v="2026"/>
    <s v="Q4"/>
    <n v="11"/>
    <s v="Nov"/>
  </r>
  <r>
    <n v="366"/>
    <d v="2026-11-09T00:00:00"/>
    <n v="2026"/>
    <x v="3"/>
    <n v="11"/>
    <x v="10"/>
    <x v="3"/>
    <x v="13"/>
    <x v="2"/>
    <s v="Returning"/>
    <x v="1"/>
    <s v="Summit Backpack 45L"/>
    <n v="1"/>
    <n v="152.05000000000001"/>
    <n v="0.15"/>
    <n v="80.56"/>
    <n v="129.24250000000001"/>
    <n v="80.56"/>
    <n v="48.682500000000005"/>
    <n v="0.37667562914675901"/>
    <n v="2026"/>
    <s v="Q4"/>
    <n v="11"/>
    <s v="Nov"/>
  </r>
  <r>
    <n v="567"/>
    <d v="2026-11-09T00:00:00"/>
    <n v="2026"/>
    <x v="3"/>
    <n v="11"/>
    <x v="10"/>
    <x v="0"/>
    <x v="9"/>
    <x v="2"/>
    <s v="New"/>
    <x v="2"/>
    <s v="Insulated Bottle"/>
    <n v="3"/>
    <n v="36.14"/>
    <n v="0.1"/>
    <n v="13.23"/>
    <n v="97.578000000000003"/>
    <n v="39.69"/>
    <n v="57.888000000000005"/>
    <n v="0.59324847814056447"/>
    <n v="2026"/>
    <s v="Q4"/>
    <n v="11"/>
    <s v="Nov"/>
  </r>
  <r>
    <n v="1051"/>
    <d v="2026-11-09T00:00:00"/>
    <n v="2026"/>
    <x v="3"/>
    <n v="11"/>
    <x v="10"/>
    <x v="3"/>
    <x v="13"/>
    <x v="1"/>
    <s v="Business"/>
    <x v="1"/>
    <s v="Hiking Daypack 20L"/>
    <n v="12"/>
    <n v="90.99"/>
    <n v="0.2"/>
    <n v="45.51"/>
    <n v="873.50399999999991"/>
    <n v="546.12"/>
    <n v="327.3839999999999"/>
    <n v="0.37479393339927458"/>
    <n v="2026"/>
    <s v="Q4"/>
    <n v="11"/>
    <s v="Nov"/>
  </r>
  <r>
    <n v="1934"/>
    <d v="2026-11-09T00:00:00"/>
    <n v="2026"/>
    <x v="3"/>
    <n v="11"/>
    <x v="10"/>
    <x v="3"/>
    <x v="13"/>
    <x v="3"/>
    <s v="Business"/>
    <x v="0"/>
    <s v="Trail Bike Light"/>
    <n v="1"/>
    <n v="50.55"/>
    <n v="0.05"/>
    <n v="22.09"/>
    <n v="48.022499999999994"/>
    <n v="22.09"/>
    <n v="25.932499999999994"/>
    <n v="0.54000728825029931"/>
    <n v="2026"/>
    <s v="Q4"/>
    <n v="11"/>
    <s v="Nov"/>
  </r>
  <r>
    <n v="2056"/>
    <d v="2026-11-09T00:00:00"/>
    <n v="2026"/>
    <x v="3"/>
    <n v="11"/>
    <x v="10"/>
    <x v="0"/>
    <x v="0"/>
    <x v="2"/>
    <s v="New"/>
    <x v="4"/>
    <s v="Training Mat"/>
    <n v="1"/>
    <n v="51.65"/>
    <n v="0.15"/>
    <n v="21.86"/>
    <n v="43.902499999999996"/>
    <n v="21.86"/>
    <n v="22.042499999999997"/>
    <n v="0.50207846933545919"/>
    <n v="2026"/>
    <s v="Q4"/>
    <n v="11"/>
    <s v="Nov"/>
  </r>
  <r>
    <n v="2115"/>
    <d v="2026-11-09T00:00:00"/>
    <n v="2026"/>
    <x v="3"/>
    <n v="11"/>
    <x v="10"/>
    <x v="1"/>
    <x v="12"/>
    <x v="0"/>
    <s v="New"/>
    <x v="0"/>
    <s v="Commuter Helmet"/>
    <n v="5"/>
    <n v="82.96"/>
    <n v="0"/>
    <n v="43.55"/>
    <n v="414.79999999999995"/>
    <n v="217.75"/>
    <n v="197.04999999999995"/>
    <n v="0.47504821600771452"/>
    <n v="2026"/>
    <s v="Q4"/>
    <n v="11"/>
    <s v="Nov"/>
  </r>
  <r>
    <n v="2437"/>
    <d v="2026-11-09T00:00:00"/>
    <n v="2026"/>
    <x v="3"/>
    <n v="11"/>
    <x v="10"/>
    <x v="3"/>
    <x v="4"/>
    <x v="3"/>
    <s v="Business"/>
    <x v="1"/>
    <s v="Trekking Poles"/>
    <n v="1"/>
    <n v="70.3"/>
    <n v="0.05"/>
    <n v="33.31"/>
    <n v="66.784999999999997"/>
    <n v="33.31"/>
    <n v="33.474999999999994"/>
    <n v="0.50123530732949007"/>
    <n v="2026"/>
    <s v="Q4"/>
    <n v="11"/>
    <s v="Nov"/>
  </r>
  <r>
    <n v="3380"/>
    <d v="2026-11-09T00:00:00"/>
    <n v="2026"/>
    <x v="3"/>
    <n v="11"/>
    <x v="10"/>
    <x v="2"/>
    <x v="2"/>
    <x v="2"/>
    <s v="Returning"/>
    <x v="2"/>
    <s v="Packing Cube Set"/>
    <n v="2"/>
    <n v="47.12"/>
    <n v="0.15"/>
    <n v="18.64"/>
    <n v="80.103999999999999"/>
    <n v="37.28"/>
    <n v="42.823999999999998"/>
    <n v="0.5346050134824728"/>
    <n v="2026"/>
    <s v="Q4"/>
    <n v="11"/>
    <s v="Nov"/>
  </r>
  <r>
    <n v="3648"/>
    <d v="2026-11-09T00:00:00"/>
    <n v="2026"/>
    <x v="3"/>
    <n v="11"/>
    <x v="10"/>
    <x v="0"/>
    <x v="15"/>
    <x v="3"/>
    <s v="New"/>
    <x v="4"/>
    <s v="Resistance Band Set"/>
    <n v="4"/>
    <n v="39.82"/>
    <n v="0.2"/>
    <n v="14.98"/>
    <n v="127.42400000000001"/>
    <n v="59.92"/>
    <n v="67.504000000000005"/>
    <n v="0.52975891511803119"/>
    <n v="2026"/>
    <s v="Q4"/>
    <n v="11"/>
    <s v="Nov"/>
  </r>
  <r>
    <n v="3692"/>
    <d v="2026-11-09T00:00:00"/>
    <n v="2026"/>
    <x v="3"/>
    <n v="11"/>
    <x v="10"/>
    <x v="1"/>
    <x v="14"/>
    <x v="0"/>
    <s v="Returning"/>
    <x v="1"/>
    <s v="Summit Backpack 45L"/>
    <n v="4"/>
    <n v="154.27000000000001"/>
    <n v="0.05"/>
    <n v="78.36"/>
    <n v="586.226"/>
    <n v="313.44"/>
    <n v="272.786"/>
    <n v="0.46532565938733528"/>
    <n v="2026"/>
    <s v="Q4"/>
    <n v="11"/>
    <s v="Nov"/>
  </r>
  <r>
    <n v="4406"/>
    <d v="2026-11-09T00:00:00"/>
    <n v="2026"/>
    <x v="3"/>
    <n v="11"/>
    <x v="10"/>
    <x v="0"/>
    <x v="0"/>
    <x v="0"/>
    <s v="New"/>
    <x v="1"/>
    <s v="Trail Boots"/>
    <n v="1"/>
    <n v="143.02000000000001"/>
    <n v="0.1"/>
    <n v="79.25"/>
    <n v="128.71800000000002"/>
    <n v="79.25"/>
    <n v="49.468000000000018"/>
    <n v="0.3843129942976119"/>
    <n v="2026"/>
    <s v="Q4"/>
    <n v="11"/>
    <s v="Nov"/>
  </r>
  <r>
    <n v="4550"/>
    <d v="2026-11-09T00:00:00"/>
    <n v="2026"/>
    <x v="3"/>
    <n v="11"/>
    <x v="10"/>
    <x v="2"/>
    <x v="10"/>
    <x v="2"/>
    <s v="Returning"/>
    <x v="4"/>
    <s v="Recovery Roller"/>
    <n v="1"/>
    <n v="35.36"/>
    <n v="0"/>
    <n v="13.74"/>
    <n v="35.36"/>
    <n v="13.74"/>
    <n v="21.619999999999997"/>
    <n v="0.61142533936651577"/>
    <n v="2026"/>
    <s v="Q4"/>
    <n v="11"/>
    <s v="Nov"/>
  </r>
  <r>
    <n v="4855"/>
    <d v="2026-11-09T00:00:00"/>
    <n v="2026"/>
    <x v="3"/>
    <n v="11"/>
    <x v="10"/>
    <x v="1"/>
    <x v="6"/>
    <x v="0"/>
    <s v="Returning"/>
    <x v="1"/>
    <s v="Summit Backpack 45L"/>
    <n v="1"/>
    <n v="156.82"/>
    <n v="0.1"/>
    <n v="77.12"/>
    <n v="141.13800000000001"/>
    <n v="77.12"/>
    <n v="64.018000000000001"/>
    <n v="0.45358443509189589"/>
    <n v="2026"/>
    <s v="Q4"/>
    <n v="11"/>
    <s v="Nov"/>
  </r>
  <r>
    <n v="5151"/>
    <d v="2026-11-09T00:00:00"/>
    <n v="2026"/>
    <x v="3"/>
    <n v="11"/>
    <x v="10"/>
    <x v="2"/>
    <x v="16"/>
    <x v="1"/>
    <s v="Business"/>
    <x v="4"/>
    <s v="Resistance Band Set"/>
    <n v="10"/>
    <n v="40.98"/>
    <n v="0.1"/>
    <n v="14.6"/>
    <n v="368.82"/>
    <n v="146"/>
    <n v="222.82"/>
    <n v="0.60414294235670518"/>
    <n v="2026"/>
    <s v="Q4"/>
    <n v="11"/>
    <s v="Nov"/>
  </r>
  <r>
    <n v="5189"/>
    <d v="2026-11-09T00:00:00"/>
    <n v="2026"/>
    <x v="3"/>
    <n v="11"/>
    <x v="10"/>
    <x v="3"/>
    <x v="8"/>
    <x v="2"/>
    <s v="New"/>
    <x v="1"/>
    <s v="Trail Boots"/>
    <n v="3"/>
    <n v="144.22999999999999"/>
    <n v="0"/>
    <n v="80.959999999999994"/>
    <n v="432.68999999999994"/>
    <n v="242.88"/>
    <n v="189.80999999999995"/>
    <n v="0.43867433959647778"/>
    <n v="2026"/>
    <s v="Q4"/>
    <n v="11"/>
    <s v="Nov"/>
  </r>
  <r>
    <n v="726"/>
    <d v="2026-11-10T00:00:00"/>
    <n v="2026"/>
    <x v="3"/>
    <n v="11"/>
    <x v="10"/>
    <x v="3"/>
    <x v="7"/>
    <x v="0"/>
    <s v="New"/>
    <x v="1"/>
    <s v="Hiking Daypack 20L"/>
    <n v="1"/>
    <n v="90.23"/>
    <n v="0"/>
    <n v="44.06"/>
    <n v="90.23"/>
    <n v="44.06"/>
    <n v="46.17"/>
    <n v="0.51169234179319512"/>
    <n v="2026"/>
    <s v="Q4"/>
    <n v="11"/>
    <s v="Nov"/>
  </r>
  <r>
    <n v="2154"/>
    <d v="2026-11-10T00:00:00"/>
    <n v="2026"/>
    <x v="3"/>
    <n v="11"/>
    <x v="10"/>
    <x v="3"/>
    <x v="7"/>
    <x v="0"/>
    <s v="New"/>
    <x v="1"/>
    <s v="Summit Backpack 45L"/>
    <n v="5"/>
    <n v="152.82"/>
    <n v="0.1"/>
    <n v="80.09"/>
    <n v="687.68999999999994"/>
    <n v="400.45000000000005"/>
    <n v="287.2399999999999"/>
    <n v="0.417688202533118"/>
    <n v="2026"/>
    <s v="Q4"/>
    <n v="11"/>
    <s v="Nov"/>
  </r>
  <r>
    <n v="4403"/>
    <d v="2026-11-10T00:00:00"/>
    <n v="2026"/>
    <x v="3"/>
    <n v="11"/>
    <x v="10"/>
    <x v="0"/>
    <x v="0"/>
    <x v="0"/>
    <s v="Business"/>
    <x v="2"/>
    <s v="Insulated Bottle"/>
    <n v="2"/>
    <n v="36.61"/>
    <n v="0.05"/>
    <n v="13.31"/>
    <n v="69.558999999999997"/>
    <n v="26.62"/>
    <n v="42.938999999999993"/>
    <n v="0.61730329648212301"/>
    <n v="2026"/>
    <s v="Q4"/>
    <n v="11"/>
    <s v="Nov"/>
  </r>
  <r>
    <n v="4924"/>
    <d v="2026-11-10T00:00:00"/>
    <n v="2026"/>
    <x v="3"/>
    <n v="11"/>
    <x v="10"/>
    <x v="3"/>
    <x v="8"/>
    <x v="1"/>
    <s v="Business"/>
    <x v="1"/>
    <s v="Summit Backpack 45L"/>
    <n v="12"/>
    <n v="150.75"/>
    <n v="0.1"/>
    <n v="80.569999999999993"/>
    <n v="1628.1000000000001"/>
    <n v="966.83999999999992"/>
    <n v="661.26000000000022"/>
    <n v="0.40615441311958733"/>
    <n v="2026"/>
    <s v="Q4"/>
    <n v="11"/>
    <s v="Nov"/>
  </r>
  <r>
    <n v="25"/>
    <d v="2026-11-11T00:00:00"/>
    <n v="2026"/>
    <x v="3"/>
    <n v="11"/>
    <x v="10"/>
    <x v="0"/>
    <x v="0"/>
    <x v="0"/>
    <s v="Returning"/>
    <x v="1"/>
    <s v="Trail Boots"/>
    <n v="1"/>
    <n v="145.83000000000001"/>
    <n v="0.1"/>
    <n v="79.14"/>
    <n v="131.24700000000001"/>
    <n v="79.14"/>
    <n v="52.107000000000014"/>
    <n v="0.39701478890946085"/>
    <n v="2026"/>
    <s v="Q4"/>
    <n v="11"/>
    <s v="Nov"/>
  </r>
  <r>
    <n v="252"/>
    <d v="2026-11-11T00:00:00"/>
    <n v="2026"/>
    <x v="3"/>
    <n v="11"/>
    <x v="10"/>
    <x v="0"/>
    <x v="0"/>
    <x v="0"/>
    <s v="Returning"/>
    <x v="2"/>
    <s v="Travel Backpack 35L"/>
    <n v="4"/>
    <n v="162.04"/>
    <n v="0"/>
    <n v="85.77"/>
    <n v="648.16"/>
    <n v="343.08"/>
    <n v="305.08"/>
    <n v="0.47068625030856581"/>
    <n v="2026"/>
    <s v="Q4"/>
    <n v="11"/>
    <s v="Nov"/>
  </r>
  <r>
    <n v="1203"/>
    <d v="2026-11-11T00:00:00"/>
    <n v="2026"/>
    <x v="3"/>
    <n v="11"/>
    <x v="10"/>
    <x v="3"/>
    <x v="8"/>
    <x v="2"/>
    <s v="Returning"/>
    <x v="1"/>
    <s v="Trail Boots"/>
    <n v="2"/>
    <n v="141.33000000000001"/>
    <n v="0.05"/>
    <n v="79.739999999999995"/>
    <n v="268.52699999999999"/>
    <n v="159.47999999999999"/>
    <n v="109.047"/>
    <n v="0.40609324202035552"/>
    <n v="2026"/>
    <s v="Q4"/>
    <n v="11"/>
    <s v="Nov"/>
  </r>
  <r>
    <n v="1567"/>
    <d v="2026-11-11T00:00:00"/>
    <n v="2026"/>
    <x v="3"/>
    <n v="11"/>
    <x v="10"/>
    <x v="2"/>
    <x v="16"/>
    <x v="0"/>
    <s v="Returning"/>
    <x v="3"/>
    <s v="Compact Sleeping Bag"/>
    <n v="1"/>
    <n v="125.11"/>
    <n v="0.1"/>
    <n v="61.65"/>
    <n v="112.599"/>
    <n v="61.65"/>
    <n v="50.949000000000005"/>
    <n v="0.45248181600191834"/>
    <n v="2026"/>
    <s v="Q4"/>
    <n v="11"/>
    <s v="Nov"/>
  </r>
  <r>
    <n v="2060"/>
    <d v="2026-11-11T00:00:00"/>
    <n v="2026"/>
    <x v="3"/>
    <n v="11"/>
    <x v="10"/>
    <x v="2"/>
    <x v="5"/>
    <x v="0"/>
    <s v="Business"/>
    <x v="3"/>
    <s v="Compact Sleeping Bag"/>
    <n v="3"/>
    <n v="124.55"/>
    <n v="0.15"/>
    <n v="60.68"/>
    <n v="317.60249999999996"/>
    <n v="182.04"/>
    <n v="135.56249999999997"/>
    <n v="0.42683070819656643"/>
    <n v="2026"/>
    <s v="Q4"/>
    <n v="11"/>
    <s v="Nov"/>
  </r>
  <r>
    <n v="2485"/>
    <d v="2026-11-11T00:00:00"/>
    <n v="2026"/>
    <x v="3"/>
    <n v="11"/>
    <x v="10"/>
    <x v="2"/>
    <x v="10"/>
    <x v="2"/>
    <s v="Returning"/>
    <x v="1"/>
    <s v="Trail Boots"/>
    <n v="1"/>
    <n v="143.77000000000001"/>
    <n v="0.1"/>
    <n v="81.02"/>
    <n v="129.393"/>
    <n v="81.02"/>
    <n v="48.373000000000005"/>
    <n v="0.3738455712441941"/>
    <n v="2026"/>
    <s v="Q4"/>
    <n v="11"/>
    <s v="Nov"/>
  </r>
  <r>
    <n v="3101"/>
    <d v="2026-11-11T00:00:00"/>
    <n v="2026"/>
    <x v="3"/>
    <n v="11"/>
    <x v="10"/>
    <x v="3"/>
    <x v="8"/>
    <x v="0"/>
    <s v="New"/>
    <x v="3"/>
    <s v="Compact Sleeping Bag"/>
    <n v="3"/>
    <n v="124.72"/>
    <n v="0.15"/>
    <n v="60.35"/>
    <n v="318.03599999999994"/>
    <n v="181.05"/>
    <n v="136.98599999999993"/>
    <n v="0.4307248236048748"/>
    <n v="2026"/>
    <s v="Q4"/>
    <n v="11"/>
    <s v="Nov"/>
  </r>
  <r>
    <n v="3165"/>
    <d v="2026-11-11T00:00:00"/>
    <n v="2026"/>
    <x v="3"/>
    <n v="11"/>
    <x v="10"/>
    <x v="2"/>
    <x v="2"/>
    <x v="2"/>
    <s v="Returning"/>
    <x v="4"/>
    <s v="Recovery Roller"/>
    <n v="1"/>
    <n v="35.729999999999997"/>
    <n v="0.1"/>
    <n v="14.15"/>
    <n v="32.156999999999996"/>
    <n v="14.15"/>
    <n v="18.006999999999998"/>
    <n v="0.55997139036601673"/>
    <n v="2026"/>
    <s v="Q4"/>
    <n v="11"/>
    <s v="Nov"/>
  </r>
  <r>
    <n v="4179"/>
    <d v="2026-11-11T00:00:00"/>
    <n v="2026"/>
    <x v="3"/>
    <n v="11"/>
    <x v="10"/>
    <x v="2"/>
    <x v="3"/>
    <x v="2"/>
    <s v="Business"/>
    <x v="2"/>
    <s v="Travel Backpack 35L"/>
    <n v="2"/>
    <n v="166.1"/>
    <n v="0.05"/>
    <n v="88.2"/>
    <n v="315.58999999999997"/>
    <n v="176.4"/>
    <n v="139.18999999999997"/>
    <n v="0.44104692797617157"/>
    <n v="2026"/>
    <s v="Q4"/>
    <n v="11"/>
    <s v="Nov"/>
  </r>
  <r>
    <n v="4829"/>
    <d v="2026-11-11T00:00:00"/>
    <n v="2026"/>
    <x v="3"/>
    <n v="11"/>
    <x v="10"/>
    <x v="2"/>
    <x v="16"/>
    <x v="3"/>
    <s v="New"/>
    <x v="0"/>
    <s v="Commuter Helmet"/>
    <n v="2"/>
    <n v="81.27"/>
    <n v="0.05"/>
    <n v="43.04"/>
    <n v="154.41299999999998"/>
    <n v="86.08"/>
    <n v="68.332999999999984"/>
    <n v="0.44253398353765544"/>
    <n v="2026"/>
    <s v="Q4"/>
    <n v="11"/>
    <s v="Nov"/>
  </r>
  <r>
    <n v="4943"/>
    <d v="2026-11-11T00:00:00"/>
    <n v="2026"/>
    <x v="3"/>
    <n v="11"/>
    <x v="10"/>
    <x v="0"/>
    <x v="9"/>
    <x v="1"/>
    <s v="Returning"/>
    <x v="3"/>
    <s v="Trail Tent 2P"/>
    <n v="10"/>
    <n v="191.98"/>
    <n v="0.1"/>
    <n v="102.73"/>
    <n v="1727.82"/>
    <n v="1027.3"/>
    <n v="700.52"/>
    <n v="0.40543575140929033"/>
    <n v="2026"/>
    <s v="Q4"/>
    <n v="11"/>
    <s v="Nov"/>
  </r>
  <r>
    <n v="887"/>
    <d v="2026-11-12T00:00:00"/>
    <n v="2026"/>
    <x v="3"/>
    <n v="11"/>
    <x v="10"/>
    <x v="3"/>
    <x v="8"/>
    <x v="2"/>
    <s v="Returning"/>
    <x v="1"/>
    <s v="Hiking Daypack 20L"/>
    <n v="6"/>
    <n v="89.87"/>
    <n v="0.2"/>
    <n v="44.47"/>
    <n v="431.37600000000003"/>
    <n v="266.82"/>
    <n v="164.55600000000004"/>
    <n v="0.3814676755313231"/>
    <n v="2026"/>
    <s v="Q4"/>
    <n v="11"/>
    <s v="Nov"/>
  </r>
  <r>
    <n v="1090"/>
    <d v="2026-11-12T00:00:00"/>
    <n v="2026"/>
    <x v="3"/>
    <n v="11"/>
    <x v="10"/>
    <x v="1"/>
    <x v="14"/>
    <x v="3"/>
    <s v="New"/>
    <x v="0"/>
    <s v="Trail Bike Light"/>
    <n v="3"/>
    <n v="51.44"/>
    <n v="0.1"/>
    <n v="23.11"/>
    <n v="138.88800000000001"/>
    <n v="69.33"/>
    <n v="69.558000000000007"/>
    <n v="0.50082080525315364"/>
    <n v="2026"/>
    <s v="Q4"/>
    <n v="11"/>
    <s v="Nov"/>
  </r>
  <r>
    <n v="2090"/>
    <d v="2026-11-12T00:00:00"/>
    <n v="2026"/>
    <x v="3"/>
    <n v="11"/>
    <x v="10"/>
    <x v="3"/>
    <x v="4"/>
    <x v="3"/>
    <s v="New"/>
    <x v="2"/>
    <s v="Packing Cube Set"/>
    <n v="4"/>
    <n v="46.68"/>
    <n v="0.05"/>
    <n v="17.96"/>
    <n v="177.38399999999999"/>
    <n v="71.84"/>
    <n v="105.54399999999998"/>
    <n v="0.59500293149325756"/>
    <n v="2026"/>
    <s v="Q4"/>
    <n v="11"/>
    <s v="Nov"/>
  </r>
  <r>
    <n v="2561"/>
    <d v="2026-11-12T00:00:00"/>
    <n v="2026"/>
    <x v="3"/>
    <n v="11"/>
    <x v="10"/>
    <x v="1"/>
    <x v="12"/>
    <x v="2"/>
    <s v="New"/>
    <x v="1"/>
    <s v="Trekking Poles"/>
    <n v="4"/>
    <n v="73.05"/>
    <n v="0.2"/>
    <n v="32.82"/>
    <n v="233.76"/>
    <n v="131.28"/>
    <n v="102.47999999999999"/>
    <n v="0.4383983572895277"/>
    <n v="2026"/>
    <s v="Q4"/>
    <n v="11"/>
    <s v="Nov"/>
  </r>
  <r>
    <n v="2855"/>
    <d v="2026-11-12T00:00:00"/>
    <n v="2026"/>
    <x v="3"/>
    <n v="11"/>
    <x v="10"/>
    <x v="2"/>
    <x v="10"/>
    <x v="3"/>
    <s v="New"/>
    <x v="3"/>
    <s v="Compact Sleeping Bag"/>
    <n v="1"/>
    <n v="125.32"/>
    <n v="0.15"/>
    <n v="59.49"/>
    <n v="106.52199999999999"/>
    <n v="59.49"/>
    <n v="47.031999999999989"/>
    <n v="0.44152381667636725"/>
    <n v="2026"/>
    <s v="Q4"/>
    <n v="11"/>
    <s v="Nov"/>
  </r>
  <r>
    <n v="4421"/>
    <d v="2026-11-12T00:00:00"/>
    <n v="2026"/>
    <x v="3"/>
    <n v="11"/>
    <x v="10"/>
    <x v="1"/>
    <x v="11"/>
    <x v="3"/>
    <s v="Business"/>
    <x v="4"/>
    <s v="Weighted Vest"/>
    <n v="2"/>
    <n v="123.49"/>
    <n v="0.15"/>
    <n v="68.08"/>
    <n v="209.93299999999999"/>
    <n v="136.16"/>
    <n v="73.772999999999996"/>
    <n v="0.35141211719929694"/>
    <n v="2026"/>
    <s v="Q4"/>
    <n v="11"/>
    <s v="Nov"/>
  </r>
  <r>
    <n v="195"/>
    <d v="2026-11-13T00:00:00"/>
    <n v="2026"/>
    <x v="3"/>
    <n v="11"/>
    <x v="10"/>
    <x v="1"/>
    <x v="12"/>
    <x v="2"/>
    <s v="Returning"/>
    <x v="2"/>
    <s v="Packing Cube Set"/>
    <n v="1"/>
    <n v="47.37"/>
    <n v="0.2"/>
    <n v="18.739999999999998"/>
    <n v="37.896000000000001"/>
    <n v="18.739999999999998"/>
    <n v="19.156000000000002"/>
    <n v="0.50548870593202455"/>
    <n v="2026"/>
    <s v="Q4"/>
    <n v="11"/>
    <s v="Nov"/>
  </r>
  <r>
    <n v="520"/>
    <d v="2026-11-13T00:00:00"/>
    <n v="2026"/>
    <x v="3"/>
    <n v="11"/>
    <x v="10"/>
    <x v="1"/>
    <x v="12"/>
    <x v="1"/>
    <s v="Business"/>
    <x v="1"/>
    <s v="Hiking Daypack 20L"/>
    <n v="6"/>
    <n v="92.31"/>
    <n v="0.05"/>
    <n v="46.12"/>
    <n v="526.16700000000003"/>
    <n v="276.71999999999997"/>
    <n v="249.44700000000006"/>
    <n v="0.47408332335551268"/>
    <n v="2026"/>
    <s v="Q4"/>
    <n v="11"/>
    <s v="Nov"/>
  </r>
  <r>
    <n v="646"/>
    <d v="2026-11-13T00:00:00"/>
    <n v="2026"/>
    <x v="3"/>
    <n v="11"/>
    <x v="10"/>
    <x v="2"/>
    <x v="16"/>
    <x v="2"/>
    <s v="Returning"/>
    <x v="0"/>
    <s v="Trail Bike Light"/>
    <n v="1"/>
    <n v="49.53"/>
    <n v="0.1"/>
    <n v="22.18"/>
    <n v="44.577000000000005"/>
    <n v="22.18"/>
    <n v="22.397000000000006"/>
    <n v="0.50243399062296712"/>
    <n v="2026"/>
    <s v="Q4"/>
    <n v="11"/>
    <s v="Nov"/>
  </r>
  <r>
    <n v="893"/>
    <d v="2026-11-13T00:00:00"/>
    <n v="2026"/>
    <x v="3"/>
    <n v="11"/>
    <x v="10"/>
    <x v="3"/>
    <x v="8"/>
    <x v="0"/>
    <s v="New"/>
    <x v="2"/>
    <s v="Packing Cube Set"/>
    <n v="4"/>
    <n v="47.62"/>
    <n v="0.2"/>
    <n v="18.100000000000001"/>
    <n v="152.38399999999999"/>
    <n v="72.400000000000006"/>
    <n v="79.98399999999998"/>
    <n v="0.52488450230995376"/>
    <n v="2026"/>
    <s v="Q4"/>
    <n v="11"/>
    <s v="Nov"/>
  </r>
  <r>
    <n v="916"/>
    <d v="2026-11-13T00:00:00"/>
    <n v="2026"/>
    <x v="3"/>
    <n v="11"/>
    <x v="10"/>
    <x v="1"/>
    <x v="6"/>
    <x v="0"/>
    <s v="New"/>
    <x v="0"/>
    <s v="Trail Bike Light"/>
    <n v="4"/>
    <n v="51.93"/>
    <n v="0.05"/>
    <n v="22.62"/>
    <n v="197.334"/>
    <n v="90.48"/>
    <n v="106.854"/>
    <n v="0.54148803551339353"/>
    <n v="2026"/>
    <s v="Q4"/>
    <n v="11"/>
    <s v="Nov"/>
  </r>
  <r>
    <n v="1295"/>
    <d v="2026-11-13T00:00:00"/>
    <n v="2026"/>
    <x v="3"/>
    <n v="11"/>
    <x v="10"/>
    <x v="1"/>
    <x v="11"/>
    <x v="3"/>
    <s v="New"/>
    <x v="1"/>
    <s v="Summit Backpack 45L"/>
    <n v="1"/>
    <n v="155.44999999999999"/>
    <n v="0.05"/>
    <n v="77.25"/>
    <n v="147.67749999999998"/>
    <n v="77.25"/>
    <n v="70.427499999999981"/>
    <n v="0.47690067884410281"/>
    <n v="2026"/>
    <s v="Q4"/>
    <n v="11"/>
    <s v="Nov"/>
  </r>
  <r>
    <n v="3438"/>
    <d v="2026-11-13T00:00:00"/>
    <n v="2026"/>
    <x v="3"/>
    <n v="11"/>
    <x v="10"/>
    <x v="0"/>
    <x v="0"/>
    <x v="0"/>
    <s v="Returning"/>
    <x v="0"/>
    <s v="Compact Repair Kit"/>
    <n v="4"/>
    <n v="40.03"/>
    <n v="0.05"/>
    <n v="16.78"/>
    <n v="152.114"/>
    <n v="67.12"/>
    <n v="84.994"/>
    <n v="0.5587519886400989"/>
    <n v="2026"/>
    <s v="Q4"/>
    <n v="11"/>
    <s v="Nov"/>
  </r>
  <r>
    <n v="3573"/>
    <d v="2026-11-13T00:00:00"/>
    <n v="2026"/>
    <x v="3"/>
    <n v="11"/>
    <x v="10"/>
    <x v="0"/>
    <x v="9"/>
    <x v="0"/>
    <s v="Returning"/>
    <x v="1"/>
    <s v="Summit Backpack 45L"/>
    <n v="2"/>
    <n v="152.96"/>
    <n v="0.1"/>
    <n v="79.12"/>
    <n v="275.32800000000003"/>
    <n v="158.24"/>
    <n v="117.08800000000002"/>
    <n v="0.4252673175267318"/>
    <n v="2026"/>
    <s v="Q4"/>
    <n v="11"/>
    <s v="Nov"/>
  </r>
  <r>
    <n v="4257"/>
    <d v="2026-11-13T00:00:00"/>
    <n v="2026"/>
    <x v="3"/>
    <n v="11"/>
    <x v="10"/>
    <x v="3"/>
    <x v="13"/>
    <x v="2"/>
    <s v="New"/>
    <x v="4"/>
    <s v="Weighted Vest"/>
    <n v="2"/>
    <n v="124.06"/>
    <n v="0.05"/>
    <n v="69.98"/>
    <n v="235.714"/>
    <n v="139.96"/>
    <n v="95.753999999999991"/>
    <n v="0.40622958330858577"/>
    <n v="2026"/>
    <s v="Q4"/>
    <n v="11"/>
    <s v="Nov"/>
  </r>
  <r>
    <n v="4389"/>
    <d v="2026-11-13T00:00:00"/>
    <n v="2026"/>
    <x v="3"/>
    <n v="11"/>
    <x v="10"/>
    <x v="2"/>
    <x v="10"/>
    <x v="3"/>
    <s v="New"/>
    <x v="1"/>
    <s v="Summit Backpack 45L"/>
    <n v="1"/>
    <n v="151.66"/>
    <n v="0.1"/>
    <n v="80.209999999999994"/>
    <n v="136.494"/>
    <n v="80.209999999999994"/>
    <n v="56.284000000000006"/>
    <n v="0.41235512183685735"/>
    <n v="2026"/>
    <s v="Q4"/>
    <n v="11"/>
    <s v="Nov"/>
  </r>
  <r>
    <n v="4887"/>
    <d v="2026-11-13T00:00:00"/>
    <n v="2026"/>
    <x v="3"/>
    <n v="11"/>
    <x v="10"/>
    <x v="3"/>
    <x v="8"/>
    <x v="0"/>
    <s v="New"/>
    <x v="1"/>
    <s v="Trail Boots"/>
    <n v="2"/>
    <n v="142.30000000000001"/>
    <n v="0.15"/>
    <n v="77.760000000000005"/>
    <n v="241.91000000000003"/>
    <n v="155.52000000000001"/>
    <n v="86.390000000000015"/>
    <n v="0.35711628291513375"/>
    <n v="2026"/>
    <s v="Q4"/>
    <n v="11"/>
    <s v="Nov"/>
  </r>
  <r>
    <n v="5007"/>
    <d v="2026-11-13T00:00:00"/>
    <n v="2026"/>
    <x v="3"/>
    <n v="11"/>
    <x v="10"/>
    <x v="1"/>
    <x v="14"/>
    <x v="0"/>
    <s v="Business"/>
    <x v="2"/>
    <s v="Travel Backpack 35L"/>
    <n v="4"/>
    <n v="161.97"/>
    <n v="0.05"/>
    <n v="87.2"/>
    <n v="615.48599999999999"/>
    <n v="348.8"/>
    <n v="266.68599999999998"/>
    <n v="0.4332933649181297"/>
    <n v="2026"/>
    <s v="Q4"/>
    <n v="11"/>
    <s v="Nov"/>
  </r>
  <r>
    <n v="5111"/>
    <d v="2026-11-13T00:00:00"/>
    <n v="2026"/>
    <x v="3"/>
    <n v="11"/>
    <x v="10"/>
    <x v="1"/>
    <x v="14"/>
    <x v="1"/>
    <s v="Business"/>
    <x v="2"/>
    <s v="Carry-On Duffel"/>
    <n v="5"/>
    <n v="133.99"/>
    <n v="0.15"/>
    <n v="65.55"/>
    <n v="569.45749999999998"/>
    <n v="327.75"/>
    <n v="241.70749999999998"/>
    <n v="0.42445221987593451"/>
    <n v="2026"/>
    <s v="Q4"/>
    <n v="11"/>
    <s v="Nov"/>
  </r>
  <r>
    <n v="5177"/>
    <d v="2026-11-13T00:00:00"/>
    <n v="2026"/>
    <x v="3"/>
    <n v="11"/>
    <x v="10"/>
    <x v="1"/>
    <x v="6"/>
    <x v="2"/>
    <s v="Returning"/>
    <x v="3"/>
    <s v="Portable Camp Stove"/>
    <n v="2"/>
    <n v="83.18"/>
    <n v="0.1"/>
    <n v="40.479999999999997"/>
    <n v="149.72400000000002"/>
    <n v="80.959999999999994"/>
    <n v="68.764000000000024"/>
    <n v="0.45927172664369115"/>
    <n v="2026"/>
    <s v="Q4"/>
    <n v="11"/>
    <s v="Nov"/>
  </r>
  <r>
    <n v="584"/>
    <d v="2026-11-14T00:00:00"/>
    <n v="2026"/>
    <x v="3"/>
    <n v="11"/>
    <x v="10"/>
    <x v="1"/>
    <x v="12"/>
    <x v="0"/>
    <s v="New"/>
    <x v="1"/>
    <s v="Hiking Daypack 20L"/>
    <n v="1"/>
    <n v="91.95"/>
    <n v="0"/>
    <n v="46.64"/>
    <n v="91.95"/>
    <n v="46.64"/>
    <n v="45.31"/>
    <n v="0.49276780859162589"/>
    <n v="2026"/>
    <s v="Q4"/>
    <n v="11"/>
    <s v="Nov"/>
  </r>
  <r>
    <n v="621"/>
    <d v="2026-11-14T00:00:00"/>
    <n v="2026"/>
    <x v="3"/>
    <n v="11"/>
    <x v="10"/>
    <x v="3"/>
    <x v="13"/>
    <x v="1"/>
    <s v="Business"/>
    <x v="2"/>
    <s v="Insulated Bottle"/>
    <n v="5"/>
    <n v="35.68"/>
    <n v="0.15"/>
    <n v="13.48"/>
    <n v="151.64000000000001"/>
    <n v="67.400000000000006"/>
    <n v="84.240000000000009"/>
    <n v="0.55552624637298864"/>
    <n v="2026"/>
    <s v="Q4"/>
    <n v="11"/>
    <s v="Nov"/>
  </r>
  <r>
    <n v="623"/>
    <d v="2026-11-14T00:00:00"/>
    <n v="2026"/>
    <x v="3"/>
    <n v="11"/>
    <x v="10"/>
    <x v="2"/>
    <x v="16"/>
    <x v="0"/>
    <s v="Returning"/>
    <x v="3"/>
    <s v="Alpine Tent 4P"/>
    <n v="3"/>
    <n v="336.58"/>
    <n v="0.15"/>
    <n v="198.99"/>
    <n v="858.279"/>
    <n v="596.97"/>
    <n v="261.30899999999997"/>
    <n v="0.3044569423229509"/>
    <n v="2026"/>
    <s v="Q4"/>
    <n v="11"/>
    <s v="Nov"/>
  </r>
  <r>
    <n v="1431"/>
    <d v="2026-11-14T00:00:00"/>
    <n v="2026"/>
    <x v="3"/>
    <n v="11"/>
    <x v="10"/>
    <x v="2"/>
    <x v="2"/>
    <x v="0"/>
    <s v="New"/>
    <x v="4"/>
    <s v="Recovery Roller"/>
    <n v="2"/>
    <n v="36.979999999999997"/>
    <n v="0.15"/>
    <n v="14.13"/>
    <n v="62.865999999999993"/>
    <n v="28.26"/>
    <n v="34.605999999999995"/>
    <n v="0.55047243342983487"/>
    <n v="2026"/>
    <s v="Q4"/>
    <n v="11"/>
    <s v="Nov"/>
  </r>
  <r>
    <n v="1520"/>
    <d v="2026-11-14T00:00:00"/>
    <n v="2026"/>
    <x v="3"/>
    <n v="11"/>
    <x v="10"/>
    <x v="3"/>
    <x v="13"/>
    <x v="3"/>
    <s v="New"/>
    <x v="4"/>
    <s v="Recovery Roller"/>
    <n v="2"/>
    <n v="36.15"/>
    <n v="0"/>
    <n v="13.51"/>
    <n v="72.3"/>
    <n v="27.02"/>
    <n v="45.28"/>
    <n v="0.62627939142461964"/>
    <n v="2026"/>
    <s v="Q4"/>
    <n v="11"/>
    <s v="Nov"/>
  </r>
  <r>
    <n v="1791"/>
    <d v="2026-11-14T00:00:00"/>
    <n v="2026"/>
    <x v="3"/>
    <n v="11"/>
    <x v="10"/>
    <x v="2"/>
    <x v="2"/>
    <x v="0"/>
    <s v="Business"/>
    <x v="4"/>
    <s v="Weighted Vest"/>
    <n v="1"/>
    <n v="121.86"/>
    <n v="0.05"/>
    <n v="69.900000000000006"/>
    <n v="115.767"/>
    <n v="69.900000000000006"/>
    <n v="45.86699999999999"/>
    <n v="0.396200989919407"/>
    <n v="2026"/>
    <s v="Q4"/>
    <n v="11"/>
    <s v="Nov"/>
  </r>
  <r>
    <n v="2191"/>
    <d v="2026-11-14T00:00:00"/>
    <n v="2026"/>
    <x v="3"/>
    <n v="11"/>
    <x v="10"/>
    <x v="2"/>
    <x v="5"/>
    <x v="2"/>
    <s v="Returning"/>
    <x v="0"/>
    <s v="Trail Bike Light"/>
    <n v="6"/>
    <n v="49.85"/>
    <n v="0.05"/>
    <n v="22.68"/>
    <n v="284.14499999999998"/>
    <n v="136.07999999999998"/>
    <n v="148.065"/>
    <n v="0.52108958454310306"/>
    <n v="2026"/>
    <s v="Q4"/>
    <n v="11"/>
    <s v="Nov"/>
  </r>
  <r>
    <n v="2365"/>
    <d v="2026-11-14T00:00:00"/>
    <n v="2026"/>
    <x v="3"/>
    <n v="11"/>
    <x v="10"/>
    <x v="2"/>
    <x v="5"/>
    <x v="2"/>
    <s v="Business"/>
    <x v="1"/>
    <s v="Hiking Daypack 20L"/>
    <n v="2"/>
    <n v="91.95"/>
    <n v="0.05"/>
    <n v="46.45"/>
    <n v="174.70499999999998"/>
    <n v="92.9"/>
    <n v="81.804999999999978"/>
    <n v="0.46824647262528252"/>
    <n v="2026"/>
    <s v="Q4"/>
    <n v="11"/>
    <s v="Nov"/>
  </r>
  <r>
    <n v="2603"/>
    <d v="2026-11-14T00:00:00"/>
    <n v="2026"/>
    <x v="3"/>
    <n v="11"/>
    <x v="10"/>
    <x v="3"/>
    <x v="8"/>
    <x v="3"/>
    <s v="Returning"/>
    <x v="0"/>
    <s v="Trail Bike Light"/>
    <n v="2"/>
    <n v="51.71"/>
    <n v="0.15"/>
    <n v="22.93"/>
    <n v="87.906999999999996"/>
    <n v="45.86"/>
    <n v="42.046999999999997"/>
    <n v="0.47831230732478641"/>
    <n v="2026"/>
    <s v="Q4"/>
    <n v="11"/>
    <s v="Nov"/>
  </r>
  <r>
    <n v="4098"/>
    <d v="2026-11-14T00:00:00"/>
    <n v="2026"/>
    <x v="3"/>
    <n v="11"/>
    <x v="10"/>
    <x v="1"/>
    <x v="1"/>
    <x v="2"/>
    <s v="Returning"/>
    <x v="4"/>
    <s v="Resistance Band Set"/>
    <n v="1"/>
    <n v="41.05"/>
    <n v="0.05"/>
    <n v="14.6"/>
    <n v="38.997499999999995"/>
    <n v="14.6"/>
    <n v="24.397499999999994"/>
    <n v="0.62561702673248276"/>
    <n v="2026"/>
    <s v="Q4"/>
    <n v="11"/>
    <s v="Nov"/>
  </r>
  <r>
    <n v="1176"/>
    <d v="2026-11-15T00:00:00"/>
    <n v="2026"/>
    <x v="3"/>
    <n v="11"/>
    <x v="10"/>
    <x v="1"/>
    <x v="6"/>
    <x v="1"/>
    <s v="Business"/>
    <x v="3"/>
    <s v="Alpine Tent 4P"/>
    <n v="10"/>
    <n v="333.09"/>
    <n v="0.15"/>
    <n v="197.95"/>
    <n v="2831.2649999999994"/>
    <n v="1979.5"/>
    <n v="851.76499999999942"/>
    <n v="0.30084255624252748"/>
    <n v="2026"/>
    <s v="Q4"/>
    <n v="11"/>
    <s v="Nov"/>
  </r>
  <r>
    <n v="1895"/>
    <d v="2026-11-15T00:00:00"/>
    <n v="2026"/>
    <x v="3"/>
    <n v="11"/>
    <x v="10"/>
    <x v="3"/>
    <x v="4"/>
    <x v="0"/>
    <s v="Business"/>
    <x v="0"/>
    <s v="Trail Bike Light"/>
    <n v="3"/>
    <n v="51.79"/>
    <n v="0.2"/>
    <n v="22.23"/>
    <n v="124.29600000000001"/>
    <n v="66.69"/>
    <n v="57.606000000000009"/>
    <n v="0.4634581965630431"/>
    <n v="2026"/>
    <s v="Q4"/>
    <n v="11"/>
    <s v="Nov"/>
  </r>
  <r>
    <n v="3385"/>
    <d v="2026-11-15T00:00:00"/>
    <n v="2026"/>
    <x v="3"/>
    <n v="11"/>
    <x v="10"/>
    <x v="1"/>
    <x v="11"/>
    <x v="3"/>
    <s v="New"/>
    <x v="1"/>
    <s v="Trekking Poles"/>
    <n v="1"/>
    <n v="71.040000000000006"/>
    <n v="0.1"/>
    <n v="31.59"/>
    <n v="63.936000000000007"/>
    <n v="31.59"/>
    <n v="32.346000000000004"/>
    <n v="0.50591216216216217"/>
    <n v="2026"/>
    <s v="Q4"/>
    <n v="11"/>
    <s v="Nov"/>
  </r>
  <r>
    <n v="3581"/>
    <d v="2026-11-15T00:00:00"/>
    <n v="2026"/>
    <x v="3"/>
    <n v="11"/>
    <x v="10"/>
    <x v="3"/>
    <x v="4"/>
    <x v="3"/>
    <s v="Business"/>
    <x v="1"/>
    <s v="Trail Boots"/>
    <n v="2"/>
    <n v="141.21"/>
    <n v="0.1"/>
    <n v="78.31"/>
    <n v="254.17800000000003"/>
    <n v="156.62"/>
    <n v="97.558000000000021"/>
    <n v="0.38381763960688969"/>
    <n v="2026"/>
    <s v="Q4"/>
    <n v="11"/>
    <s v="Nov"/>
  </r>
  <r>
    <n v="4528"/>
    <d v="2026-11-15T00:00:00"/>
    <n v="2026"/>
    <x v="3"/>
    <n v="11"/>
    <x v="10"/>
    <x v="0"/>
    <x v="15"/>
    <x v="3"/>
    <s v="New"/>
    <x v="1"/>
    <s v="Trail Boots"/>
    <n v="2"/>
    <n v="141.63999999999999"/>
    <n v="0.15"/>
    <n v="80.349999999999994"/>
    <n v="240.78799999999998"/>
    <n v="160.69999999999999"/>
    <n v="80.087999999999994"/>
    <n v="0.33260793727262156"/>
    <n v="2026"/>
    <s v="Q4"/>
    <n v="11"/>
    <s v="Nov"/>
  </r>
  <r>
    <n v="4633"/>
    <d v="2026-11-15T00:00:00"/>
    <n v="2026"/>
    <x v="3"/>
    <n v="11"/>
    <x v="10"/>
    <x v="2"/>
    <x v="10"/>
    <x v="0"/>
    <s v="Returning"/>
    <x v="1"/>
    <s v="Trekking Poles"/>
    <n v="1"/>
    <n v="71.78"/>
    <n v="0.15"/>
    <n v="32.869999999999997"/>
    <n v="61.012999999999998"/>
    <n v="32.869999999999997"/>
    <n v="28.143000000000001"/>
    <n v="0.46126235392457349"/>
    <n v="2026"/>
    <s v="Q4"/>
    <n v="11"/>
    <s v="Nov"/>
  </r>
  <r>
    <n v="5195"/>
    <d v="2026-11-15T00:00:00"/>
    <n v="2026"/>
    <x v="3"/>
    <n v="11"/>
    <x v="10"/>
    <x v="2"/>
    <x v="16"/>
    <x v="0"/>
    <s v="Business"/>
    <x v="1"/>
    <s v="Summit Backpack 45L"/>
    <n v="3"/>
    <n v="153.88999999999999"/>
    <n v="0.1"/>
    <n v="80.36"/>
    <n v="415.50299999999999"/>
    <n v="241.07999999999998"/>
    <n v="174.423"/>
    <n v="0.41978758276113531"/>
    <n v="2026"/>
    <s v="Q4"/>
    <n v="11"/>
    <s v="Nov"/>
  </r>
  <r>
    <n v="2778"/>
    <d v="2026-11-16T00:00:00"/>
    <n v="2026"/>
    <x v="3"/>
    <n v="11"/>
    <x v="10"/>
    <x v="3"/>
    <x v="4"/>
    <x v="3"/>
    <s v="Returning"/>
    <x v="1"/>
    <s v="Trail Boots"/>
    <n v="1"/>
    <n v="145.4"/>
    <n v="0.1"/>
    <n v="77.66"/>
    <n v="130.86000000000001"/>
    <n v="77.66"/>
    <n v="53.200000000000017"/>
    <n v="0.40654134189209851"/>
    <n v="2026"/>
    <s v="Q4"/>
    <n v="11"/>
    <s v="Nov"/>
  </r>
  <r>
    <n v="341"/>
    <d v="2026-11-17T00:00:00"/>
    <n v="2026"/>
    <x v="3"/>
    <n v="11"/>
    <x v="10"/>
    <x v="3"/>
    <x v="8"/>
    <x v="0"/>
    <s v="Returning"/>
    <x v="2"/>
    <s v="Carry-On Duffel"/>
    <n v="1"/>
    <n v="132.94999999999999"/>
    <n v="0.05"/>
    <n v="65.36"/>
    <n v="126.30249999999998"/>
    <n v="65.36"/>
    <n v="60.942499999999981"/>
    <n v="0.48251222264009019"/>
    <n v="2026"/>
    <s v="Q4"/>
    <n v="11"/>
    <s v="Nov"/>
  </r>
  <r>
    <n v="374"/>
    <d v="2026-11-17T00:00:00"/>
    <n v="2026"/>
    <x v="3"/>
    <n v="11"/>
    <x v="10"/>
    <x v="3"/>
    <x v="7"/>
    <x v="2"/>
    <s v="Returning"/>
    <x v="4"/>
    <s v="Training Mat"/>
    <n v="1"/>
    <n v="51.34"/>
    <n v="0.15"/>
    <n v="21.37"/>
    <n v="43.639000000000003"/>
    <n v="21.37"/>
    <n v="22.269000000000002"/>
    <n v="0.5103004193496643"/>
    <n v="2026"/>
    <s v="Q4"/>
    <n v="11"/>
    <s v="Nov"/>
  </r>
  <r>
    <n v="598"/>
    <d v="2026-11-17T00:00:00"/>
    <n v="2026"/>
    <x v="3"/>
    <n v="11"/>
    <x v="10"/>
    <x v="0"/>
    <x v="0"/>
    <x v="0"/>
    <s v="New"/>
    <x v="0"/>
    <s v="Trail Bike Light"/>
    <n v="1"/>
    <n v="49.98"/>
    <n v="0.1"/>
    <n v="22.25"/>
    <n v="44.981999999999999"/>
    <n v="22.25"/>
    <n v="22.731999999999999"/>
    <n v="0.50535769863500957"/>
    <n v="2026"/>
    <s v="Q4"/>
    <n v="11"/>
    <s v="Nov"/>
  </r>
  <r>
    <n v="690"/>
    <d v="2026-11-17T00:00:00"/>
    <n v="2026"/>
    <x v="3"/>
    <n v="11"/>
    <x v="10"/>
    <x v="3"/>
    <x v="8"/>
    <x v="0"/>
    <s v="Returning"/>
    <x v="2"/>
    <s v="Travel Backpack 35L"/>
    <n v="2"/>
    <n v="168.08"/>
    <n v="0.1"/>
    <n v="87.63"/>
    <n v="302.54400000000004"/>
    <n v="175.26"/>
    <n v="127.28400000000005"/>
    <n v="0.42071235919403471"/>
    <n v="2026"/>
    <s v="Q4"/>
    <n v="11"/>
    <s v="Nov"/>
  </r>
  <r>
    <n v="1296"/>
    <d v="2026-11-17T00:00:00"/>
    <n v="2026"/>
    <x v="3"/>
    <n v="11"/>
    <x v="10"/>
    <x v="3"/>
    <x v="13"/>
    <x v="0"/>
    <s v="New"/>
    <x v="3"/>
    <s v="Trail Tent 2P"/>
    <n v="1"/>
    <n v="191.85"/>
    <n v="0.15"/>
    <n v="104.41"/>
    <n v="163.07249999999999"/>
    <n v="104.41"/>
    <n v="58.662499999999994"/>
    <n v="0.35973263425776875"/>
    <n v="2026"/>
    <s v="Q4"/>
    <n v="11"/>
    <s v="Nov"/>
  </r>
  <r>
    <n v="1585"/>
    <d v="2026-11-17T00:00:00"/>
    <n v="2026"/>
    <x v="3"/>
    <n v="11"/>
    <x v="10"/>
    <x v="1"/>
    <x v="14"/>
    <x v="2"/>
    <s v="Returning"/>
    <x v="1"/>
    <s v="Hiking Daypack 20L"/>
    <n v="4"/>
    <n v="93.99"/>
    <n v="0.1"/>
    <n v="44.07"/>
    <n v="338.36399999999998"/>
    <n v="176.28"/>
    <n v="162.08399999999997"/>
    <n v="0.47902259105578604"/>
    <n v="2026"/>
    <s v="Q4"/>
    <n v="11"/>
    <s v="Nov"/>
  </r>
  <r>
    <n v="2194"/>
    <d v="2026-11-17T00:00:00"/>
    <n v="2026"/>
    <x v="3"/>
    <n v="11"/>
    <x v="10"/>
    <x v="3"/>
    <x v="13"/>
    <x v="0"/>
    <s v="Returning"/>
    <x v="2"/>
    <s v="Insulated Bottle"/>
    <n v="4"/>
    <n v="36.57"/>
    <n v="0.05"/>
    <n v="13.35"/>
    <n v="138.96600000000001"/>
    <n v="53.4"/>
    <n v="85.566000000000003"/>
    <n v="0.61573334484694098"/>
    <n v="2026"/>
    <s v="Q4"/>
    <n v="11"/>
    <s v="Nov"/>
  </r>
  <r>
    <n v="2221"/>
    <d v="2026-11-17T00:00:00"/>
    <n v="2026"/>
    <x v="3"/>
    <n v="11"/>
    <x v="10"/>
    <x v="1"/>
    <x v="12"/>
    <x v="3"/>
    <s v="Returning"/>
    <x v="0"/>
    <s v="Compact Repair Kit"/>
    <n v="1"/>
    <n v="39.81"/>
    <n v="0.05"/>
    <n v="16.25"/>
    <n v="37.819499999999998"/>
    <n v="16.25"/>
    <n v="21.569499999999998"/>
    <n v="0.57032747656632155"/>
    <n v="2026"/>
    <s v="Q4"/>
    <n v="11"/>
    <s v="Nov"/>
  </r>
  <r>
    <n v="3836"/>
    <d v="2026-11-17T00:00:00"/>
    <n v="2026"/>
    <x v="3"/>
    <n v="11"/>
    <x v="10"/>
    <x v="3"/>
    <x v="4"/>
    <x v="2"/>
    <s v="Returning"/>
    <x v="1"/>
    <s v="Hiking Daypack 20L"/>
    <n v="1"/>
    <n v="91.43"/>
    <n v="0.1"/>
    <n v="45.06"/>
    <n v="82.287000000000006"/>
    <n v="45.06"/>
    <n v="37.227000000000004"/>
    <n v="0.45240438951474715"/>
    <n v="2026"/>
    <s v="Q4"/>
    <n v="11"/>
    <s v="Nov"/>
  </r>
  <r>
    <n v="4437"/>
    <d v="2026-11-17T00:00:00"/>
    <n v="2026"/>
    <x v="3"/>
    <n v="11"/>
    <x v="10"/>
    <x v="2"/>
    <x v="2"/>
    <x v="0"/>
    <s v="Returning"/>
    <x v="4"/>
    <s v="Weighted Vest"/>
    <n v="1"/>
    <n v="122.64"/>
    <n v="0"/>
    <n v="68.58"/>
    <n v="122.64"/>
    <n v="68.58"/>
    <n v="54.06"/>
    <n v="0.44080234833659493"/>
    <n v="2026"/>
    <s v="Q4"/>
    <n v="11"/>
    <s v="Nov"/>
  </r>
  <r>
    <n v="4735"/>
    <d v="2026-11-17T00:00:00"/>
    <n v="2026"/>
    <x v="3"/>
    <n v="11"/>
    <x v="10"/>
    <x v="1"/>
    <x v="12"/>
    <x v="0"/>
    <s v="Business"/>
    <x v="0"/>
    <s v="Commuter Helmet"/>
    <n v="1"/>
    <n v="80.959999999999994"/>
    <n v="0.1"/>
    <n v="43.86"/>
    <n v="72.86399999999999"/>
    <n v="43.86"/>
    <n v="29.003999999999991"/>
    <n v="0.39805665349143604"/>
    <n v="2026"/>
    <s v="Q4"/>
    <n v="11"/>
    <s v="Nov"/>
  </r>
  <r>
    <n v="554"/>
    <d v="2026-11-18T00:00:00"/>
    <n v="2026"/>
    <x v="3"/>
    <n v="11"/>
    <x v="10"/>
    <x v="2"/>
    <x v="5"/>
    <x v="3"/>
    <s v="Business"/>
    <x v="4"/>
    <s v="Recovery Roller"/>
    <n v="1"/>
    <n v="36.380000000000003"/>
    <n v="0.05"/>
    <n v="14.06"/>
    <n v="34.561"/>
    <n v="14.06"/>
    <n v="20.500999999999998"/>
    <n v="0.59318306761957118"/>
    <n v="2026"/>
    <s v="Q4"/>
    <n v="11"/>
    <s v="Nov"/>
  </r>
  <r>
    <n v="1205"/>
    <d v="2026-11-18T00:00:00"/>
    <n v="2026"/>
    <x v="3"/>
    <n v="11"/>
    <x v="10"/>
    <x v="3"/>
    <x v="13"/>
    <x v="0"/>
    <s v="Returning"/>
    <x v="0"/>
    <s v="Cycling Pack 12L"/>
    <n v="2"/>
    <n v="100.72"/>
    <n v="0.1"/>
    <n v="51.68"/>
    <n v="181.29599999999999"/>
    <n v="103.36"/>
    <n v="77.935999999999993"/>
    <n v="0.42988262289294854"/>
    <n v="2026"/>
    <s v="Q4"/>
    <n v="11"/>
    <s v="Nov"/>
  </r>
  <r>
    <n v="1979"/>
    <d v="2026-11-18T00:00:00"/>
    <n v="2026"/>
    <x v="3"/>
    <n v="11"/>
    <x v="10"/>
    <x v="1"/>
    <x v="11"/>
    <x v="2"/>
    <s v="Returning"/>
    <x v="3"/>
    <s v="Compact Sleeping Bag"/>
    <n v="3"/>
    <n v="120.29"/>
    <n v="0"/>
    <n v="62.04"/>
    <n v="360.87"/>
    <n v="186.12"/>
    <n v="174.75"/>
    <n v="0.48424640452240419"/>
    <n v="2026"/>
    <s v="Q4"/>
    <n v="11"/>
    <s v="Nov"/>
  </r>
  <r>
    <n v="2151"/>
    <d v="2026-11-18T00:00:00"/>
    <n v="2026"/>
    <x v="3"/>
    <n v="11"/>
    <x v="10"/>
    <x v="1"/>
    <x v="1"/>
    <x v="0"/>
    <s v="New"/>
    <x v="3"/>
    <s v="Compact Sleeping Bag"/>
    <n v="2"/>
    <n v="124.18"/>
    <n v="0.15"/>
    <n v="60.72"/>
    <n v="211.10599999999999"/>
    <n v="121.44"/>
    <n v="89.665999999999997"/>
    <n v="0.42474396748552862"/>
    <n v="2026"/>
    <s v="Q4"/>
    <n v="11"/>
    <s v="Nov"/>
  </r>
  <r>
    <n v="2730"/>
    <d v="2026-11-18T00:00:00"/>
    <n v="2026"/>
    <x v="3"/>
    <n v="11"/>
    <x v="10"/>
    <x v="0"/>
    <x v="0"/>
    <x v="0"/>
    <s v="Returning"/>
    <x v="1"/>
    <s v="Summit Backpack 45L"/>
    <n v="3"/>
    <n v="154.07"/>
    <n v="0.05"/>
    <n v="77.73"/>
    <n v="439.09949999999998"/>
    <n v="233.19"/>
    <n v="205.90949999999998"/>
    <n v="0.46893585622393102"/>
    <n v="2026"/>
    <s v="Q4"/>
    <n v="11"/>
    <s v="Nov"/>
  </r>
  <r>
    <n v="2779"/>
    <d v="2026-11-18T00:00:00"/>
    <n v="2026"/>
    <x v="3"/>
    <n v="11"/>
    <x v="10"/>
    <x v="0"/>
    <x v="15"/>
    <x v="1"/>
    <s v="Business"/>
    <x v="4"/>
    <s v="Weighted Vest"/>
    <n v="4"/>
    <n v="123.4"/>
    <n v="0.05"/>
    <n v="70.930000000000007"/>
    <n v="468.92"/>
    <n v="283.72000000000003"/>
    <n v="185.2"/>
    <n v="0.3949500980977565"/>
    <n v="2026"/>
    <s v="Q4"/>
    <n v="11"/>
    <s v="Nov"/>
  </r>
  <r>
    <n v="2853"/>
    <d v="2026-11-18T00:00:00"/>
    <n v="2026"/>
    <x v="3"/>
    <n v="11"/>
    <x v="10"/>
    <x v="2"/>
    <x v="3"/>
    <x v="0"/>
    <s v="New"/>
    <x v="0"/>
    <s v="Cycling Pack 12L"/>
    <n v="1"/>
    <n v="104.64"/>
    <n v="0"/>
    <n v="50.79"/>
    <n v="104.64"/>
    <n v="50.79"/>
    <n v="53.85"/>
    <n v="0.51462155963302758"/>
    <n v="2026"/>
    <s v="Q4"/>
    <n v="11"/>
    <s v="Nov"/>
  </r>
  <r>
    <n v="3825"/>
    <d v="2026-11-18T00:00:00"/>
    <n v="2026"/>
    <x v="3"/>
    <n v="11"/>
    <x v="10"/>
    <x v="3"/>
    <x v="8"/>
    <x v="0"/>
    <s v="New"/>
    <x v="2"/>
    <s v="Packing Cube Set"/>
    <n v="2"/>
    <n v="46.44"/>
    <n v="0.1"/>
    <n v="18.190000000000001"/>
    <n v="83.591999999999999"/>
    <n v="36.380000000000003"/>
    <n v="47.211999999999996"/>
    <n v="0.56479088908029473"/>
    <n v="2026"/>
    <s v="Q4"/>
    <n v="11"/>
    <s v="Nov"/>
  </r>
  <r>
    <n v="4808"/>
    <d v="2026-11-18T00:00:00"/>
    <n v="2026"/>
    <x v="3"/>
    <n v="11"/>
    <x v="10"/>
    <x v="2"/>
    <x v="16"/>
    <x v="0"/>
    <s v="New"/>
    <x v="3"/>
    <s v="Portable Camp Stove"/>
    <n v="2"/>
    <n v="81.67"/>
    <n v="0.05"/>
    <n v="40.43"/>
    <n v="155.173"/>
    <n v="80.86"/>
    <n v="74.313000000000002"/>
    <n v="0.4789041908063903"/>
    <n v="2026"/>
    <s v="Q4"/>
    <n v="11"/>
    <s v="Nov"/>
  </r>
  <r>
    <n v="5131"/>
    <d v="2026-11-18T00:00:00"/>
    <n v="2026"/>
    <x v="3"/>
    <n v="11"/>
    <x v="10"/>
    <x v="3"/>
    <x v="8"/>
    <x v="2"/>
    <s v="New"/>
    <x v="1"/>
    <s v="Trekking Poles"/>
    <n v="3"/>
    <n v="70.599999999999994"/>
    <n v="0.05"/>
    <n v="32.68"/>
    <n v="201.20999999999998"/>
    <n v="98.039999999999992"/>
    <n v="103.16999999999999"/>
    <n v="0.5127478753541076"/>
    <n v="2026"/>
    <s v="Q4"/>
    <n v="11"/>
    <s v="Nov"/>
  </r>
  <r>
    <n v="1502"/>
    <d v="2026-11-19T00:00:00"/>
    <n v="2026"/>
    <x v="3"/>
    <n v="11"/>
    <x v="10"/>
    <x v="3"/>
    <x v="7"/>
    <x v="3"/>
    <s v="New"/>
    <x v="4"/>
    <s v="Recovery Roller"/>
    <n v="1"/>
    <n v="35.770000000000003"/>
    <n v="0.15"/>
    <n v="13.69"/>
    <n v="30.404500000000002"/>
    <n v="13.69"/>
    <n v="16.714500000000001"/>
    <n v="0.54973770330049831"/>
    <n v="2026"/>
    <s v="Q4"/>
    <n v="11"/>
    <s v="Nov"/>
  </r>
  <r>
    <n v="2470"/>
    <d v="2026-11-19T00:00:00"/>
    <n v="2026"/>
    <x v="3"/>
    <n v="11"/>
    <x v="10"/>
    <x v="1"/>
    <x v="6"/>
    <x v="2"/>
    <s v="Business"/>
    <x v="1"/>
    <s v="Hiking Daypack 20L"/>
    <n v="1"/>
    <n v="92.13"/>
    <n v="0.15"/>
    <n v="45.85"/>
    <n v="78.31049999999999"/>
    <n v="45.85"/>
    <n v="32.460499999999989"/>
    <n v="0.41451018701195874"/>
    <n v="2026"/>
    <s v="Q4"/>
    <n v="11"/>
    <s v="Nov"/>
  </r>
  <r>
    <n v="3452"/>
    <d v="2026-11-19T00:00:00"/>
    <n v="2026"/>
    <x v="3"/>
    <n v="11"/>
    <x v="10"/>
    <x v="1"/>
    <x v="12"/>
    <x v="0"/>
    <s v="Returning"/>
    <x v="1"/>
    <s v="Summit Backpack 45L"/>
    <n v="5"/>
    <n v="151.09"/>
    <n v="0.05"/>
    <n v="79.33"/>
    <n v="717.67750000000001"/>
    <n v="396.65"/>
    <n v="321.02750000000003"/>
    <n v="0.44731442744129507"/>
    <n v="2026"/>
    <s v="Q4"/>
    <n v="11"/>
    <s v="Nov"/>
  </r>
  <r>
    <n v="4207"/>
    <d v="2026-11-19T00:00:00"/>
    <n v="2026"/>
    <x v="3"/>
    <n v="11"/>
    <x v="10"/>
    <x v="1"/>
    <x v="12"/>
    <x v="0"/>
    <s v="New"/>
    <x v="0"/>
    <s v="Cycling Pack 12L"/>
    <n v="2"/>
    <n v="103.99"/>
    <n v="0"/>
    <n v="50.36"/>
    <n v="207.98"/>
    <n v="100.72"/>
    <n v="107.25999999999999"/>
    <n v="0.51572266564092695"/>
    <n v="2026"/>
    <s v="Q4"/>
    <n v="11"/>
    <s v="Nov"/>
  </r>
  <r>
    <n v="695"/>
    <d v="2026-11-20T00:00:00"/>
    <n v="2026"/>
    <x v="3"/>
    <n v="11"/>
    <x v="10"/>
    <x v="2"/>
    <x v="3"/>
    <x v="0"/>
    <s v="Returning"/>
    <x v="2"/>
    <s v="Insulated Bottle"/>
    <n v="1"/>
    <n v="36.909999999999997"/>
    <n v="0.1"/>
    <n v="13.43"/>
    <n v="33.219000000000001"/>
    <n v="13.43"/>
    <n v="19.789000000000001"/>
    <n v="0.59571329660736327"/>
    <n v="2026"/>
    <s v="Q4"/>
    <n v="11"/>
    <s v="Nov"/>
  </r>
  <r>
    <n v="1127"/>
    <d v="2026-11-20T00:00:00"/>
    <n v="2026"/>
    <x v="3"/>
    <n v="11"/>
    <x v="10"/>
    <x v="0"/>
    <x v="0"/>
    <x v="3"/>
    <s v="New"/>
    <x v="0"/>
    <s v="Commuter Helmet"/>
    <n v="2"/>
    <n v="81.02"/>
    <n v="0"/>
    <n v="43.22"/>
    <n v="162.04"/>
    <n v="86.44"/>
    <n v="75.599999999999994"/>
    <n v="0.46655146877314241"/>
    <n v="2026"/>
    <s v="Q4"/>
    <n v="11"/>
    <s v="Nov"/>
  </r>
  <r>
    <n v="1174"/>
    <d v="2026-11-20T00:00:00"/>
    <n v="2026"/>
    <x v="3"/>
    <n v="11"/>
    <x v="10"/>
    <x v="0"/>
    <x v="0"/>
    <x v="3"/>
    <s v="New"/>
    <x v="2"/>
    <s v="Travel Backpack 35L"/>
    <n v="3"/>
    <n v="164.36"/>
    <n v="0.05"/>
    <n v="88.7"/>
    <n v="468.42600000000004"/>
    <n v="266.10000000000002"/>
    <n v="202.32600000000002"/>
    <n v="0.43192734818306416"/>
    <n v="2026"/>
    <s v="Q4"/>
    <n v="11"/>
    <s v="Nov"/>
  </r>
  <r>
    <n v="3968"/>
    <d v="2026-11-20T00:00:00"/>
    <n v="2026"/>
    <x v="3"/>
    <n v="11"/>
    <x v="10"/>
    <x v="1"/>
    <x v="11"/>
    <x v="1"/>
    <s v="Business"/>
    <x v="4"/>
    <s v="Training Mat"/>
    <n v="5"/>
    <n v="51.36"/>
    <n v="0.1"/>
    <n v="22.45"/>
    <n v="231.12"/>
    <n v="112.25"/>
    <n v="118.87"/>
    <n v="0.51432156455520939"/>
    <n v="2026"/>
    <s v="Q4"/>
    <n v="11"/>
    <s v="Nov"/>
  </r>
  <r>
    <n v="4049"/>
    <d v="2026-11-20T00:00:00"/>
    <n v="2026"/>
    <x v="3"/>
    <n v="11"/>
    <x v="10"/>
    <x v="2"/>
    <x v="16"/>
    <x v="3"/>
    <s v="Returning"/>
    <x v="2"/>
    <s v="Insulated Bottle"/>
    <n v="1"/>
    <n v="36.590000000000003"/>
    <n v="0"/>
    <n v="13.73"/>
    <n v="36.590000000000003"/>
    <n v="13.73"/>
    <n v="22.860000000000003"/>
    <n v="0.62476086362394101"/>
    <n v="2026"/>
    <s v="Q4"/>
    <n v="11"/>
    <s v="Nov"/>
  </r>
  <r>
    <n v="3"/>
    <d v="2026-11-21T00:00:00"/>
    <n v="2026"/>
    <x v="3"/>
    <n v="11"/>
    <x v="10"/>
    <x v="3"/>
    <x v="7"/>
    <x v="2"/>
    <s v="Returning"/>
    <x v="3"/>
    <s v="Compact Sleeping Bag"/>
    <n v="5"/>
    <n v="122.33"/>
    <n v="0.15"/>
    <n v="58.98"/>
    <n v="519.90249999999992"/>
    <n v="294.89999999999998"/>
    <n v="225.00249999999994"/>
    <n v="0.43277826130861069"/>
    <n v="2026"/>
    <s v="Q4"/>
    <n v="11"/>
    <s v="Nov"/>
  </r>
  <r>
    <n v="1603"/>
    <d v="2026-11-21T00:00:00"/>
    <n v="2026"/>
    <x v="3"/>
    <n v="11"/>
    <x v="10"/>
    <x v="3"/>
    <x v="8"/>
    <x v="0"/>
    <s v="Returning"/>
    <x v="3"/>
    <s v="Portable Camp Stove"/>
    <n v="1"/>
    <n v="83.49"/>
    <n v="0.05"/>
    <n v="39.659999999999997"/>
    <n v="79.315499999999986"/>
    <n v="39.659999999999997"/>
    <n v="39.655499999999989"/>
    <n v="0.49997163227868446"/>
    <n v="2026"/>
    <s v="Q4"/>
    <n v="11"/>
    <s v="Nov"/>
  </r>
  <r>
    <n v="2073"/>
    <d v="2026-11-21T00:00:00"/>
    <n v="2026"/>
    <x v="3"/>
    <n v="11"/>
    <x v="10"/>
    <x v="1"/>
    <x v="12"/>
    <x v="0"/>
    <s v="New"/>
    <x v="0"/>
    <s v="Trail Bike Light"/>
    <n v="2"/>
    <n v="51.48"/>
    <n v="0.1"/>
    <n v="22.51"/>
    <n v="92.664000000000001"/>
    <n v="45.02"/>
    <n v="47.643999999999998"/>
    <n v="0.51415868082534744"/>
    <n v="2026"/>
    <s v="Q4"/>
    <n v="11"/>
    <s v="Nov"/>
  </r>
  <r>
    <n v="2487"/>
    <d v="2026-11-21T00:00:00"/>
    <n v="2026"/>
    <x v="3"/>
    <n v="11"/>
    <x v="10"/>
    <x v="2"/>
    <x v="2"/>
    <x v="3"/>
    <s v="New"/>
    <x v="3"/>
    <s v="Compact Sleeping Bag"/>
    <n v="1"/>
    <n v="123.43"/>
    <n v="0.15"/>
    <n v="60.8"/>
    <n v="104.91550000000001"/>
    <n v="60.8"/>
    <n v="44.115500000000011"/>
    <n v="0.42048601017008935"/>
    <n v="2026"/>
    <s v="Q4"/>
    <n v="11"/>
    <s v="Nov"/>
  </r>
  <r>
    <n v="3407"/>
    <d v="2026-11-21T00:00:00"/>
    <n v="2026"/>
    <x v="3"/>
    <n v="11"/>
    <x v="10"/>
    <x v="3"/>
    <x v="7"/>
    <x v="0"/>
    <s v="New"/>
    <x v="2"/>
    <s v="Travel Backpack 35L"/>
    <n v="1"/>
    <n v="164.85"/>
    <n v="0.1"/>
    <n v="89.4"/>
    <n v="148.36500000000001"/>
    <n v="89.4"/>
    <n v="58.965000000000003"/>
    <n v="0.39743200889697705"/>
    <n v="2026"/>
    <s v="Q4"/>
    <n v="11"/>
    <s v="Nov"/>
  </r>
  <r>
    <n v="4052"/>
    <d v="2026-11-21T00:00:00"/>
    <n v="2026"/>
    <x v="3"/>
    <n v="11"/>
    <x v="10"/>
    <x v="0"/>
    <x v="0"/>
    <x v="0"/>
    <s v="New"/>
    <x v="2"/>
    <s v="Packing Cube Set"/>
    <n v="1"/>
    <n v="46.82"/>
    <n v="0.2"/>
    <n v="18.27"/>
    <n v="37.456000000000003"/>
    <n v="18.27"/>
    <n v="19.186000000000003"/>
    <n v="0.51222768047842804"/>
    <n v="2026"/>
    <s v="Q4"/>
    <n v="11"/>
    <s v="Nov"/>
  </r>
  <r>
    <n v="119"/>
    <d v="2026-11-22T00:00:00"/>
    <n v="2026"/>
    <x v="3"/>
    <n v="11"/>
    <x v="10"/>
    <x v="0"/>
    <x v="9"/>
    <x v="0"/>
    <s v="New"/>
    <x v="4"/>
    <s v="Resistance Band Set"/>
    <n v="1"/>
    <n v="41.16"/>
    <n v="0.1"/>
    <n v="14.82"/>
    <n v="37.043999999999997"/>
    <n v="14.82"/>
    <n v="22.223999999999997"/>
    <n v="0.59993521218011014"/>
    <n v="2026"/>
    <s v="Q4"/>
    <n v="11"/>
    <s v="Nov"/>
  </r>
  <r>
    <n v="298"/>
    <d v="2026-11-22T00:00:00"/>
    <n v="2026"/>
    <x v="3"/>
    <n v="11"/>
    <x v="10"/>
    <x v="1"/>
    <x v="12"/>
    <x v="3"/>
    <s v="New"/>
    <x v="3"/>
    <s v="Trail Tent 2P"/>
    <n v="1"/>
    <n v="196.08"/>
    <n v="0.1"/>
    <n v="104.19"/>
    <n v="176.47200000000001"/>
    <n v="104.19"/>
    <n v="72.282000000000011"/>
    <n v="0.40959472324221408"/>
    <n v="2026"/>
    <s v="Q4"/>
    <n v="11"/>
    <s v="Nov"/>
  </r>
  <r>
    <n v="419"/>
    <d v="2026-11-22T00:00:00"/>
    <n v="2026"/>
    <x v="3"/>
    <n v="11"/>
    <x v="10"/>
    <x v="3"/>
    <x v="8"/>
    <x v="2"/>
    <s v="New"/>
    <x v="3"/>
    <s v="Trail Tent 2P"/>
    <n v="1"/>
    <n v="192.62"/>
    <n v="0.1"/>
    <n v="105.97"/>
    <n v="173.358"/>
    <n v="105.97"/>
    <n v="67.388000000000005"/>
    <n v="0.38872160500236508"/>
    <n v="2026"/>
    <s v="Q4"/>
    <n v="11"/>
    <s v="Nov"/>
  </r>
  <r>
    <n v="1181"/>
    <d v="2026-11-22T00:00:00"/>
    <n v="2026"/>
    <x v="3"/>
    <n v="11"/>
    <x v="10"/>
    <x v="1"/>
    <x v="12"/>
    <x v="3"/>
    <s v="New"/>
    <x v="0"/>
    <s v="Cycling Pack 12L"/>
    <n v="2"/>
    <n v="102.87"/>
    <n v="0.05"/>
    <n v="51.69"/>
    <n v="195.453"/>
    <n v="103.38"/>
    <n v="92.073000000000008"/>
    <n v="0.4710748875688785"/>
    <n v="2026"/>
    <s v="Q4"/>
    <n v="11"/>
    <s v="Nov"/>
  </r>
  <r>
    <n v="1924"/>
    <d v="2026-11-22T00:00:00"/>
    <n v="2026"/>
    <x v="3"/>
    <n v="11"/>
    <x v="10"/>
    <x v="0"/>
    <x v="15"/>
    <x v="0"/>
    <s v="New"/>
    <x v="0"/>
    <s v="Trail Bike Light"/>
    <n v="3"/>
    <n v="50.99"/>
    <n v="0.2"/>
    <n v="22.53"/>
    <n v="122.376"/>
    <n v="67.59"/>
    <n v="54.786000000000001"/>
    <n v="0.44768582074916652"/>
    <n v="2026"/>
    <s v="Q4"/>
    <n v="11"/>
    <s v="Nov"/>
  </r>
  <r>
    <n v="3829"/>
    <d v="2026-11-22T00:00:00"/>
    <n v="2026"/>
    <x v="3"/>
    <n v="11"/>
    <x v="10"/>
    <x v="1"/>
    <x v="12"/>
    <x v="2"/>
    <s v="New"/>
    <x v="0"/>
    <s v="Compact Repair Kit"/>
    <n v="1"/>
    <n v="39.94"/>
    <n v="0.1"/>
    <n v="16.89"/>
    <n v="35.945999999999998"/>
    <n v="16.89"/>
    <n v="19.055999999999997"/>
    <n v="0.53012852612251704"/>
    <n v="2026"/>
    <s v="Q4"/>
    <n v="11"/>
    <s v="Nov"/>
  </r>
  <r>
    <n v="5065"/>
    <d v="2026-11-22T00:00:00"/>
    <n v="2026"/>
    <x v="3"/>
    <n v="11"/>
    <x v="10"/>
    <x v="3"/>
    <x v="8"/>
    <x v="0"/>
    <s v="New"/>
    <x v="2"/>
    <s v="Travel Backpack 35L"/>
    <n v="2"/>
    <n v="166.15"/>
    <n v="0"/>
    <n v="86.42"/>
    <n v="332.3"/>
    <n v="172.84"/>
    <n v="159.46"/>
    <n v="0.47986758952753539"/>
    <n v="2026"/>
    <s v="Q4"/>
    <n v="11"/>
    <s v="Nov"/>
  </r>
  <r>
    <n v="5146"/>
    <d v="2026-11-22T00:00:00"/>
    <n v="2026"/>
    <x v="3"/>
    <n v="11"/>
    <x v="10"/>
    <x v="1"/>
    <x v="6"/>
    <x v="0"/>
    <s v="New"/>
    <x v="4"/>
    <s v="Recovery Roller"/>
    <n v="1"/>
    <n v="35.79"/>
    <n v="0.1"/>
    <n v="14.17"/>
    <n v="32.210999999999999"/>
    <n v="14.17"/>
    <n v="18.040999999999997"/>
    <n v="0.56008816863804278"/>
    <n v="2026"/>
    <s v="Q4"/>
    <n v="11"/>
    <s v="Nov"/>
  </r>
  <r>
    <n v="320"/>
    <d v="2026-11-23T00:00:00"/>
    <n v="2026"/>
    <x v="3"/>
    <n v="11"/>
    <x v="10"/>
    <x v="2"/>
    <x v="2"/>
    <x v="0"/>
    <s v="New"/>
    <x v="3"/>
    <s v="Trail Tent 2P"/>
    <n v="5"/>
    <n v="196.53"/>
    <n v="0.15"/>
    <n v="105.01"/>
    <n v="835.25249999999994"/>
    <n v="525.05000000000007"/>
    <n v="310.20249999999987"/>
    <n v="0.37138769414039452"/>
    <n v="2026"/>
    <s v="Q4"/>
    <n v="11"/>
    <s v="Nov"/>
  </r>
  <r>
    <n v="1250"/>
    <d v="2026-11-23T00:00:00"/>
    <n v="2026"/>
    <x v="3"/>
    <n v="11"/>
    <x v="10"/>
    <x v="1"/>
    <x v="12"/>
    <x v="0"/>
    <s v="New"/>
    <x v="2"/>
    <s v="Insulated Bottle"/>
    <n v="6"/>
    <n v="36.35"/>
    <n v="0"/>
    <n v="13.24"/>
    <n v="218.10000000000002"/>
    <n v="79.44"/>
    <n v="138.66000000000003"/>
    <n v="0.63576341127922975"/>
    <n v="2026"/>
    <s v="Q4"/>
    <n v="11"/>
    <s v="Nov"/>
  </r>
  <r>
    <n v="2584"/>
    <d v="2026-11-23T00:00:00"/>
    <n v="2026"/>
    <x v="3"/>
    <n v="11"/>
    <x v="10"/>
    <x v="1"/>
    <x v="6"/>
    <x v="1"/>
    <s v="Returning"/>
    <x v="3"/>
    <s v="Trail Tent 2P"/>
    <n v="15"/>
    <n v="192.23"/>
    <n v="0.15"/>
    <n v="106.34"/>
    <n v="2450.9324999999999"/>
    <n v="1595.1000000000001"/>
    <n v="855.83249999999975"/>
    <n v="0.34918648310387979"/>
    <n v="2026"/>
    <s v="Q4"/>
    <n v="11"/>
    <s v="Nov"/>
  </r>
  <r>
    <n v="2717"/>
    <d v="2026-11-23T00:00:00"/>
    <n v="2026"/>
    <x v="3"/>
    <n v="11"/>
    <x v="10"/>
    <x v="1"/>
    <x v="12"/>
    <x v="0"/>
    <s v="New"/>
    <x v="2"/>
    <s v="Travel Backpack 35L"/>
    <n v="2"/>
    <n v="167.9"/>
    <n v="0.15"/>
    <n v="89.55"/>
    <n v="285.43"/>
    <n v="179.1"/>
    <n v="106.33000000000001"/>
    <n v="0.37252566303471957"/>
    <n v="2026"/>
    <s v="Q4"/>
    <n v="11"/>
    <s v="Nov"/>
  </r>
  <r>
    <n v="2737"/>
    <d v="2026-11-23T00:00:00"/>
    <n v="2026"/>
    <x v="3"/>
    <n v="11"/>
    <x v="10"/>
    <x v="1"/>
    <x v="6"/>
    <x v="0"/>
    <s v="Business"/>
    <x v="3"/>
    <s v="Portable Camp Stove"/>
    <n v="2"/>
    <n v="80.709999999999994"/>
    <n v="0.1"/>
    <n v="39.33"/>
    <n v="145.27799999999999"/>
    <n v="78.66"/>
    <n v="66.617999999999995"/>
    <n v="0.45855532152149669"/>
    <n v="2026"/>
    <s v="Q4"/>
    <n v="11"/>
    <s v="Nov"/>
  </r>
  <r>
    <n v="3021"/>
    <d v="2026-11-23T00:00:00"/>
    <n v="2026"/>
    <x v="3"/>
    <n v="11"/>
    <x v="10"/>
    <x v="0"/>
    <x v="15"/>
    <x v="0"/>
    <s v="Business"/>
    <x v="1"/>
    <s v="Trekking Poles"/>
    <n v="1"/>
    <n v="71.66"/>
    <n v="0.2"/>
    <n v="31.83"/>
    <n v="57.328000000000003"/>
    <n v="31.83"/>
    <n v="25.498000000000005"/>
    <n v="0.44477393245883345"/>
    <n v="2026"/>
    <s v="Q4"/>
    <n v="11"/>
    <s v="Nov"/>
  </r>
  <r>
    <n v="5199"/>
    <d v="2026-11-23T00:00:00"/>
    <n v="2026"/>
    <x v="3"/>
    <n v="11"/>
    <x v="10"/>
    <x v="2"/>
    <x v="3"/>
    <x v="0"/>
    <s v="Returning"/>
    <x v="3"/>
    <s v="Compact Sleeping Bag"/>
    <n v="5"/>
    <n v="125.23"/>
    <n v="0.05"/>
    <n v="59.84"/>
    <n v="594.84249999999997"/>
    <n v="299.20000000000005"/>
    <n v="295.64249999999993"/>
    <n v="0.49700971265503041"/>
    <n v="2026"/>
    <s v="Q4"/>
    <n v="11"/>
    <s v="Nov"/>
  </r>
  <r>
    <n v="1202"/>
    <d v="2026-11-24T00:00:00"/>
    <n v="2026"/>
    <x v="3"/>
    <n v="11"/>
    <x v="10"/>
    <x v="0"/>
    <x v="15"/>
    <x v="3"/>
    <s v="Returning"/>
    <x v="1"/>
    <s v="Hiking Daypack 20L"/>
    <n v="2"/>
    <n v="91.33"/>
    <n v="0.15"/>
    <n v="45.45"/>
    <n v="155.261"/>
    <n v="90.9"/>
    <n v="64.36099999999999"/>
    <n v="0.41453423589954974"/>
    <n v="2026"/>
    <s v="Q4"/>
    <n v="11"/>
    <s v="Nov"/>
  </r>
  <r>
    <n v="1365"/>
    <d v="2026-11-24T00:00:00"/>
    <n v="2026"/>
    <x v="3"/>
    <n v="11"/>
    <x v="10"/>
    <x v="0"/>
    <x v="0"/>
    <x v="3"/>
    <s v="New"/>
    <x v="1"/>
    <s v="Summit Backpack 45L"/>
    <n v="4"/>
    <n v="155.91"/>
    <n v="0"/>
    <n v="79.91"/>
    <n v="623.64"/>
    <n v="319.64"/>
    <n v="304"/>
    <n v="0.48746071451478418"/>
    <n v="2026"/>
    <s v="Q4"/>
    <n v="11"/>
    <s v="Nov"/>
  </r>
  <r>
    <n v="2575"/>
    <d v="2026-11-24T00:00:00"/>
    <n v="2026"/>
    <x v="3"/>
    <n v="11"/>
    <x v="10"/>
    <x v="2"/>
    <x v="10"/>
    <x v="2"/>
    <s v="Returning"/>
    <x v="4"/>
    <s v="Resistance Band Set"/>
    <n v="1"/>
    <n v="39.42"/>
    <n v="0"/>
    <n v="14.63"/>
    <n v="39.42"/>
    <n v="14.63"/>
    <n v="24.79"/>
    <n v="0.62886859462201927"/>
    <n v="2026"/>
    <s v="Q4"/>
    <n v="11"/>
    <s v="Nov"/>
  </r>
  <r>
    <n v="2673"/>
    <d v="2026-11-24T00:00:00"/>
    <n v="2026"/>
    <x v="3"/>
    <n v="11"/>
    <x v="10"/>
    <x v="2"/>
    <x v="2"/>
    <x v="0"/>
    <s v="Returning"/>
    <x v="0"/>
    <s v="Trail Bike Light"/>
    <n v="2"/>
    <n v="51.56"/>
    <n v="0.05"/>
    <n v="22.7"/>
    <n v="97.963999999999999"/>
    <n v="45.4"/>
    <n v="52.564"/>
    <n v="0.5365644522477645"/>
    <n v="2026"/>
    <s v="Q4"/>
    <n v="11"/>
    <s v="Nov"/>
  </r>
  <r>
    <n v="4145"/>
    <d v="2026-11-24T00:00:00"/>
    <n v="2026"/>
    <x v="3"/>
    <n v="11"/>
    <x v="10"/>
    <x v="0"/>
    <x v="0"/>
    <x v="0"/>
    <s v="Returning"/>
    <x v="3"/>
    <s v="Compact Sleeping Bag"/>
    <n v="1"/>
    <n v="120.49"/>
    <n v="0.15"/>
    <n v="61.22"/>
    <n v="102.4165"/>
    <n v="61.22"/>
    <n v="41.1965"/>
    <n v="0.40224475548373556"/>
    <n v="2026"/>
    <s v="Q4"/>
    <n v="11"/>
    <s v="Nov"/>
  </r>
  <r>
    <n v="4610"/>
    <d v="2026-11-24T00:00:00"/>
    <n v="2026"/>
    <x v="3"/>
    <n v="11"/>
    <x v="10"/>
    <x v="2"/>
    <x v="16"/>
    <x v="2"/>
    <s v="Returning"/>
    <x v="1"/>
    <s v="Summit Backpack 45L"/>
    <n v="2"/>
    <n v="153.96"/>
    <n v="0"/>
    <n v="79.33"/>
    <n v="307.92"/>
    <n v="158.66"/>
    <n v="149.26000000000002"/>
    <n v="0.48473629514159527"/>
    <n v="2026"/>
    <s v="Q4"/>
    <n v="11"/>
    <s v="Nov"/>
  </r>
  <r>
    <n v="4721"/>
    <d v="2026-11-24T00:00:00"/>
    <n v="2026"/>
    <x v="3"/>
    <n v="11"/>
    <x v="10"/>
    <x v="2"/>
    <x v="16"/>
    <x v="2"/>
    <s v="New"/>
    <x v="0"/>
    <s v="Compact Repair Kit"/>
    <n v="1"/>
    <n v="39.85"/>
    <n v="0"/>
    <n v="16.3"/>
    <n v="39.85"/>
    <n v="16.3"/>
    <n v="23.55"/>
    <n v="0.59096612296110418"/>
    <n v="2026"/>
    <s v="Q4"/>
    <n v="11"/>
    <s v="Nov"/>
  </r>
  <r>
    <n v="324"/>
    <d v="2026-11-25T00:00:00"/>
    <n v="2026"/>
    <x v="3"/>
    <n v="11"/>
    <x v="10"/>
    <x v="3"/>
    <x v="13"/>
    <x v="3"/>
    <s v="Returning"/>
    <x v="0"/>
    <s v="Cycling Pack 12L"/>
    <n v="2"/>
    <n v="103.88"/>
    <n v="0.15"/>
    <n v="49.26"/>
    <n v="176.59599999999998"/>
    <n v="98.52"/>
    <n v="78.075999999999979"/>
    <n v="0.44211646922920106"/>
    <n v="2026"/>
    <s v="Q4"/>
    <n v="11"/>
    <s v="Nov"/>
  </r>
  <r>
    <n v="559"/>
    <d v="2026-11-25T00:00:00"/>
    <n v="2026"/>
    <x v="3"/>
    <n v="11"/>
    <x v="10"/>
    <x v="3"/>
    <x v="7"/>
    <x v="0"/>
    <s v="Returning"/>
    <x v="2"/>
    <s v="Carry-On Duffel"/>
    <n v="2"/>
    <n v="134.19"/>
    <n v="0.1"/>
    <n v="65.39"/>
    <n v="241.542"/>
    <n v="130.78"/>
    <n v="110.762"/>
    <n v="0.45856207202060095"/>
    <n v="2026"/>
    <s v="Q4"/>
    <n v="11"/>
    <s v="Nov"/>
  </r>
  <r>
    <n v="1108"/>
    <d v="2026-11-25T00:00:00"/>
    <n v="2026"/>
    <x v="3"/>
    <n v="11"/>
    <x v="10"/>
    <x v="1"/>
    <x v="1"/>
    <x v="3"/>
    <s v="New"/>
    <x v="2"/>
    <s v="Insulated Bottle"/>
    <n v="1"/>
    <n v="37.06"/>
    <n v="0.1"/>
    <n v="13.18"/>
    <n v="33.354000000000006"/>
    <n v="13.18"/>
    <n v="20.174000000000007"/>
    <n v="0.6048449961024166"/>
    <n v="2026"/>
    <s v="Q4"/>
    <n v="11"/>
    <s v="Nov"/>
  </r>
  <r>
    <n v="1344"/>
    <d v="2026-11-25T00:00:00"/>
    <n v="2026"/>
    <x v="3"/>
    <n v="11"/>
    <x v="10"/>
    <x v="2"/>
    <x v="10"/>
    <x v="0"/>
    <s v="New"/>
    <x v="2"/>
    <s v="Carry-On Duffel"/>
    <n v="4"/>
    <n v="135.21"/>
    <n v="0.05"/>
    <n v="68.64"/>
    <n v="513.798"/>
    <n v="274.56"/>
    <n v="239.238"/>
    <n v="0.46562656919645462"/>
    <n v="2026"/>
    <s v="Q4"/>
    <n v="11"/>
    <s v="Nov"/>
  </r>
  <r>
    <n v="1922"/>
    <d v="2026-11-25T00:00:00"/>
    <n v="2026"/>
    <x v="3"/>
    <n v="11"/>
    <x v="10"/>
    <x v="0"/>
    <x v="9"/>
    <x v="3"/>
    <s v="Returning"/>
    <x v="1"/>
    <s v="Trail Boots"/>
    <n v="2"/>
    <n v="145.77000000000001"/>
    <n v="0.1"/>
    <n v="78.14"/>
    <n v="262.38600000000002"/>
    <n v="156.28"/>
    <n v="106.10600000000002"/>
    <n v="0.40438895367893107"/>
    <n v="2026"/>
    <s v="Q4"/>
    <n v="11"/>
    <s v="Nov"/>
  </r>
  <r>
    <n v="2343"/>
    <d v="2026-11-25T00:00:00"/>
    <n v="2026"/>
    <x v="3"/>
    <n v="11"/>
    <x v="10"/>
    <x v="0"/>
    <x v="15"/>
    <x v="2"/>
    <s v="New"/>
    <x v="3"/>
    <s v="Compact Sleeping Bag"/>
    <n v="1"/>
    <n v="121.53"/>
    <n v="0.15"/>
    <n v="62.14"/>
    <n v="103.3005"/>
    <n v="62.14"/>
    <n v="41.160499999999999"/>
    <n v="0.39845402490791426"/>
    <n v="2026"/>
    <s v="Q4"/>
    <n v="11"/>
    <s v="Nov"/>
  </r>
  <r>
    <n v="2466"/>
    <d v="2026-11-25T00:00:00"/>
    <n v="2026"/>
    <x v="3"/>
    <n v="11"/>
    <x v="10"/>
    <x v="2"/>
    <x v="2"/>
    <x v="0"/>
    <s v="Business"/>
    <x v="0"/>
    <s v="Compact Repair Kit"/>
    <n v="2"/>
    <n v="40.51"/>
    <n v="0.05"/>
    <n v="16.45"/>
    <n v="76.968999999999994"/>
    <n v="32.9"/>
    <n v="44.068999999999996"/>
    <n v="0.5725551845548208"/>
    <n v="2026"/>
    <s v="Q4"/>
    <n v="11"/>
    <s v="Nov"/>
  </r>
  <r>
    <n v="2647"/>
    <d v="2026-11-25T00:00:00"/>
    <n v="2026"/>
    <x v="3"/>
    <n v="11"/>
    <x v="10"/>
    <x v="2"/>
    <x v="5"/>
    <x v="0"/>
    <s v="New"/>
    <x v="1"/>
    <s v="Trekking Poles"/>
    <n v="1"/>
    <n v="70.099999999999994"/>
    <n v="0.15"/>
    <n v="32.28"/>
    <n v="59.584999999999994"/>
    <n v="32.28"/>
    <n v="27.304999999999993"/>
    <n v="0.45825291600234952"/>
    <n v="2026"/>
    <s v="Q4"/>
    <n v="11"/>
    <s v="Nov"/>
  </r>
  <r>
    <n v="2958"/>
    <d v="2026-11-25T00:00:00"/>
    <n v="2026"/>
    <x v="3"/>
    <n v="11"/>
    <x v="10"/>
    <x v="1"/>
    <x v="12"/>
    <x v="3"/>
    <s v="New"/>
    <x v="1"/>
    <s v="Trail Boots"/>
    <n v="1"/>
    <n v="144.25"/>
    <n v="0.1"/>
    <n v="79.55"/>
    <n v="129.82500000000002"/>
    <n v="79.55"/>
    <n v="50.27500000000002"/>
    <n v="0.38725207009435791"/>
    <n v="2026"/>
    <s v="Q4"/>
    <n v="11"/>
    <s v="Nov"/>
  </r>
  <r>
    <n v="3527"/>
    <d v="2026-11-25T00:00:00"/>
    <n v="2026"/>
    <x v="3"/>
    <n v="11"/>
    <x v="10"/>
    <x v="1"/>
    <x v="6"/>
    <x v="3"/>
    <s v="Returning"/>
    <x v="1"/>
    <s v="Trail Boots"/>
    <n v="4"/>
    <n v="146.19"/>
    <n v="0.1"/>
    <n v="79.569999999999993"/>
    <n v="526.28399999999999"/>
    <n v="318.27999999999997"/>
    <n v="208.00400000000002"/>
    <n v="0.39523147198090769"/>
    <n v="2026"/>
    <s v="Q4"/>
    <n v="11"/>
    <s v="Nov"/>
  </r>
  <r>
    <n v="3729"/>
    <d v="2026-11-25T00:00:00"/>
    <n v="2026"/>
    <x v="3"/>
    <n v="11"/>
    <x v="10"/>
    <x v="0"/>
    <x v="9"/>
    <x v="0"/>
    <s v="New"/>
    <x v="3"/>
    <s v="Portable Camp Stove"/>
    <n v="1"/>
    <n v="81.89"/>
    <n v="0.05"/>
    <n v="38.33"/>
    <n v="77.79549999999999"/>
    <n v="38.33"/>
    <n v="39.465499999999992"/>
    <n v="0.50729797996028048"/>
    <n v="2026"/>
    <s v="Q4"/>
    <n v="11"/>
    <s v="Nov"/>
  </r>
  <r>
    <n v="4961"/>
    <d v="2026-11-25T00:00:00"/>
    <n v="2026"/>
    <x v="3"/>
    <n v="11"/>
    <x v="10"/>
    <x v="2"/>
    <x v="2"/>
    <x v="2"/>
    <s v="New"/>
    <x v="3"/>
    <s v="Trail Tent 2P"/>
    <n v="2"/>
    <n v="194.78"/>
    <n v="0.15"/>
    <n v="102.51"/>
    <n v="331.12599999999998"/>
    <n v="205.02"/>
    <n v="126.10599999999997"/>
    <n v="0.38083992196324051"/>
    <n v="2026"/>
    <s v="Q4"/>
    <n v="11"/>
    <s v="Nov"/>
  </r>
  <r>
    <n v="5034"/>
    <d v="2026-11-25T00:00:00"/>
    <n v="2026"/>
    <x v="3"/>
    <n v="11"/>
    <x v="10"/>
    <x v="1"/>
    <x v="14"/>
    <x v="0"/>
    <s v="Returning"/>
    <x v="1"/>
    <s v="Trail Boots"/>
    <n v="1"/>
    <n v="141.63"/>
    <n v="0.05"/>
    <n v="77.17"/>
    <n v="134.54849999999999"/>
    <n v="77.17"/>
    <n v="57.378499999999988"/>
    <n v="0.42645217152179321"/>
    <n v="2026"/>
    <s v="Q4"/>
    <n v="11"/>
    <s v="Nov"/>
  </r>
  <r>
    <n v="343"/>
    <d v="2026-11-26T00:00:00"/>
    <n v="2026"/>
    <x v="3"/>
    <n v="11"/>
    <x v="10"/>
    <x v="2"/>
    <x v="16"/>
    <x v="0"/>
    <s v="Returning"/>
    <x v="0"/>
    <s v="Compact Repair Kit"/>
    <n v="1"/>
    <n v="40.86"/>
    <n v="0.05"/>
    <n v="17.14"/>
    <n v="38.817"/>
    <n v="17.14"/>
    <n v="21.677"/>
    <n v="0.55844088930107938"/>
    <n v="2026"/>
    <s v="Q4"/>
    <n v="11"/>
    <s v="Nov"/>
  </r>
  <r>
    <n v="405"/>
    <d v="2026-11-26T00:00:00"/>
    <n v="2026"/>
    <x v="3"/>
    <n v="11"/>
    <x v="10"/>
    <x v="3"/>
    <x v="8"/>
    <x v="0"/>
    <s v="New"/>
    <x v="1"/>
    <s v="Trail Boots"/>
    <n v="1"/>
    <n v="141.61000000000001"/>
    <n v="0.05"/>
    <n v="77.7"/>
    <n v="134.52950000000001"/>
    <n v="77.7"/>
    <n v="56.82950000000001"/>
    <n v="0.42243151130421214"/>
    <n v="2026"/>
    <s v="Q4"/>
    <n v="11"/>
    <s v="Nov"/>
  </r>
  <r>
    <n v="485"/>
    <d v="2026-11-26T00:00:00"/>
    <n v="2026"/>
    <x v="3"/>
    <n v="11"/>
    <x v="10"/>
    <x v="3"/>
    <x v="7"/>
    <x v="0"/>
    <s v="New"/>
    <x v="3"/>
    <s v="Compact Sleeping Bag"/>
    <n v="2"/>
    <n v="122.15"/>
    <n v="0.1"/>
    <n v="61.15"/>
    <n v="219.87"/>
    <n v="122.3"/>
    <n v="97.570000000000007"/>
    <n v="0.44376222313185065"/>
    <n v="2026"/>
    <s v="Q4"/>
    <n v="11"/>
    <s v="Nov"/>
  </r>
  <r>
    <n v="807"/>
    <d v="2026-11-26T00:00:00"/>
    <n v="2026"/>
    <x v="3"/>
    <n v="11"/>
    <x v="10"/>
    <x v="2"/>
    <x v="5"/>
    <x v="2"/>
    <s v="Returning"/>
    <x v="2"/>
    <s v="Carry-On Duffel"/>
    <n v="5"/>
    <n v="130.24"/>
    <n v="0.1"/>
    <n v="66.75"/>
    <n v="586.08000000000004"/>
    <n v="333.75"/>
    <n v="252.33000000000004"/>
    <n v="0.43053849303849306"/>
    <n v="2026"/>
    <s v="Q4"/>
    <n v="11"/>
    <s v="Nov"/>
  </r>
  <r>
    <n v="1666"/>
    <d v="2026-11-26T00:00:00"/>
    <n v="2026"/>
    <x v="3"/>
    <n v="11"/>
    <x v="10"/>
    <x v="0"/>
    <x v="15"/>
    <x v="1"/>
    <s v="Returning"/>
    <x v="0"/>
    <s v="Trail Bike Light"/>
    <n v="3"/>
    <n v="50.18"/>
    <n v="0.1"/>
    <n v="23.12"/>
    <n v="135.48599999999999"/>
    <n v="69.36"/>
    <n v="66.125999999999991"/>
    <n v="0.4880651875470528"/>
    <n v="2026"/>
    <s v="Q4"/>
    <n v="11"/>
    <s v="Nov"/>
  </r>
  <r>
    <n v="3442"/>
    <d v="2026-11-26T00:00:00"/>
    <n v="2026"/>
    <x v="3"/>
    <n v="11"/>
    <x v="10"/>
    <x v="0"/>
    <x v="9"/>
    <x v="2"/>
    <s v="New"/>
    <x v="4"/>
    <s v="Training Mat"/>
    <n v="2"/>
    <n v="50.93"/>
    <n v="0.15"/>
    <n v="22.35"/>
    <n v="86.581000000000003"/>
    <n v="44.7"/>
    <n v="41.881"/>
    <n v="0.48372044674928677"/>
    <n v="2026"/>
    <s v="Q4"/>
    <n v="11"/>
    <s v="Nov"/>
  </r>
  <r>
    <n v="4177"/>
    <d v="2026-11-26T00:00:00"/>
    <n v="2026"/>
    <x v="3"/>
    <n v="11"/>
    <x v="10"/>
    <x v="2"/>
    <x v="10"/>
    <x v="0"/>
    <s v="Business"/>
    <x v="0"/>
    <s v="Trail Bike Light"/>
    <n v="1"/>
    <n v="49.6"/>
    <n v="0"/>
    <n v="22.62"/>
    <n v="49.6"/>
    <n v="22.62"/>
    <n v="26.98"/>
    <n v="0.5439516129032258"/>
    <n v="2026"/>
    <s v="Q4"/>
    <n v="11"/>
    <s v="Nov"/>
  </r>
  <r>
    <n v="4659"/>
    <d v="2026-11-26T00:00:00"/>
    <n v="2026"/>
    <x v="3"/>
    <n v="11"/>
    <x v="10"/>
    <x v="1"/>
    <x v="11"/>
    <x v="1"/>
    <s v="Business"/>
    <x v="3"/>
    <s v="Portable Camp Stove"/>
    <n v="3"/>
    <n v="83.3"/>
    <n v="0.15"/>
    <n v="38.74"/>
    <n v="212.41499999999996"/>
    <n v="116.22"/>
    <n v="96.194999999999965"/>
    <n v="0.45286349834051259"/>
    <n v="2026"/>
    <s v="Q4"/>
    <n v="11"/>
    <s v="Nov"/>
  </r>
  <r>
    <n v="4667"/>
    <d v="2026-11-26T00:00:00"/>
    <n v="2026"/>
    <x v="3"/>
    <n v="11"/>
    <x v="10"/>
    <x v="1"/>
    <x v="14"/>
    <x v="3"/>
    <s v="Business"/>
    <x v="2"/>
    <s v="Insulated Bottle"/>
    <n v="1"/>
    <n v="35.89"/>
    <n v="0.05"/>
    <n v="13.53"/>
    <n v="34.095500000000001"/>
    <n v="13.53"/>
    <n v="20.5655"/>
    <n v="0.60317343931017287"/>
    <n v="2026"/>
    <s v="Q4"/>
    <n v="11"/>
    <s v="Nov"/>
  </r>
  <r>
    <n v="197"/>
    <d v="2026-11-27T00:00:00"/>
    <n v="2026"/>
    <x v="3"/>
    <n v="11"/>
    <x v="10"/>
    <x v="3"/>
    <x v="4"/>
    <x v="2"/>
    <s v="New"/>
    <x v="3"/>
    <s v="Trail Tent 2P"/>
    <n v="1"/>
    <n v="195.32"/>
    <n v="0"/>
    <n v="103.21"/>
    <n v="195.32"/>
    <n v="103.21"/>
    <n v="92.11"/>
    <n v="0.47158509113250052"/>
    <n v="2026"/>
    <s v="Q4"/>
    <n v="11"/>
    <s v="Nov"/>
  </r>
  <r>
    <n v="361"/>
    <d v="2026-11-27T00:00:00"/>
    <n v="2026"/>
    <x v="3"/>
    <n v="11"/>
    <x v="10"/>
    <x v="1"/>
    <x v="6"/>
    <x v="0"/>
    <s v="Returning"/>
    <x v="2"/>
    <s v="Insulated Bottle"/>
    <n v="1"/>
    <n v="36.36"/>
    <n v="0.05"/>
    <n v="13.33"/>
    <n v="34.541999999999994"/>
    <n v="13.33"/>
    <n v="21.211999999999996"/>
    <n v="0.61409298824619307"/>
    <n v="2026"/>
    <s v="Q4"/>
    <n v="11"/>
    <s v="Nov"/>
  </r>
  <r>
    <n v="841"/>
    <d v="2026-11-27T00:00:00"/>
    <n v="2026"/>
    <x v="3"/>
    <n v="11"/>
    <x v="10"/>
    <x v="1"/>
    <x v="12"/>
    <x v="0"/>
    <s v="Returning"/>
    <x v="2"/>
    <s v="Insulated Bottle"/>
    <n v="2"/>
    <n v="35.85"/>
    <n v="0.05"/>
    <n v="13.69"/>
    <n v="68.114999999999995"/>
    <n v="27.38"/>
    <n v="40.734999999999999"/>
    <n v="0.59803273875064233"/>
    <n v="2026"/>
    <s v="Q4"/>
    <n v="11"/>
    <s v="Nov"/>
  </r>
  <r>
    <n v="903"/>
    <d v="2026-11-27T00:00:00"/>
    <n v="2026"/>
    <x v="3"/>
    <n v="11"/>
    <x v="10"/>
    <x v="3"/>
    <x v="8"/>
    <x v="0"/>
    <s v="New"/>
    <x v="2"/>
    <s v="Packing Cube Set"/>
    <n v="4"/>
    <n v="46.73"/>
    <n v="0"/>
    <n v="17.989999999999998"/>
    <n v="186.92"/>
    <n v="71.959999999999994"/>
    <n v="114.96"/>
    <n v="0.61502246950567085"/>
    <n v="2026"/>
    <s v="Q4"/>
    <n v="11"/>
    <s v="Nov"/>
  </r>
  <r>
    <n v="1278"/>
    <d v="2026-11-27T00:00:00"/>
    <n v="2026"/>
    <x v="3"/>
    <n v="11"/>
    <x v="10"/>
    <x v="3"/>
    <x v="13"/>
    <x v="2"/>
    <s v="Returning"/>
    <x v="1"/>
    <s v="Trail Boots"/>
    <n v="3"/>
    <n v="143.72"/>
    <n v="0.15"/>
    <n v="78.56"/>
    <n v="366.48599999999999"/>
    <n v="235.68"/>
    <n v="130.80599999999998"/>
    <n v="0.35691950033561987"/>
    <n v="2026"/>
    <s v="Q4"/>
    <n v="11"/>
    <s v="Nov"/>
  </r>
  <r>
    <n v="2091"/>
    <d v="2026-11-27T00:00:00"/>
    <n v="2026"/>
    <x v="3"/>
    <n v="11"/>
    <x v="10"/>
    <x v="1"/>
    <x v="12"/>
    <x v="3"/>
    <s v="New"/>
    <x v="4"/>
    <s v="Recovery Roller"/>
    <n v="1"/>
    <n v="35.590000000000003"/>
    <n v="0"/>
    <n v="13.57"/>
    <n v="35.590000000000003"/>
    <n v="13.57"/>
    <n v="22.020000000000003"/>
    <n v="0.61871312166338865"/>
    <n v="2026"/>
    <s v="Q4"/>
    <n v="11"/>
    <s v="Nov"/>
  </r>
  <r>
    <n v="3070"/>
    <d v="2026-11-27T00:00:00"/>
    <n v="2026"/>
    <x v="3"/>
    <n v="11"/>
    <x v="10"/>
    <x v="3"/>
    <x v="13"/>
    <x v="3"/>
    <s v="Returning"/>
    <x v="1"/>
    <s v="Trekking Poles"/>
    <n v="4"/>
    <n v="71.11"/>
    <n v="0.05"/>
    <n v="32.25"/>
    <n v="270.21799999999996"/>
    <n v="129"/>
    <n v="141.21799999999996"/>
    <n v="0.52260767232382732"/>
    <n v="2026"/>
    <s v="Q4"/>
    <n v="11"/>
    <s v="Nov"/>
  </r>
  <r>
    <n v="4007"/>
    <d v="2026-11-27T00:00:00"/>
    <n v="2026"/>
    <x v="3"/>
    <n v="11"/>
    <x v="10"/>
    <x v="0"/>
    <x v="9"/>
    <x v="3"/>
    <s v="Business"/>
    <x v="0"/>
    <s v="Trail Bike Light"/>
    <n v="5"/>
    <n v="51.04"/>
    <n v="0"/>
    <n v="22.69"/>
    <n v="255.2"/>
    <n v="113.45"/>
    <n v="141.75"/>
    <n v="0.55544670846394983"/>
    <n v="2026"/>
    <s v="Q4"/>
    <n v="11"/>
    <s v="Nov"/>
  </r>
  <r>
    <n v="4488"/>
    <d v="2026-11-27T00:00:00"/>
    <n v="2026"/>
    <x v="3"/>
    <n v="11"/>
    <x v="10"/>
    <x v="1"/>
    <x v="14"/>
    <x v="2"/>
    <s v="Returning"/>
    <x v="2"/>
    <s v="Travel Backpack 35L"/>
    <n v="3"/>
    <n v="161.66"/>
    <n v="0.05"/>
    <n v="88.3"/>
    <n v="460.73099999999999"/>
    <n v="264.89999999999998"/>
    <n v="195.83100000000002"/>
    <n v="0.42504411467863029"/>
    <n v="2026"/>
    <s v="Q4"/>
    <n v="11"/>
    <s v="Nov"/>
  </r>
  <r>
    <n v="5159"/>
    <d v="2026-11-27T00:00:00"/>
    <n v="2026"/>
    <x v="3"/>
    <n v="11"/>
    <x v="10"/>
    <x v="3"/>
    <x v="13"/>
    <x v="0"/>
    <s v="Business"/>
    <x v="3"/>
    <s v="Portable Camp Stove"/>
    <n v="2"/>
    <n v="80.400000000000006"/>
    <n v="0.15"/>
    <n v="38.869999999999997"/>
    <n v="136.68"/>
    <n v="77.739999999999995"/>
    <n v="58.940000000000012"/>
    <n v="0.43122622183201648"/>
    <n v="2026"/>
    <s v="Q4"/>
    <n v="11"/>
    <s v="Nov"/>
  </r>
  <r>
    <n v="669"/>
    <d v="2026-11-28T00:00:00"/>
    <n v="2026"/>
    <x v="3"/>
    <n v="11"/>
    <x v="10"/>
    <x v="2"/>
    <x v="3"/>
    <x v="0"/>
    <s v="Returning"/>
    <x v="4"/>
    <s v="Recovery Roller"/>
    <n v="3"/>
    <n v="36.81"/>
    <n v="0.05"/>
    <n v="13.82"/>
    <n v="104.9085"/>
    <n v="41.46"/>
    <n v="63.448500000000003"/>
    <n v="0.60479846723573405"/>
    <n v="2026"/>
    <s v="Q4"/>
    <n v="11"/>
    <s v="Nov"/>
  </r>
  <r>
    <n v="686"/>
    <d v="2026-11-28T00:00:00"/>
    <n v="2026"/>
    <x v="3"/>
    <n v="11"/>
    <x v="10"/>
    <x v="1"/>
    <x v="12"/>
    <x v="3"/>
    <s v="Returning"/>
    <x v="2"/>
    <s v="Carry-On Duffel"/>
    <n v="2"/>
    <n v="132.61000000000001"/>
    <n v="0.1"/>
    <n v="67.3"/>
    <n v="238.69800000000004"/>
    <n v="134.6"/>
    <n v="104.09800000000004"/>
    <n v="0.43610755012610086"/>
    <n v="2026"/>
    <s v="Q4"/>
    <n v="11"/>
    <s v="Nov"/>
  </r>
  <r>
    <n v="990"/>
    <d v="2026-11-28T00:00:00"/>
    <n v="2026"/>
    <x v="3"/>
    <n v="11"/>
    <x v="10"/>
    <x v="0"/>
    <x v="15"/>
    <x v="0"/>
    <s v="Returning"/>
    <x v="0"/>
    <s v="Compact Repair Kit"/>
    <n v="5"/>
    <n v="39.79"/>
    <n v="0.1"/>
    <n v="17.09"/>
    <n v="179.05500000000001"/>
    <n v="85.45"/>
    <n v="93.605000000000004"/>
    <n v="0.52277233252352628"/>
    <n v="2026"/>
    <s v="Q4"/>
    <n v="11"/>
    <s v="Nov"/>
  </r>
  <r>
    <n v="1134"/>
    <d v="2026-11-28T00:00:00"/>
    <n v="2026"/>
    <x v="3"/>
    <n v="11"/>
    <x v="10"/>
    <x v="3"/>
    <x v="4"/>
    <x v="0"/>
    <s v="Returning"/>
    <x v="2"/>
    <s v="Insulated Bottle"/>
    <n v="2"/>
    <n v="36.119999999999997"/>
    <n v="0.1"/>
    <n v="13.61"/>
    <n v="65.015999999999991"/>
    <n v="27.22"/>
    <n v="37.795999999999992"/>
    <n v="0.58133382551987201"/>
    <n v="2026"/>
    <s v="Q4"/>
    <n v="11"/>
    <s v="Nov"/>
  </r>
  <r>
    <n v="1770"/>
    <d v="2026-11-28T00:00:00"/>
    <n v="2026"/>
    <x v="3"/>
    <n v="11"/>
    <x v="10"/>
    <x v="3"/>
    <x v="7"/>
    <x v="2"/>
    <s v="Returning"/>
    <x v="1"/>
    <s v="Summit Backpack 45L"/>
    <n v="5"/>
    <n v="153.93"/>
    <n v="0.05"/>
    <n v="77.27"/>
    <n v="731.16750000000002"/>
    <n v="386.34999999999997"/>
    <n v="344.81750000000005"/>
    <n v="0.4715985051304934"/>
    <n v="2026"/>
    <s v="Q4"/>
    <n v="11"/>
    <s v="Nov"/>
  </r>
  <r>
    <n v="3396"/>
    <d v="2026-11-28T00:00:00"/>
    <n v="2026"/>
    <x v="3"/>
    <n v="11"/>
    <x v="10"/>
    <x v="2"/>
    <x v="3"/>
    <x v="2"/>
    <s v="New"/>
    <x v="4"/>
    <s v="Training Mat"/>
    <n v="3"/>
    <n v="50.67"/>
    <n v="0.05"/>
    <n v="22.25"/>
    <n v="144.40949999999998"/>
    <n v="66.75"/>
    <n v="77.65949999999998"/>
    <n v="0.53777279195620775"/>
    <n v="2026"/>
    <s v="Q4"/>
    <n v="11"/>
    <s v="Nov"/>
  </r>
  <r>
    <n v="4259"/>
    <d v="2026-11-28T00:00:00"/>
    <n v="2026"/>
    <x v="3"/>
    <n v="11"/>
    <x v="10"/>
    <x v="2"/>
    <x v="3"/>
    <x v="0"/>
    <s v="Returning"/>
    <x v="1"/>
    <s v="Trekking Poles"/>
    <n v="4"/>
    <n v="72.77"/>
    <n v="0"/>
    <n v="32.090000000000003"/>
    <n v="291.08"/>
    <n v="128.36000000000001"/>
    <n v="162.71999999999997"/>
    <n v="0.55902157482479031"/>
    <n v="2026"/>
    <s v="Q4"/>
    <n v="11"/>
    <s v="Nov"/>
  </r>
  <r>
    <n v="4440"/>
    <d v="2026-11-28T00:00:00"/>
    <n v="2026"/>
    <x v="3"/>
    <n v="11"/>
    <x v="10"/>
    <x v="2"/>
    <x v="10"/>
    <x v="3"/>
    <s v="New"/>
    <x v="2"/>
    <s v="Packing Cube Set"/>
    <n v="1"/>
    <n v="46.45"/>
    <n v="0.1"/>
    <n v="17.96"/>
    <n v="41.805000000000007"/>
    <n v="17.96"/>
    <n v="23.845000000000006"/>
    <n v="0.57038631742614521"/>
    <n v="2026"/>
    <s v="Q4"/>
    <n v="11"/>
    <s v="Nov"/>
  </r>
  <r>
    <n v="5115"/>
    <d v="2026-11-28T00:00:00"/>
    <n v="2026"/>
    <x v="3"/>
    <n v="11"/>
    <x v="10"/>
    <x v="0"/>
    <x v="15"/>
    <x v="0"/>
    <s v="New"/>
    <x v="2"/>
    <s v="Travel Backpack 35L"/>
    <n v="1"/>
    <n v="165.75"/>
    <n v="0.2"/>
    <n v="89.16"/>
    <n v="132.6"/>
    <n v="89.16"/>
    <n v="43.44"/>
    <n v="0.32760180995475113"/>
    <n v="2026"/>
    <s v="Q4"/>
    <n v="11"/>
    <s v="Nov"/>
  </r>
  <r>
    <n v="5136"/>
    <d v="2026-11-28T00:00:00"/>
    <n v="2026"/>
    <x v="3"/>
    <n v="11"/>
    <x v="10"/>
    <x v="2"/>
    <x v="2"/>
    <x v="3"/>
    <s v="New"/>
    <x v="3"/>
    <s v="Trail Tent 2P"/>
    <n v="4"/>
    <n v="198.02"/>
    <n v="0.05"/>
    <n v="103.82"/>
    <n v="752.476"/>
    <n v="415.28"/>
    <n v="337.19600000000003"/>
    <n v="0.44811528872681655"/>
    <n v="2026"/>
    <s v="Q4"/>
    <n v="11"/>
    <s v="Nov"/>
  </r>
  <r>
    <n v="562"/>
    <d v="2026-11-29T00:00:00"/>
    <n v="2026"/>
    <x v="3"/>
    <n v="11"/>
    <x v="10"/>
    <x v="1"/>
    <x v="12"/>
    <x v="0"/>
    <s v="New"/>
    <x v="2"/>
    <s v="Packing Cube Set"/>
    <n v="1"/>
    <n v="46.3"/>
    <n v="0.2"/>
    <n v="18.78"/>
    <n v="37.04"/>
    <n v="18.78"/>
    <n v="18.259999999999998"/>
    <n v="0.49298056155507552"/>
    <n v="2026"/>
    <s v="Q4"/>
    <n v="11"/>
    <s v="Nov"/>
  </r>
  <r>
    <n v="806"/>
    <d v="2026-11-29T00:00:00"/>
    <n v="2026"/>
    <x v="3"/>
    <n v="11"/>
    <x v="10"/>
    <x v="0"/>
    <x v="15"/>
    <x v="3"/>
    <s v="Returning"/>
    <x v="4"/>
    <s v="Resistance Band Set"/>
    <n v="1"/>
    <n v="39.659999999999997"/>
    <n v="0"/>
    <n v="14.76"/>
    <n v="39.659999999999997"/>
    <n v="14.76"/>
    <n v="24.9"/>
    <n v="0.62783661119515888"/>
    <n v="2026"/>
    <s v="Q4"/>
    <n v="11"/>
    <s v="Nov"/>
  </r>
  <r>
    <n v="3150"/>
    <d v="2026-11-29T00:00:00"/>
    <n v="2026"/>
    <x v="3"/>
    <n v="11"/>
    <x v="10"/>
    <x v="1"/>
    <x v="6"/>
    <x v="0"/>
    <s v="New"/>
    <x v="3"/>
    <s v="Portable Camp Stove"/>
    <n v="3"/>
    <n v="80.72"/>
    <n v="0.05"/>
    <n v="39.130000000000003"/>
    <n v="230.05199999999999"/>
    <n v="117.39000000000001"/>
    <n v="112.66199999999998"/>
    <n v="0.48972406238589528"/>
    <n v="2026"/>
    <s v="Q4"/>
    <n v="11"/>
    <s v="Nov"/>
  </r>
  <r>
    <n v="4847"/>
    <d v="2026-11-29T00:00:00"/>
    <n v="2026"/>
    <x v="3"/>
    <n v="11"/>
    <x v="10"/>
    <x v="1"/>
    <x v="14"/>
    <x v="3"/>
    <s v="New"/>
    <x v="2"/>
    <s v="Insulated Bottle"/>
    <n v="2"/>
    <n v="35.51"/>
    <n v="0.05"/>
    <n v="13.24"/>
    <n v="67.468999999999994"/>
    <n v="26.48"/>
    <n v="40.98899999999999"/>
    <n v="0.60752345521646967"/>
    <n v="2026"/>
    <s v="Q4"/>
    <n v="11"/>
    <s v="Nov"/>
  </r>
  <r>
    <n v="221"/>
    <d v="2026-11-30T00:00:00"/>
    <n v="2026"/>
    <x v="3"/>
    <n v="11"/>
    <x v="10"/>
    <x v="3"/>
    <x v="8"/>
    <x v="2"/>
    <s v="Business"/>
    <x v="2"/>
    <s v="Carry-On Duffel"/>
    <n v="1"/>
    <n v="132.06"/>
    <n v="0.15"/>
    <n v="67.53"/>
    <n v="112.251"/>
    <n v="67.53"/>
    <n v="44.721000000000004"/>
    <n v="0.39840179597509157"/>
    <n v="2026"/>
    <s v="Q4"/>
    <n v="11"/>
    <s v="Nov"/>
  </r>
  <r>
    <n v="630"/>
    <d v="2026-11-30T00:00:00"/>
    <n v="2026"/>
    <x v="3"/>
    <n v="11"/>
    <x v="10"/>
    <x v="3"/>
    <x v="8"/>
    <x v="0"/>
    <s v="Business"/>
    <x v="0"/>
    <s v="Compact Repair Kit"/>
    <n v="3"/>
    <n v="41.07"/>
    <n v="0.1"/>
    <n v="16.86"/>
    <n v="110.88900000000001"/>
    <n v="50.58"/>
    <n v="60.309000000000012"/>
    <n v="0.54386819251684126"/>
    <n v="2026"/>
    <s v="Q4"/>
    <n v="11"/>
    <s v="Nov"/>
  </r>
  <r>
    <n v="1789"/>
    <d v="2026-11-30T00:00:00"/>
    <n v="2026"/>
    <x v="3"/>
    <n v="11"/>
    <x v="10"/>
    <x v="1"/>
    <x v="12"/>
    <x v="0"/>
    <s v="New"/>
    <x v="1"/>
    <s v="Summit Backpack 45L"/>
    <n v="2"/>
    <n v="151.49"/>
    <n v="0.1"/>
    <n v="81.39"/>
    <n v="272.68200000000002"/>
    <n v="162.78"/>
    <n v="109.90200000000002"/>
    <n v="0.40304090479019522"/>
    <n v="2026"/>
    <s v="Q4"/>
    <n v="11"/>
    <s v="Nov"/>
  </r>
  <r>
    <n v="1947"/>
    <d v="2026-11-30T00:00:00"/>
    <n v="2026"/>
    <x v="3"/>
    <n v="11"/>
    <x v="10"/>
    <x v="0"/>
    <x v="0"/>
    <x v="2"/>
    <s v="Business"/>
    <x v="4"/>
    <s v="Recovery Roller"/>
    <n v="1"/>
    <n v="35.729999999999997"/>
    <n v="0.2"/>
    <n v="14.33"/>
    <n v="28.584"/>
    <n v="14.33"/>
    <n v="14.254"/>
    <n v="0.49867058494262523"/>
    <n v="2026"/>
    <s v="Q4"/>
    <n v="11"/>
    <s v="Nov"/>
  </r>
  <r>
    <n v="2279"/>
    <d v="2026-11-30T00:00:00"/>
    <n v="2026"/>
    <x v="3"/>
    <n v="11"/>
    <x v="10"/>
    <x v="0"/>
    <x v="0"/>
    <x v="2"/>
    <s v="Returning"/>
    <x v="0"/>
    <s v="Trail Bike Light"/>
    <n v="2"/>
    <n v="50.38"/>
    <n v="0.1"/>
    <n v="22.41"/>
    <n v="90.684000000000012"/>
    <n v="44.82"/>
    <n v="45.864000000000011"/>
    <n v="0.50575625248114342"/>
    <n v="2026"/>
    <s v="Q4"/>
    <n v="11"/>
    <s v="Nov"/>
  </r>
  <r>
    <n v="2439"/>
    <d v="2026-11-30T00:00:00"/>
    <n v="2026"/>
    <x v="3"/>
    <n v="11"/>
    <x v="10"/>
    <x v="0"/>
    <x v="9"/>
    <x v="0"/>
    <s v="Business"/>
    <x v="4"/>
    <s v="Recovery Roller"/>
    <n v="1"/>
    <n v="35.67"/>
    <n v="0.1"/>
    <n v="13.81"/>
    <n v="32.103000000000002"/>
    <n v="13.81"/>
    <n v="18.292999999999999"/>
    <n v="0.5698221350029592"/>
    <n v="2026"/>
    <s v="Q4"/>
    <n v="11"/>
    <s v="Nov"/>
  </r>
  <r>
    <n v="2540"/>
    <d v="2026-11-30T00:00:00"/>
    <n v="2026"/>
    <x v="3"/>
    <n v="11"/>
    <x v="10"/>
    <x v="1"/>
    <x v="14"/>
    <x v="1"/>
    <s v="Business"/>
    <x v="3"/>
    <s v="Portable Camp Stove"/>
    <n v="12"/>
    <n v="81.150000000000006"/>
    <n v="0.15"/>
    <n v="39.590000000000003"/>
    <n v="827.73"/>
    <n v="475.08000000000004"/>
    <n v="352.65"/>
    <n v="0.42604472472907828"/>
    <n v="2026"/>
    <s v="Q4"/>
    <n v="11"/>
    <s v="Nov"/>
  </r>
  <r>
    <n v="2747"/>
    <d v="2026-11-30T00:00:00"/>
    <n v="2026"/>
    <x v="3"/>
    <n v="11"/>
    <x v="10"/>
    <x v="0"/>
    <x v="15"/>
    <x v="2"/>
    <s v="Returning"/>
    <x v="3"/>
    <s v="Trail Tent 2P"/>
    <n v="1"/>
    <n v="194.73"/>
    <n v="0"/>
    <n v="104.48"/>
    <n v="194.73"/>
    <n v="104.48"/>
    <n v="90.249999999999986"/>
    <n v="0.46346222975401835"/>
    <n v="2026"/>
    <s v="Q4"/>
    <n v="11"/>
    <s v="Nov"/>
  </r>
  <r>
    <n v="3094"/>
    <d v="2026-11-30T00:00:00"/>
    <n v="2026"/>
    <x v="3"/>
    <n v="11"/>
    <x v="10"/>
    <x v="1"/>
    <x v="1"/>
    <x v="3"/>
    <s v="Business"/>
    <x v="3"/>
    <s v="Compact Sleeping Bag"/>
    <n v="2"/>
    <n v="122.18"/>
    <n v="0.15"/>
    <n v="61.3"/>
    <n v="207.70600000000002"/>
    <n v="122.6"/>
    <n v="85.106000000000023"/>
    <n v="0.40974261696821479"/>
    <n v="2026"/>
    <s v="Q4"/>
    <n v="11"/>
    <s v="Nov"/>
  </r>
  <r>
    <n v="3359"/>
    <d v="2026-11-30T00:00:00"/>
    <n v="2026"/>
    <x v="3"/>
    <n v="11"/>
    <x v="10"/>
    <x v="3"/>
    <x v="13"/>
    <x v="0"/>
    <s v="Returning"/>
    <x v="3"/>
    <s v="Portable Camp Stove"/>
    <n v="1"/>
    <n v="83.14"/>
    <n v="0"/>
    <n v="39.369999999999997"/>
    <n v="83.14"/>
    <n v="39.369999999999997"/>
    <n v="43.77"/>
    <n v="0.52646139042578788"/>
    <n v="2026"/>
    <s v="Q4"/>
    <n v="11"/>
    <s v="Nov"/>
  </r>
  <r>
    <n v="3473"/>
    <d v="2026-11-30T00:00:00"/>
    <n v="2026"/>
    <x v="3"/>
    <n v="11"/>
    <x v="10"/>
    <x v="2"/>
    <x v="5"/>
    <x v="0"/>
    <s v="Returning"/>
    <x v="0"/>
    <s v="Commuter Helmet"/>
    <n v="1"/>
    <n v="80.97"/>
    <n v="0"/>
    <n v="43.64"/>
    <n v="80.97"/>
    <n v="43.64"/>
    <n v="37.33"/>
    <n v="0.4610349512164999"/>
    <n v="2026"/>
    <s v="Q4"/>
    <n v="11"/>
    <s v="Nov"/>
  </r>
  <r>
    <n v="3589"/>
    <d v="2026-11-30T00:00:00"/>
    <n v="2026"/>
    <x v="3"/>
    <n v="11"/>
    <x v="10"/>
    <x v="0"/>
    <x v="9"/>
    <x v="0"/>
    <s v="New"/>
    <x v="1"/>
    <s v="Trekking Poles"/>
    <n v="1"/>
    <n v="73.03"/>
    <n v="0"/>
    <n v="32.71"/>
    <n v="73.03"/>
    <n v="32.71"/>
    <n v="40.32"/>
    <n v="0.55210187594139393"/>
    <n v="2026"/>
    <s v="Q4"/>
    <n v="11"/>
    <s v="Nov"/>
  </r>
  <r>
    <n v="4689"/>
    <d v="2026-11-30T00:00:00"/>
    <n v="2026"/>
    <x v="3"/>
    <n v="11"/>
    <x v="10"/>
    <x v="2"/>
    <x v="3"/>
    <x v="0"/>
    <s v="Returning"/>
    <x v="2"/>
    <s v="Packing Cube Set"/>
    <n v="1"/>
    <n v="46.81"/>
    <n v="0.05"/>
    <n v="17.87"/>
    <n v="44.469500000000004"/>
    <n v="17.87"/>
    <n v="26.599500000000003"/>
    <n v="0.59815154206815913"/>
    <n v="2026"/>
    <s v="Q4"/>
    <n v="11"/>
    <s v="Nov"/>
  </r>
  <r>
    <n v="4819"/>
    <d v="2026-11-30T00:00:00"/>
    <n v="2026"/>
    <x v="3"/>
    <n v="11"/>
    <x v="10"/>
    <x v="3"/>
    <x v="7"/>
    <x v="3"/>
    <s v="New"/>
    <x v="1"/>
    <s v="Summit Backpack 45L"/>
    <n v="2"/>
    <n v="153.51"/>
    <n v="0.15"/>
    <n v="81.290000000000006"/>
    <n v="260.96699999999998"/>
    <n v="162.58000000000001"/>
    <n v="98.386999999999972"/>
    <n v="0.3770093536730697"/>
    <n v="2026"/>
    <s v="Q4"/>
    <n v="11"/>
    <s v="Nov"/>
  </r>
  <r>
    <n v="5167"/>
    <d v="2026-11-30T00:00:00"/>
    <n v="2026"/>
    <x v="3"/>
    <n v="11"/>
    <x v="10"/>
    <x v="2"/>
    <x v="5"/>
    <x v="3"/>
    <s v="New"/>
    <x v="3"/>
    <s v="Trail Tent 2P"/>
    <n v="2"/>
    <n v="197.5"/>
    <n v="0"/>
    <n v="104.47"/>
    <n v="395"/>
    <n v="208.94"/>
    <n v="186.06"/>
    <n v="0.4710379746835443"/>
    <n v="2026"/>
    <s v="Q4"/>
    <n v="11"/>
    <s v="Nov"/>
  </r>
  <r>
    <n v="38"/>
    <d v="2026-12-01T00:00:00"/>
    <n v="2026"/>
    <x v="3"/>
    <n v="12"/>
    <x v="11"/>
    <x v="3"/>
    <x v="8"/>
    <x v="1"/>
    <s v="Business"/>
    <x v="1"/>
    <s v="Trail Boots"/>
    <n v="8"/>
    <n v="146.55000000000001"/>
    <n v="0.1"/>
    <n v="78.03"/>
    <n v="1055.1600000000001"/>
    <n v="624.24"/>
    <n v="430.92000000000007"/>
    <n v="0.40839303991811671"/>
    <n v="2026"/>
    <s v="Q4"/>
    <n v="12"/>
    <s v="Dec"/>
  </r>
  <r>
    <n v="364"/>
    <d v="2026-12-01T00:00:00"/>
    <n v="2026"/>
    <x v="3"/>
    <n v="12"/>
    <x v="11"/>
    <x v="3"/>
    <x v="13"/>
    <x v="0"/>
    <s v="Business"/>
    <x v="0"/>
    <s v="Trail Bike Light"/>
    <n v="2"/>
    <n v="51.83"/>
    <n v="0.15"/>
    <n v="22.02"/>
    <n v="88.11099999999999"/>
    <n v="44.04"/>
    <n v="44.070999999999991"/>
    <n v="0.50017591447151888"/>
    <n v="2026"/>
    <s v="Q4"/>
    <n v="12"/>
    <s v="Dec"/>
  </r>
  <r>
    <n v="2040"/>
    <d v="2026-12-01T00:00:00"/>
    <n v="2026"/>
    <x v="3"/>
    <n v="12"/>
    <x v="11"/>
    <x v="1"/>
    <x v="12"/>
    <x v="0"/>
    <s v="New"/>
    <x v="1"/>
    <s v="Trail Boots"/>
    <n v="1"/>
    <n v="140.34"/>
    <n v="0.15"/>
    <n v="79.92"/>
    <n v="119.289"/>
    <n v="79.92"/>
    <n v="39.369"/>
    <n v="0.33003043029952467"/>
    <n v="2026"/>
    <s v="Q4"/>
    <n v="12"/>
    <s v="Dec"/>
  </r>
  <r>
    <n v="2899"/>
    <d v="2026-12-01T00:00:00"/>
    <n v="2026"/>
    <x v="3"/>
    <n v="12"/>
    <x v="11"/>
    <x v="0"/>
    <x v="0"/>
    <x v="0"/>
    <s v="New"/>
    <x v="1"/>
    <s v="Summit Backpack 45L"/>
    <n v="1"/>
    <n v="156.44999999999999"/>
    <n v="0"/>
    <n v="80.56"/>
    <n v="156.44999999999999"/>
    <n v="80.56"/>
    <n v="75.889999999999986"/>
    <n v="0.48507510386705011"/>
    <n v="2026"/>
    <s v="Q4"/>
    <n v="12"/>
    <s v="Dec"/>
  </r>
  <r>
    <n v="3199"/>
    <d v="2026-12-01T00:00:00"/>
    <n v="2026"/>
    <x v="3"/>
    <n v="12"/>
    <x v="11"/>
    <x v="2"/>
    <x v="16"/>
    <x v="3"/>
    <s v="Returning"/>
    <x v="4"/>
    <s v="Resistance Band Set"/>
    <n v="1"/>
    <n v="41.33"/>
    <n v="0"/>
    <n v="15.03"/>
    <n v="41.33"/>
    <n v="15.03"/>
    <n v="26.299999999999997"/>
    <n v="0.6363416404548754"/>
    <n v="2026"/>
    <s v="Q4"/>
    <n v="12"/>
    <s v="Dec"/>
  </r>
  <r>
    <n v="4722"/>
    <d v="2026-12-01T00:00:00"/>
    <n v="2026"/>
    <x v="3"/>
    <n v="12"/>
    <x v="11"/>
    <x v="1"/>
    <x v="11"/>
    <x v="2"/>
    <s v="New"/>
    <x v="0"/>
    <s v="Compact Repair Kit"/>
    <n v="1"/>
    <n v="39.479999999999997"/>
    <n v="0.05"/>
    <n v="16.78"/>
    <n v="37.505999999999993"/>
    <n v="16.78"/>
    <n v="20.725999999999992"/>
    <n v="0.55260491654668575"/>
    <n v="2026"/>
    <s v="Q4"/>
    <n v="12"/>
    <s v="Dec"/>
  </r>
  <r>
    <n v="1423"/>
    <d v="2026-12-02T00:00:00"/>
    <n v="2026"/>
    <x v="3"/>
    <n v="12"/>
    <x v="11"/>
    <x v="2"/>
    <x v="3"/>
    <x v="0"/>
    <s v="Business"/>
    <x v="1"/>
    <s v="Trekking Poles"/>
    <n v="1"/>
    <n v="73.010000000000005"/>
    <n v="0.1"/>
    <n v="31.51"/>
    <n v="65.709000000000003"/>
    <n v="31.51"/>
    <n v="34.198999999999998"/>
    <n v="0.52046142841924237"/>
    <n v="2026"/>
    <s v="Q4"/>
    <n v="12"/>
    <s v="Dec"/>
  </r>
  <r>
    <n v="1505"/>
    <d v="2026-12-02T00:00:00"/>
    <n v="2026"/>
    <x v="3"/>
    <n v="12"/>
    <x v="11"/>
    <x v="0"/>
    <x v="15"/>
    <x v="0"/>
    <s v="Business"/>
    <x v="4"/>
    <s v="Resistance Band Set"/>
    <n v="2"/>
    <n v="40.86"/>
    <n v="0.05"/>
    <n v="15.06"/>
    <n v="77.634"/>
    <n v="30.12"/>
    <n v="47.513999999999996"/>
    <n v="0.6120256588608084"/>
    <n v="2026"/>
    <s v="Q4"/>
    <n v="12"/>
    <s v="Dec"/>
  </r>
  <r>
    <n v="1664"/>
    <d v="2026-12-02T00:00:00"/>
    <n v="2026"/>
    <x v="3"/>
    <n v="12"/>
    <x v="11"/>
    <x v="2"/>
    <x v="5"/>
    <x v="3"/>
    <s v="Returning"/>
    <x v="3"/>
    <s v="Trail Tent 2P"/>
    <n v="6"/>
    <n v="194.79"/>
    <n v="0"/>
    <n v="105.73"/>
    <n v="1168.74"/>
    <n v="634.38"/>
    <n v="534.36"/>
    <n v="0.45721032907233433"/>
    <n v="2026"/>
    <s v="Q4"/>
    <n v="12"/>
    <s v="Dec"/>
  </r>
  <r>
    <n v="2035"/>
    <d v="2026-12-02T00:00:00"/>
    <n v="2026"/>
    <x v="3"/>
    <n v="12"/>
    <x v="11"/>
    <x v="3"/>
    <x v="13"/>
    <x v="0"/>
    <s v="New"/>
    <x v="3"/>
    <s v="Portable Camp Stove"/>
    <n v="4"/>
    <n v="80.98"/>
    <n v="0.2"/>
    <n v="38.6"/>
    <n v="259.13600000000002"/>
    <n v="154.4"/>
    <n v="104.73600000000002"/>
    <n v="0.40417387009138062"/>
    <n v="2026"/>
    <s v="Q4"/>
    <n v="12"/>
    <s v="Dec"/>
  </r>
  <r>
    <n v="2094"/>
    <d v="2026-12-02T00:00:00"/>
    <n v="2026"/>
    <x v="3"/>
    <n v="12"/>
    <x v="11"/>
    <x v="0"/>
    <x v="15"/>
    <x v="0"/>
    <s v="New"/>
    <x v="3"/>
    <s v="Trail Tent 2P"/>
    <n v="3"/>
    <n v="196.48"/>
    <n v="0.05"/>
    <n v="107.2"/>
    <n v="559.96799999999996"/>
    <n v="321.60000000000002"/>
    <n v="238.36799999999994"/>
    <n v="0.42568146751242919"/>
    <n v="2026"/>
    <s v="Q4"/>
    <n v="12"/>
    <s v="Dec"/>
  </r>
  <r>
    <n v="2204"/>
    <d v="2026-12-02T00:00:00"/>
    <n v="2026"/>
    <x v="3"/>
    <n v="12"/>
    <x v="11"/>
    <x v="0"/>
    <x v="9"/>
    <x v="2"/>
    <s v="New"/>
    <x v="2"/>
    <s v="Packing Cube Set"/>
    <n v="2"/>
    <n v="46.63"/>
    <n v="0"/>
    <n v="18.68"/>
    <n v="93.26"/>
    <n v="37.36"/>
    <n v="55.900000000000006"/>
    <n v="0.59939952820072917"/>
    <n v="2026"/>
    <s v="Q4"/>
    <n v="12"/>
    <s v="Dec"/>
  </r>
  <r>
    <n v="3921"/>
    <d v="2026-12-02T00:00:00"/>
    <n v="2026"/>
    <x v="3"/>
    <n v="12"/>
    <x v="11"/>
    <x v="2"/>
    <x v="5"/>
    <x v="1"/>
    <s v="Business"/>
    <x v="1"/>
    <s v="Trail Boots"/>
    <n v="12"/>
    <n v="142.93"/>
    <n v="0.1"/>
    <n v="79.81"/>
    <n v="1543.644"/>
    <n v="957.72"/>
    <n v="585.92399999999998"/>
    <n v="0.37957197384889263"/>
    <n v="2026"/>
    <s v="Q4"/>
    <n v="12"/>
    <s v="Dec"/>
  </r>
  <r>
    <n v="3999"/>
    <d v="2026-12-02T00:00:00"/>
    <n v="2026"/>
    <x v="3"/>
    <n v="12"/>
    <x v="11"/>
    <x v="1"/>
    <x v="12"/>
    <x v="2"/>
    <s v="Returning"/>
    <x v="1"/>
    <s v="Summit Backpack 45L"/>
    <n v="2"/>
    <n v="153.97"/>
    <n v="0"/>
    <n v="79.45"/>
    <n v="307.94"/>
    <n v="158.9"/>
    <n v="149.04"/>
    <n v="0.48399038773787101"/>
    <n v="2026"/>
    <s v="Q4"/>
    <n v="12"/>
    <s v="Dec"/>
  </r>
  <r>
    <n v="4546"/>
    <d v="2026-12-02T00:00:00"/>
    <n v="2026"/>
    <x v="3"/>
    <n v="12"/>
    <x v="11"/>
    <x v="3"/>
    <x v="13"/>
    <x v="0"/>
    <s v="Returning"/>
    <x v="3"/>
    <s v="Alpine Tent 4P"/>
    <n v="1"/>
    <n v="344.63"/>
    <n v="0.05"/>
    <n v="189.22"/>
    <n v="327.39849999999996"/>
    <n v="189.22"/>
    <n v="138.17849999999996"/>
    <n v="0.42204988721695419"/>
    <n v="2026"/>
    <s v="Q4"/>
    <n v="12"/>
    <s v="Dec"/>
  </r>
  <r>
    <n v="158"/>
    <d v="2026-12-03T00:00:00"/>
    <n v="2026"/>
    <x v="3"/>
    <n v="12"/>
    <x v="11"/>
    <x v="3"/>
    <x v="13"/>
    <x v="0"/>
    <s v="New"/>
    <x v="2"/>
    <s v="Packing Cube Set"/>
    <n v="2"/>
    <n v="46.51"/>
    <n v="0.05"/>
    <n v="18.73"/>
    <n v="88.368999999999986"/>
    <n v="37.46"/>
    <n v="50.908999999999985"/>
    <n v="0.57609568966492763"/>
    <n v="2026"/>
    <s v="Q4"/>
    <n v="12"/>
    <s v="Dec"/>
  </r>
  <r>
    <n v="1972"/>
    <d v="2026-12-03T00:00:00"/>
    <n v="2026"/>
    <x v="3"/>
    <n v="12"/>
    <x v="11"/>
    <x v="0"/>
    <x v="9"/>
    <x v="1"/>
    <s v="Business"/>
    <x v="0"/>
    <s v="Commuter Helmet"/>
    <n v="6"/>
    <n v="80.17"/>
    <n v="0.1"/>
    <n v="42.67"/>
    <n v="432.91800000000001"/>
    <n v="256.02"/>
    <n v="176.89800000000002"/>
    <n v="0.40861779828974543"/>
    <n v="2026"/>
    <s v="Q4"/>
    <n v="12"/>
    <s v="Dec"/>
  </r>
  <r>
    <n v="3196"/>
    <d v="2026-12-03T00:00:00"/>
    <n v="2026"/>
    <x v="3"/>
    <n v="12"/>
    <x v="11"/>
    <x v="3"/>
    <x v="13"/>
    <x v="0"/>
    <s v="New"/>
    <x v="3"/>
    <s v="Compact Sleeping Bag"/>
    <n v="2"/>
    <n v="124.62"/>
    <n v="0.1"/>
    <n v="58.91"/>
    <n v="224.316"/>
    <n v="117.82"/>
    <n v="106.49600000000001"/>
    <n v="0.47475882237557737"/>
    <n v="2026"/>
    <s v="Q4"/>
    <n v="12"/>
    <s v="Dec"/>
  </r>
  <r>
    <n v="3722"/>
    <d v="2026-12-03T00:00:00"/>
    <n v="2026"/>
    <x v="3"/>
    <n v="12"/>
    <x v="11"/>
    <x v="2"/>
    <x v="3"/>
    <x v="0"/>
    <s v="Returning"/>
    <x v="1"/>
    <s v="Trail Boots"/>
    <n v="1"/>
    <n v="144.78"/>
    <n v="0.15"/>
    <n v="81.53"/>
    <n v="123.063"/>
    <n v="81.53"/>
    <n v="41.533000000000001"/>
    <n v="0.33749380398657597"/>
    <n v="2026"/>
    <s v="Q4"/>
    <n v="12"/>
    <s v="Dec"/>
  </r>
  <r>
    <n v="4201"/>
    <d v="2026-12-03T00:00:00"/>
    <n v="2026"/>
    <x v="3"/>
    <n v="12"/>
    <x v="11"/>
    <x v="3"/>
    <x v="7"/>
    <x v="0"/>
    <s v="Business"/>
    <x v="2"/>
    <s v="Carry-On Duffel"/>
    <n v="1"/>
    <n v="133.80000000000001"/>
    <n v="0"/>
    <n v="66.349999999999994"/>
    <n v="133.80000000000001"/>
    <n v="66.349999999999994"/>
    <n v="67.450000000000017"/>
    <n v="0.50411061285500758"/>
    <n v="2026"/>
    <s v="Q4"/>
    <n v="12"/>
    <s v="Dec"/>
  </r>
  <r>
    <n v="4498"/>
    <d v="2026-12-03T00:00:00"/>
    <n v="2026"/>
    <x v="3"/>
    <n v="12"/>
    <x v="11"/>
    <x v="3"/>
    <x v="7"/>
    <x v="2"/>
    <s v="New"/>
    <x v="3"/>
    <s v="Compact Sleeping Bag"/>
    <n v="1"/>
    <n v="124.93"/>
    <n v="0"/>
    <n v="59.41"/>
    <n v="124.93"/>
    <n v="59.41"/>
    <n v="65.52000000000001"/>
    <n v="0.52445369406867848"/>
    <n v="2026"/>
    <s v="Q4"/>
    <n v="12"/>
    <s v="Dec"/>
  </r>
  <r>
    <n v="4791"/>
    <d v="2026-12-03T00:00:00"/>
    <n v="2026"/>
    <x v="3"/>
    <n v="12"/>
    <x v="11"/>
    <x v="1"/>
    <x v="12"/>
    <x v="0"/>
    <s v="New"/>
    <x v="1"/>
    <s v="Trekking Poles"/>
    <n v="2"/>
    <n v="70.59"/>
    <n v="0.1"/>
    <n v="32.68"/>
    <n v="127.06200000000001"/>
    <n v="65.36"/>
    <n v="61.702000000000012"/>
    <n v="0.48560545245628123"/>
    <n v="2026"/>
    <s v="Q4"/>
    <n v="12"/>
    <s v="Dec"/>
  </r>
  <r>
    <n v="614"/>
    <d v="2026-12-04T00:00:00"/>
    <n v="2026"/>
    <x v="3"/>
    <n v="12"/>
    <x v="11"/>
    <x v="3"/>
    <x v="7"/>
    <x v="0"/>
    <s v="Returning"/>
    <x v="1"/>
    <s v="Summit Backpack 45L"/>
    <n v="2"/>
    <n v="151.05000000000001"/>
    <n v="0.15"/>
    <n v="80.36"/>
    <n v="256.78500000000003"/>
    <n v="160.72"/>
    <n v="96.065000000000026"/>
    <n v="0.37410674299511271"/>
    <n v="2026"/>
    <s v="Q4"/>
    <n v="12"/>
    <s v="Dec"/>
  </r>
  <r>
    <n v="2301"/>
    <d v="2026-12-04T00:00:00"/>
    <n v="2026"/>
    <x v="3"/>
    <n v="12"/>
    <x v="11"/>
    <x v="3"/>
    <x v="7"/>
    <x v="0"/>
    <s v="Returning"/>
    <x v="3"/>
    <s v="Compact Sleeping Bag"/>
    <n v="2"/>
    <n v="120.37"/>
    <n v="0.2"/>
    <n v="59.39"/>
    <n v="192.59200000000001"/>
    <n v="118.78"/>
    <n v="73.812000000000012"/>
    <n v="0.3832557946332143"/>
    <n v="2026"/>
    <s v="Q4"/>
    <n v="12"/>
    <s v="Dec"/>
  </r>
  <r>
    <n v="4430"/>
    <d v="2026-12-04T00:00:00"/>
    <n v="2026"/>
    <x v="3"/>
    <n v="12"/>
    <x v="11"/>
    <x v="1"/>
    <x v="1"/>
    <x v="0"/>
    <s v="Returning"/>
    <x v="3"/>
    <s v="Trail Tent 2P"/>
    <n v="3"/>
    <n v="193.8"/>
    <n v="0"/>
    <n v="104.55"/>
    <n v="581.40000000000009"/>
    <n v="313.64999999999998"/>
    <n v="267.75000000000011"/>
    <n v="0.46052631578947378"/>
    <n v="2026"/>
    <s v="Q4"/>
    <n v="12"/>
    <s v="Dec"/>
  </r>
  <r>
    <n v="318"/>
    <d v="2026-12-05T00:00:00"/>
    <n v="2026"/>
    <x v="3"/>
    <n v="12"/>
    <x v="11"/>
    <x v="3"/>
    <x v="13"/>
    <x v="0"/>
    <s v="Business"/>
    <x v="1"/>
    <s v="Trail Boots"/>
    <n v="1"/>
    <n v="146.08000000000001"/>
    <n v="0.1"/>
    <n v="81.540000000000006"/>
    <n v="131.47200000000001"/>
    <n v="81.540000000000006"/>
    <n v="49.932000000000002"/>
    <n v="0.37979189485213583"/>
    <n v="2026"/>
    <s v="Q4"/>
    <n v="12"/>
    <s v="Dec"/>
  </r>
  <r>
    <n v="782"/>
    <d v="2026-12-05T00:00:00"/>
    <n v="2026"/>
    <x v="3"/>
    <n v="12"/>
    <x v="11"/>
    <x v="3"/>
    <x v="7"/>
    <x v="1"/>
    <s v="Business"/>
    <x v="0"/>
    <s v="Cycling Pack 12L"/>
    <n v="4"/>
    <n v="101.17"/>
    <n v="0.15"/>
    <n v="50.48"/>
    <n v="343.97800000000001"/>
    <n v="201.92"/>
    <n v="142.05800000000002"/>
    <n v="0.41298571420265257"/>
    <n v="2026"/>
    <s v="Q4"/>
    <n v="12"/>
    <s v="Dec"/>
  </r>
  <r>
    <n v="1402"/>
    <d v="2026-12-05T00:00:00"/>
    <n v="2026"/>
    <x v="3"/>
    <n v="12"/>
    <x v="11"/>
    <x v="1"/>
    <x v="6"/>
    <x v="2"/>
    <s v="New"/>
    <x v="3"/>
    <s v="Compact Sleeping Bag"/>
    <n v="2"/>
    <n v="121.64"/>
    <n v="0"/>
    <n v="61.94"/>
    <n v="243.28"/>
    <n v="123.88"/>
    <n v="119.4"/>
    <n v="0.49079250246629402"/>
    <n v="2026"/>
    <s v="Q4"/>
    <n v="12"/>
    <s v="Dec"/>
  </r>
  <r>
    <n v="1824"/>
    <d v="2026-12-05T00:00:00"/>
    <n v="2026"/>
    <x v="3"/>
    <n v="12"/>
    <x v="11"/>
    <x v="1"/>
    <x v="1"/>
    <x v="0"/>
    <s v="Returning"/>
    <x v="2"/>
    <s v="Travel Backpack 35L"/>
    <n v="1"/>
    <n v="165.1"/>
    <n v="0.05"/>
    <n v="85.23"/>
    <n v="156.845"/>
    <n v="85.23"/>
    <n v="71.614999999999995"/>
    <n v="0.45659727756702473"/>
    <n v="2026"/>
    <s v="Q4"/>
    <n v="12"/>
    <s v="Dec"/>
  </r>
  <r>
    <n v="2141"/>
    <d v="2026-12-05T00:00:00"/>
    <n v="2026"/>
    <x v="3"/>
    <n v="12"/>
    <x v="11"/>
    <x v="3"/>
    <x v="13"/>
    <x v="0"/>
    <s v="New"/>
    <x v="3"/>
    <s v="Trail Tent 2P"/>
    <n v="3"/>
    <n v="194.07"/>
    <n v="0.1"/>
    <n v="102.37"/>
    <n v="523.98900000000003"/>
    <n v="307.11"/>
    <n v="216.87900000000002"/>
    <n v="0.4138999101126169"/>
    <n v="2026"/>
    <s v="Q4"/>
    <n v="12"/>
    <s v="Dec"/>
  </r>
  <r>
    <n v="3517"/>
    <d v="2026-12-05T00:00:00"/>
    <n v="2026"/>
    <x v="3"/>
    <n v="12"/>
    <x v="11"/>
    <x v="3"/>
    <x v="13"/>
    <x v="3"/>
    <s v="New"/>
    <x v="1"/>
    <s v="Summit Backpack 45L"/>
    <n v="1"/>
    <n v="152.44"/>
    <n v="0.1"/>
    <n v="76.91"/>
    <n v="137.196"/>
    <n v="76.91"/>
    <n v="60.286000000000001"/>
    <n v="0.43941514329863846"/>
    <n v="2026"/>
    <s v="Q4"/>
    <n v="12"/>
    <s v="Dec"/>
  </r>
  <r>
    <n v="4055"/>
    <d v="2026-12-05T00:00:00"/>
    <n v="2026"/>
    <x v="3"/>
    <n v="12"/>
    <x v="11"/>
    <x v="1"/>
    <x v="12"/>
    <x v="0"/>
    <s v="Returning"/>
    <x v="3"/>
    <s v="Compact Sleeping Bag"/>
    <n v="1"/>
    <n v="123.82"/>
    <n v="0.05"/>
    <n v="59.19"/>
    <n v="117.62899999999999"/>
    <n v="59.19"/>
    <n v="58.438999999999993"/>
    <n v="0.49680775999115862"/>
    <n v="2026"/>
    <s v="Q4"/>
    <n v="12"/>
    <s v="Dec"/>
  </r>
  <r>
    <n v="4168"/>
    <d v="2026-12-05T00:00:00"/>
    <n v="2026"/>
    <x v="3"/>
    <n v="12"/>
    <x v="11"/>
    <x v="0"/>
    <x v="0"/>
    <x v="0"/>
    <s v="New"/>
    <x v="1"/>
    <s v="Trekking Poles"/>
    <n v="4"/>
    <n v="71.12"/>
    <n v="0.05"/>
    <n v="31.93"/>
    <n v="270.25600000000003"/>
    <n v="127.72"/>
    <n v="142.53600000000003"/>
    <n v="0.52741104730329769"/>
    <n v="2026"/>
    <s v="Q4"/>
    <n v="12"/>
    <s v="Dec"/>
  </r>
  <r>
    <n v="4317"/>
    <d v="2026-12-05T00:00:00"/>
    <n v="2026"/>
    <x v="3"/>
    <n v="12"/>
    <x v="11"/>
    <x v="2"/>
    <x v="16"/>
    <x v="3"/>
    <s v="Returning"/>
    <x v="1"/>
    <s v="Trekking Poles"/>
    <n v="1"/>
    <n v="71.55"/>
    <n v="0.1"/>
    <n v="32.07"/>
    <n v="64.394999999999996"/>
    <n v="32.07"/>
    <n v="32.324999999999996"/>
    <n v="0.50197996738877237"/>
    <n v="2026"/>
    <s v="Q4"/>
    <n v="12"/>
    <s v="Dec"/>
  </r>
  <r>
    <n v="4879"/>
    <d v="2026-12-05T00:00:00"/>
    <n v="2026"/>
    <x v="3"/>
    <n v="12"/>
    <x v="11"/>
    <x v="2"/>
    <x v="2"/>
    <x v="3"/>
    <s v="Returning"/>
    <x v="1"/>
    <s v="Trekking Poles"/>
    <n v="2"/>
    <n v="70.239999999999995"/>
    <n v="0.1"/>
    <n v="33.29"/>
    <n v="126.43199999999999"/>
    <n v="66.58"/>
    <n v="59.85199999999999"/>
    <n v="0.47339281194634264"/>
    <n v="2026"/>
    <s v="Q4"/>
    <n v="12"/>
    <s v="Dec"/>
  </r>
  <r>
    <n v="467"/>
    <d v="2026-12-06T00:00:00"/>
    <n v="2026"/>
    <x v="3"/>
    <n v="12"/>
    <x v="11"/>
    <x v="0"/>
    <x v="0"/>
    <x v="3"/>
    <s v="Returning"/>
    <x v="0"/>
    <s v="Trail Bike Light"/>
    <n v="2"/>
    <n v="50.68"/>
    <n v="0.15"/>
    <n v="22.41"/>
    <n v="86.155999999999992"/>
    <n v="44.82"/>
    <n v="41.335999999999991"/>
    <n v="0.47978086262129155"/>
    <n v="2026"/>
    <s v="Q4"/>
    <n v="12"/>
    <s v="Dec"/>
  </r>
  <r>
    <n v="825"/>
    <d v="2026-12-06T00:00:00"/>
    <n v="2026"/>
    <x v="3"/>
    <n v="12"/>
    <x v="11"/>
    <x v="3"/>
    <x v="7"/>
    <x v="0"/>
    <s v="New"/>
    <x v="0"/>
    <s v="Cycling Pack 12L"/>
    <n v="1"/>
    <n v="101.26"/>
    <n v="0"/>
    <n v="51.7"/>
    <n v="101.26"/>
    <n v="51.7"/>
    <n v="49.56"/>
    <n v="0.4894331424056883"/>
    <n v="2026"/>
    <s v="Q4"/>
    <n v="12"/>
    <s v="Dec"/>
  </r>
  <r>
    <n v="2346"/>
    <d v="2026-12-06T00:00:00"/>
    <n v="2026"/>
    <x v="3"/>
    <n v="12"/>
    <x v="11"/>
    <x v="0"/>
    <x v="0"/>
    <x v="3"/>
    <s v="Business"/>
    <x v="2"/>
    <s v="Packing Cube Set"/>
    <n v="2"/>
    <n v="46.01"/>
    <n v="0.05"/>
    <n v="18.399999999999999"/>
    <n v="87.418999999999997"/>
    <n v="36.799999999999997"/>
    <n v="50.619"/>
    <n v="0.57903888170763795"/>
    <n v="2026"/>
    <s v="Q4"/>
    <n v="12"/>
    <s v="Dec"/>
  </r>
  <r>
    <n v="3095"/>
    <d v="2026-12-06T00:00:00"/>
    <n v="2026"/>
    <x v="3"/>
    <n v="12"/>
    <x v="11"/>
    <x v="1"/>
    <x v="12"/>
    <x v="0"/>
    <s v="New"/>
    <x v="2"/>
    <s v="Carry-On Duffel"/>
    <n v="2"/>
    <n v="131.97999999999999"/>
    <n v="0.1"/>
    <n v="68.02"/>
    <n v="237.56399999999999"/>
    <n v="136.04"/>
    <n v="101.524"/>
    <n v="0.42735431294303855"/>
    <n v="2026"/>
    <s v="Q4"/>
    <n v="12"/>
    <s v="Dec"/>
  </r>
  <r>
    <n v="3580"/>
    <d v="2026-12-06T00:00:00"/>
    <n v="2026"/>
    <x v="3"/>
    <n v="12"/>
    <x v="11"/>
    <x v="3"/>
    <x v="7"/>
    <x v="2"/>
    <s v="New"/>
    <x v="1"/>
    <s v="Trekking Poles"/>
    <n v="2"/>
    <n v="73.16"/>
    <n v="0.15"/>
    <n v="32.64"/>
    <n v="124.37199999999999"/>
    <n v="65.28"/>
    <n v="59.091999999999985"/>
    <n v="0.47512301804264617"/>
    <n v="2026"/>
    <s v="Q4"/>
    <n v="12"/>
    <s v="Dec"/>
  </r>
  <r>
    <n v="4672"/>
    <d v="2026-12-06T00:00:00"/>
    <n v="2026"/>
    <x v="3"/>
    <n v="12"/>
    <x v="11"/>
    <x v="1"/>
    <x v="6"/>
    <x v="0"/>
    <s v="Business"/>
    <x v="2"/>
    <s v="Packing Cube Set"/>
    <n v="2"/>
    <n v="47.43"/>
    <n v="0.05"/>
    <n v="18.63"/>
    <n v="90.11699999999999"/>
    <n v="37.26"/>
    <n v="52.856999999999992"/>
    <n v="0.58653750124837711"/>
    <n v="2026"/>
    <s v="Q4"/>
    <n v="12"/>
    <s v="Dec"/>
  </r>
  <r>
    <n v="533"/>
    <d v="2026-12-07T00:00:00"/>
    <n v="2026"/>
    <x v="3"/>
    <n v="12"/>
    <x v="11"/>
    <x v="0"/>
    <x v="9"/>
    <x v="0"/>
    <s v="New"/>
    <x v="2"/>
    <s v="Insulated Bottle"/>
    <n v="1"/>
    <n v="35.93"/>
    <n v="0.05"/>
    <n v="13.23"/>
    <n v="34.133499999999998"/>
    <n v="13.23"/>
    <n v="20.903499999999998"/>
    <n v="0.6124042363074399"/>
    <n v="2026"/>
    <s v="Q4"/>
    <n v="12"/>
    <s v="Dec"/>
  </r>
  <r>
    <n v="2160"/>
    <d v="2026-12-07T00:00:00"/>
    <n v="2026"/>
    <x v="3"/>
    <n v="12"/>
    <x v="11"/>
    <x v="0"/>
    <x v="15"/>
    <x v="3"/>
    <s v="Returning"/>
    <x v="2"/>
    <s v="Insulated Bottle"/>
    <n v="1"/>
    <n v="35.53"/>
    <n v="0.05"/>
    <n v="13.28"/>
    <n v="33.753500000000003"/>
    <n v="13.28"/>
    <n v="20.473500000000001"/>
    <n v="0.6065593197742456"/>
    <n v="2026"/>
    <s v="Q4"/>
    <n v="12"/>
    <s v="Dec"/>
  </r>
  <r>
    <n v="2841"/>
    <d v="2026-12-07T00:00:00"/>
    <n v="2026"/>
    <x v="3"/>
    <n v="12"/>
    <x v="11"/>
    <x v="1"/>
    <x v="14"/>
    <x v="0"/>
    <s v="New"/>
    <x v="3"/>
    <s v="Trail Tent 2P"/>
    <n v="3"/>
    <n v="196.97"/>
    <n v="0.15"/>
    <n v="101.88"/>
    <n v="502.27349999999996"/>
    <n v="305.64"/>
    <n v="196.63349999999997"/>
    <n v="0.39148690902466482"/>
    <n v="2026"/>
    <s v="Q4"/>
    <n v="12"/>
    <s v="Dec"/>
  </r>
  <r>
    <n v="3433"/>
    <d v="2026-12-07T00:00:00"/>
    <n v="2026"/>
    <x v="3"/>
    <n v="12"/>
    <x v="11"/>
    <x v="0"/>
    <x v="0"/>
    <x v="0"/>
    <s v="New"/>
    <x v="2"/>
    <s v="Insulated Bottle"/>
    <n v="2"/>
    <n v="37.020000000000003"/>
    <n v="0.2"/>
    <n v="13.39"/>
    <n v="59.232000000000006"/>
    <n v="26.78"/>
    <n v="32.452000000000005"/>
    <n v="0.5478795245813074"/>
    <n v="2026"/>
    <s v="Q4"/>
    <n v="12"/>
    <s v="Dec"/>
  </r>
  <r>
    <n v="3763"/>
    <d v="2026-12-07T00:00:00"/>
    <n v="2026"/>
    <x v="3"/>
    <n v="12"/>
    <x v="11"/>
    <x v="1"/>
    <x v="14"/>
    <x v="0"/>
    <s v="New"/>
    <x v="2"/>
    <s v="Packing Cube Set"/>
    <n v="4"/>
    <n v="47.22"/>
    <n v="0"/>
    <n v="18.420000000000002"/>
    <n v="188.88"/>
    <n v="73.680000000000007"/>
    <n v="115.19999999999999"/>
    <n v="0.60991105463786521"/>
    <n v="2026"/>
    <s v="Q4"/>
    <n v="12"/>
    <s v="Dec"/>
  </r>
  <r>
    <n v="706"/>
    <d v="2026-12-08T00:00:00"/>
    <n v="2026"/>
    <x v="3"/>
    <n v="12"/>
    <x v="11"/>
    <x v="1"/>
    <x v="12"/>
    <x v="2"/>
    <s v="Returning"/>
    <x v="2"/>
    <s v="Packing Cube Set"/>
    <n v="4"/>
    <n v="46.48"/>
    <n v="0.1"/>
    <n v="18.66"/>
    <n v="167.328"/>
    <n v="74.64"/>
    <n v="92.688000000000002"/>
    <n v="0.55393000573723461"/>
    <n v="2026"/>
    <s v="Q4"/>
    <n v="12"/>
    <s v="Dec"/>
  </r>
  <r>
    <n v="1086"/>
    <d v="2026-12-08T00:00:00"/>
    <n v="2026"/>
    <x v="3"/>
    <n v="12"/>
    <x v="11"/>
    <x v="3"/>
    <x v="13"/>
    <x v="1"/>
    <s v="Business"/>
    <x v="1"/>
    <s v="Trail Boots"/>
    <n v="12"/>
    <n v="146.99"/>
    <n v="0.15"/>
    <n v="79.239999999999995"/>
    <n v="1499.298"/>
    <n v="950.87999999999988"/>
    <n v="548.41800000000012"/>
    <n v="0.36578318653129671"/>
    <n v="2026"/>
    <s v="Q4"/>
    <n v="12"/>
    <s v="Dec"/>
  </r>
  <r>
    <n v="1204"/>
    <d v="2026-12-08T00:00:00"/>
    <n v="2026"/>
    <x v="3"/>
    <n v="12"/>
    <x v="11"/>
    <x v="2"/>
    <x v="10"/>
    <x v="0"/>
    <s v="New"/>
    <x v="4"/>
    <s v="Resistance Band Set"/>
    <n v="1"/>
    <n v="40.29"/>
    <n v="0"/>
    <n v="15.07"/>
    <n v="40.29"/>
    <n v="15.07"/>
    <n v="25.22"/>
    <n v="0.62596177711590961"/>
    <n v="2026"/>
    <s v="Q4"/>
    <n v="12"/>
    <s v="Dec"/>
  </r>
  <r>
    <n v="1451"/>
    <d v="2026-12-08T00:00:00"/>
    <n v="2026"/>
    <x v="3"/>
    <n v="12"/>
    <x v="11"/>
    <x v="0"/>
    <x v="0"/>
    <x v="1"/>
    <s v="Business"/>
    <x v="3"/>
    <s v="Compact Sleeping Bag"/>
    <n v="4"/>
    <n v="125.82"/>
    <n v="0.15"/>
    <n v="61.39"/>
    <n v="427.78799999999995"/>
    <n v="245.56"/>
    <n v="182.22799999999995"/>
    <n v="0.42597735326844133"/>
    <n v="2026"/>
    <s v="Q4"/>
    <n v="12"/>
    <s v="Dec"/>
  </r>
  <r>
    <n v="1650"/>
    <d v="2026-12-08T00:00:00"/>
    <n v="2026"/>
    <x v="3"/>
    <n v="12"/>
    <x v="11"/>
    <x v="1"/>
    <x v="1"/>
    <x v="0"/>
    <s v="New"/>
    <x v="2"/>
    <s v="Insulated Bottle"/>
    <n v="3"/>
    <n v="36.25"/>
    <n v="0"/>
    <n v="13.67"/>
    <n v="108.75"/>
    <n v="41.01"/>
    <n v="67.740000000000009"/>
    <n v="0.62289655172413805"/>
    <n v="2026"/>
    <s v="Q4"/>
    <n v="12"/>
    <s v="Dec"/>
  </r>
  <r>
    <n v="1740"/>
    <d v="2026-12-08T00:00:00"/>
    <n v="2026"/>
    <x v="3"/>
    <n v="12"/>
    <x v="11"/>
    <x v="2"/>
    <x v="10"/>
    <x v="3"/>
    <s v="Returning"/>
    <x v="2"/>
    <s v="Travel Backpack 35L"/>
    <n v="1"/>
    <n v="165.29"/>
    <n v="0.05"/>
    <n v="89.92"/>
    <n v="157.02549999999999"/>
    <n v="89.92"/>
    <n v="67.105499999999992"/>
    <n v="0.42735415585366704"/>
    <n v="2026"/>
    <s v="Q4"/>
    <n v="12"/>
    <s v="Dec"/>
  </r>
  <r>
    <n v="3191"/>
    <d v="2026-12-08T00:00:00"/>
    <n v="2026"/>
    <x v="3"/>
    <n v="12"/>
    <x v="11"/>
    <x v="3"/>
    <x v="8"/>
    <x v="0"/>
    <s v="New"/>
    <x v="3"/>
    <s v="Portable Camp Stove"/>
    <n v="1"/>
    <n v="82.89"/>
    <n v="0.15"/>
    <n v="38.51"/>
    <n v="70.456500000000005"/>
    <n v="38.51"/>
    <n v="31.946500000000007"/>
    <n v="0.45342161475520365"/>
    <n v="2026"/>
    <s v="Q4"/>
    <n v="12"/>
    <s v="Dec"/>
  </r>
  <r>
    <n v="3662"/>
    <d v="2026-12-08T00:00:00"/>
    <n v="2026"/>
    <x v="3"/>
    <n v="12"/>
    <x v="11"/>
    <x v="1"/>
    <x v="6"/>
    <x v="0"/>
    <s v="Business"/>
    <x v="3"/>
    <s v="Trail Tent 2P"/>
    <n v="1"/>
    <n v="199.66"/>
    <n v="0"/>
    <n v="103.15"/>
    <n v="199.66"/>
    <n v="103.15"/>
    <n v="96.509999999999991"/>
    <n v="0.48337173194430527"/>
    <n v="2026"/>
    <s v="Q4"/>
    <n v="12"/>
    <s v="Dec"/>
  </r>
  <r>
    <n v="3922"/>
    <d v="2026-12-08T00:00:00"/>
    <n v="2026"/>
    <x v="3"/>
    <n v="12"/>
    <x v="11"/>
    <x v="3"/>
    <x v="8"/>
    <x v="2"/>
    <s v="New"/>
    <x v="1"/>
    <s v="Trail Boots"/>
    <n v="2"/>
    <n v="146.25"/>
    <n v="0.05"/>
    <n v="77.3"/>
    <n v="277.875"/>
    <n v="154.6"/>
    <n v="123.27500000000001"/>
    <n v="0.44363472784525421"/>
    <n v="2026"/>
    <s v="Q4"/>
    <n v="12"/>
    <s v="Dec"/>
  </r>
  <r>
    <n v="4022"/>
    <d v="2026-12-08T00:00:00"/>
    <n v="2026"/>
    <x v="3"/>
    <n v="12"/>
    <x v="11"/>
    <x v="0"/>
    <x v="9"/>
    <x v="3"/>
    <s v="Returning"/>
    <x v="3"/>
    <s v="Alpine Tent 4P"/>
    <n v="1"/>
    <n v="333.51"/>
    <n v="0.2"/>
    <n v="199.91"/>
    <n v="266.80799999999999"/>
    <n v="199.91"/>
    <n v="66.897999999999996"/>
    <n v="0.25073461065635211"/>
    <n v="2026"/>
    <s v="Q4"/>
    <n v="12"/>
    <s v="Dec"/>
  </r>
  <r>
    <n v="4366"/>
    <d v="2026-12-08T00:00:00"/>
    <n v="2026"/>
    <x v="3"/>
    <n v="12"/>
    <x v="11"/>
    <x v="1"/>
    <x v="12"/>
    <x v="2"/>
    <s v="New"/>
    <x v="1"/>
    <s v="Summit Backpack 45L"/>
    <n v="1"/>
    <n v="151.97"/>
    <n v="0.05"/>
    <n v="80.239999999999995"/>
    <n v="144.3715"/>
    <n v="80.239999999999995"/>
    <n v="64.131500000000003"/>
    <n v="0.44421163456776441"/>
    <n v="2026"/>
    <s v="Q4"/>
    <n v="12"/>
    <s v="Dec"/>
  </r>
  <r>
    <n v="4880"/>
    <d v="2026-12-08T00:00:00"/>
    <n v="2026"/>
    <x v="3"/>
    <n v="12"/>
    <x v="11"/>
    <x v="3"/>
    <x v="13"/>
    <x v="2"/>
    <s v="New"/>
    <x v="0"/>
    <s v="Compact Repair Kit"/>
    <n v="1"/>
    <n v="41.07"/>
    <n v="0"/>
    <n v="16.600000000000001"/>
    <n v="41.07"/>
    <n v="16.600000000000001"/>
    <n v="24.47"/>
    <n v="0.59581202824446067"/>
    <n v="2026"/>
    <s v="Q4"/>
    <n v="12"/>
    <s v="Dec"/>
  </r>
  <r>
    <n v="5127"/>
    <d v="2026-12-08T00:00:00"/>
    <n v="2026"/>
    <x v="3"/>
    <n v="12"/>
    <x v="11"/>
    <x v="1"/>
    <x v="11"/>
    <x v="3"/>
    <s v="Returning"/>
    <x v="3"/>
    <s v="Compact Sleeping Bag"/>
    <n v="1"/>
    <n v="122.65"/>
    <n v="0"/>
    <n v="58.9"/>
    <n v="122.65"/>
    <n v="58.9"/>
    <n v="63.750000000000007"/>
    <n v="0.51977170811251527"/>
    <n v="2026"/>
    <s v="Q4"/>
    <n v="12"/>
    <s v="Dec"/>
  </r>
  <r>
    <n v="13"/>
    <d v="2026-12-09T00:00:00"/>
    <n v="2026"/>
    <x v="3"/>
    <n v="12"/>
    <x v="11"/>
    <x v="1"/>
    <x v="6"/>
    <x v="0"/>
    <s v="Returning"/>
    <x v="1"/>
    <s v="Trail Boots"/>
    <n v="6"/>
    <n v="143.16"/>
    <n v="0.15"/>
    <n v="80.349999999999994"/>
    <n v="730.11599999999999"/>
    <n v="482.09999999999997"/>
    <n v="248.01600000000002"/>
    <n v="0.33969396643820987"/>
    <n v="2026"/>
    <s v="Q4"/>
    <n v="12"/>
    <s v="Dec"/>
  </r>
  <r>
    <n v="102"/>
    <d v="2026-12-09T00:00:00"/>
    <n v="2026"/>
    <x v="3"/>
    <n v="12"/>
    <x v="11"/>
    <x v="2"/>
    <x v="5"/>
    <x v="2"/>
    <s v="New"/>
    <x v="1"/>
    <s v="Trail Boots"/>
    <n v="3"/>
    <n v="142.75"/>
    <n v="0.1"/>
    <n v="81.739999999999995"/>
    <n v="385.42500000000001"/>
    <n v="245.21999999999997"/>
    <n v="140.20500000000004"/>
    <n v="0.3637672698968672"/>
    <n v="2026"/>
    <s v="Q4"/>
    <n v="12"/>
    <s v="Dec"/>
  </r>
  <r>
    <n v="519"/>
    <d v="2026-12-09T00:00:00"/>
    <n v="2026"/>
    <x v="3"/>
    <n v="12"/>
    <x v="11"/>
    <x v="1"/>
    <x v="12"/>
    <x v="2"/>
    <s v="Returning"/>
    <x v="4"/>
    <s v="Recovery Roller"/>
    <n v="2"/>
    <n v="36.03"/>
    <n v="0.1"/>
    <n v="13.54"/>
    <n v="64.853999999999999"/>
    <n v="27.08"/>
    <n v="37.774000000000001"/>
    <n v="0.58244672649335427"/>
    <n v="2026"/>
    <s v="Q4"/>
    <n v="12"/>
    <s v="Dec"/>
  </r>
  <r>
    <n v="522"/>
    <d v="2026-12-09T00:00:00"/>
    <n v="2026"/>
    <x v="3"/>
    <n v="12"/>
    <x v="11"/>
    <x v="0"/>
    <x v="15"/>
    <x v="2"/>
    <s v="Returning"/>
    <x v="2"/>
    <s v="Carry-On Duffel"/>
    <n v="2"/>
    <n v="133.4"/>
    <n v="0"/>
    <n v="67.69"/>
    <n v="266.8"/>
    <n v="135.38"/>
    <n v="131.42000000000002"/>
    <n v="0.49257871064467768"/>
    <n v="2026"/>
    <s v="Q4"/>
    <n v="12"/>
    <s v="Dec"/>
  </r>
  <r>
    <n v="798"/>
    <d v="2026-12-09T00:00:00"/>
    <n v="2026"/>
    <x v="3"/>
    <n v="12"/>
    <x v="11"/>
    <x v="2"/>
    <x v="2"/>
    <x v="2"/>
    <s v="Returning"/>
    <x v="3"/>
    <s v="Trail Tent 2P"/>
    <n v="3"/>
    <n v="199.31"/>
    <n v="0.05"/>
    <n v="101.19"/>
    <n v="568.0335"/>
    <n v="303.57"/>
    <n v="264.46350000000001"/>
    <n v="0.46557729429690325"/>
    <n v="2026"/>
    <s v="Q4"/>
    <n v="12"/>
    <s v="Dec"/>
  </r>
  <r>
    <n v="1746"/>
    <d v="2026-12-09T00:00:00"/>
    <n v="2026"/>
    <x v="3"/>
    <n v="12"/>
    <x v="11"/>
    <x v="1"/>
    <x v="11"/>
    <x v="0"/>
    <s v="Business"/>
    <x v="2"/>
    <s v="Packing Cube Set"/>
    <n v="1"/>
    <n v="47.44"/>
    <n v="0.15"/>
    <n v="17.899999999999999"/>
    <n v="40.323999999999998"/>
    <n v="17.899999999999999"/>
    <n v="22.423999999999999"/>
    <n v="0.55609562543398472"/>
    <n v="2026"/>
    <s v="Q4"/>
    <n v="12"/>
    <s v="Dec"/>
  </r>
  <r>
    <n v="3412"/>
    <d v="2026-12-09T00:00:00"/>
    <n v="2026"/>
    <x v="3"/>
    <n v="12"/>
    <x v="11"/>
    <x v="0"/>
    <x v="0"/>
    <x v="1"/>
    <s v="Business"/>
    <x v="1"/>
    <s v="Trail Boots"/>
    <n v="10"/>
    <n v="145.30000000000001"/>
    <n v="0.1"/>
    <n v="79.7"/>
    <n v="1307.7"/>
    <n v="797"/>
    <n v="510.70000000000005"/>
    <n v="0.39053299686472437"/>
    <n v="2026"/>
    <s v="Q4"/>
    <n v="12"/>
    <s v="Dec"/>
  </r>
  <r>
    <n v="175"/>
    <d v="2026-12-10T00:00:00"/>
    <n v="2026"/>
    <x v="3"/>
    <n v="12"/>
    <x v="11"/>
    <x v="0"/>
    <x v="0"/>
    <x v="3"/>
    <s v="New"/>
    <x v="0"/>
    <s v="Commuter Helmet"/>
    <n v="1"/>
    <n v="81.010000000000005"/>
    <n v="0.2"/>
    <n v="41.51"/>
    <n v="64.808000000000007"/>
    <n v="41.51"/>
    <n v="23.298000000000009"/>
    <n v="0.35949265522774976"/>
    <n v="2026"/>
    <s v="Q4"/>
    <n v="12"/>
    <s v="Dec"/>
  </r>
  <r>
    <n v="1014"/>
    <d v="2026-12-10T00:00:00"/>
    <n v="2026"/>
    <x v="3"/>
    <n v="12"/>
    <x v="11"/>
    <x v="3"/>
    <x v="7"/>
    <x v="3"/>
    <s v="New"/>
    <x v="2"/>
    <s v="Insulated Bottle"/>
    <n v="2"/>
    <n v="35.619999999999997"/>
    <n v="0"/>
    <n v="13.62"/>
    <n v="71.239999999999995"/>
    <n v="27.24"/>
    <n v="44"/>
    <n v="0.61763054463784395"/>
    <n v="2026"/>
    <s v="Q4"/>
    <n v="12"/>
    <s v="Dec"/>
  </r>
  <r>
    <n v="1763"/>
    <d v="2026-12-10T00:00:00"/>
    <n v="2026"/>
    <x v="3"/>
    <n v="12"/>
    <x v="11"/>
    <x v="0"/>
    <x v="0"/>
    <x v="0"/>
    <s v="New"/>
    <x v="0"/>
    <s v="Trail Bike Light"/>
    <n v="2"/>
    <n v="49.88"/>
    <n v="0.05"/>
    <n v="22.31"/>
    <n v="94.772000000000006"/>
    <n v="44.62"/>
    <n v="50.152000000000008"/>
    <n v="0.52918583547883347"/>
    <n v="2026"/>
    <s v="Q4"/>
    <n v="12"/>
    <s v="Dec"/>
  </r>
  <r>
    <n v="1863"/>
    <d v="2026-12-10T00:00:00"/>
    <n v="2026"/>
    <x v="3"/>
    <n v="12"/>
    <x v="11"/>
    <x v="3"/>
    <x v="7"/>
    <x v="3"/>
    <s v="Returning"/>
    <x v="0"/>
    <s v="Cycling Pack 12L"/>
    <n v="1"/>
    <n v="101.18"/>
    <n v="0.05"/>
    <n v="49.12"/>
    <n v="96.120999999999995"/>
    <n v="49.12"/>
    <n v="47.000999999999998"/>
    <n v="0.48897743469169069"/>
    <n v="2026"/>
    <s v="Q4"/>
    <n v="12"/>
    <s v="Dec"/>
  </r>
  <r>
    <n v="3466"/>
    <d v="2026-12-10T00:00:00"/>
    <n v="2026"/>
    <x v="3"/>
    <n v="12"/>
    <x v="11"/>
    <x v="1"/>
    <x v="12"/>
    <x v="2"/>
    <s v="Business"/>
    <x v="4"/>
    <s v="Recovery Roller"/>
    <n v="2"/>
    <n v="36.64"/>
    <n v="0"/>
    <n v="13.7"/>
    <n v="73.28"/>
    <n v="27.4"/>
    <n v="45.88"/>
    <n v="0.62609170305676853"/>
    <n v="2026"/>
    <s v="Q4"/>
    <n v="12"/>
    <s v="Dec"/>
  </r>
  <r>
    <n v="3630"/>
    <d v="2026-12-10T00:00:00"/>
    <n v="2026"/>
    <x v="3"/>
    <n v="12"/>
    <x v="11"/>
    <x v="1"/>
    <x v="12"/>
    <x v="2"/>
    <s v="Returning"/>
    <x v="0"/>
    <s v="Compact Repair Kit"/>
    <n v="3"/>
    <n v="39.979999999999997"/>
    <n v="0.1"/>
    <n v="16.989999999999998"/>
    <n v="107.946"/>
    <n v="50.97"/>
    <n v="56.975999999999999"/>
    <n v="0.52781946528819967"/>
    <n v="2026"/>
    <s v="Q4"/>
    <n v="12"/>
    <s v="Dec"/>
  </r>
  <r>
    <n v="3633"/>
    <d v="2026-12-10T00:00:00"/>
    <n v="2026"/>
    <x v="3"/>
    <n v="12"/>
    <x v="11"/>
    <x v="3"/>
    <x v="4"/>
    <x v="3"/>
    <s v="Business"/>
    <x v="1"/>
    <s v="Trail Boots"/>
    <n v="3"/>
    <n v="144.16"/>
    <n v="0"/>
    <n v="77.36"/>
    <n v="432.48"/>
    <n v="232.07999999999998"/>
    <n v="200.40000000000003"/>
    <n v="0.46337402885682583"/>
    <n v="2026"/>
    <s v="Q4"/>
    <n v="12"/>
    <s v="Dec"/>
  </r>
  <r>
    <n v="4"/>
    <d v="2026-12-11T00:00:00"/>
    <n v="2026"/>
    <x v="3"/>
    <n v="12"/>
    <x v="11"/>
    <x v="3"/>
    <x v="4"/>
    <x v="0"/>
    <s v="New"/>
    <x v="0"/>
    <s v="Cycling Pack 12L"/>
    <n v="1"/>
    <n v="102.98"/>
    <n v="0.1"/>
    <n v="51.45"/>
    <n v="92.682000000000002"/>
    <n v="51.45"/>
    <n v="41.231999999999999"/>
    <n v="0.4448760277076455"/>
    <n v="2026"/>
    <s v="Q4"/>
    <n v="12"/>
    <s v="Dec"/>
  </r>
  <r>
    <n v="70"/>
    <d v="2026-12-11T00:00:00"/>
    <n v="2026"/>
    <x v="3"/>
    <n v="12"/>
    <x v="11"/>
    <x v="3"/>
    <x v="13"/>
    <x v="0"/>
    <s v="New"/>
    <x v="4"/>
    <s v="Weighted Vest"/>
    <n v="2"/>
    <n v="122.49"/>
    <n v="0.15"/>
    <n v="70.930000000000007"/>
    <n v="208.23299999999998"/>
    <n v="141.86000000000001"/>
    <n v="66.372999999999962"/>
    <n v="0.31874390706564265"/>
    <n v="2026"/>
    <s v="Q4"/>
    <n v="12"/>
    <s v="Dec"/>
  </r>
  <r>
    <n v="948"/>
    <d v="2026-12-11T00:00:00"/>
    <n v="2026"/>
    <x v="3"/>
    <n v="12"/>
    <x v="11"/>
    <x v="1"/>
    <x v="11"/>
    <x v="3"/>
    <s v="New"/>
    <x v="1"/>
    <s v="Trail Boots"/>
    <n v="1"/>
    <n v="141.74"/>
    <n v="0.15"/>
    <n v="78.97"/>
    <n v="120.479"/>
    <n v="78.97"/>
    <n v="41.509"/>
    <n v="0.34453307215365336"/>
    <n v="2026"/>
    <s v="Q4"/>
    <n v="12"/>
    <s v="Dec"/>
  </r>
  <r>
    <n v="1957"/>
    <d v="2026-12-11T00:00:00"/>
    <n v="2026"/>
    <x v="3"/>
    <n v="12"/>
    <x v="11"/>
    <x v="3"/>
    <x v="7"/>
    <x v="0"/>
    <s v="Returning"/>
    <x v="0"/>
    <s v="Compact Repair Kit"/>
    <n v="6"/>
    <n v="39.44"/>
    <n v="0.1"/>
    <n v="16.89"/>
    <n v="212.976"/>
    <n v="101.34"/>
    <n v="111.636"/>
    <n v="0.52417173766058145"/>
    <n v="2026"/>
    <s v="Q4"/>
    <n v="12"/>
    <s v="Dec"/>
  </r>
  <r>
    <n v="3097"/>
    <d v="2026-12-11T00:00:00"/>
    <n v="2026"/>
    <x v="3"/>
    <n v="12"/>
    <x v="11"/>
    <x v="2"/>
    <x v="3"/>
    <x v="2"/>
    <s v="Returning"/>
    <x v="0"/>
    <s v="Trail Bike Light"/>
    <n v="1"/>
    <n v="49.64"/>
    <n v="0.1"/>
    <n v="22"/>
    <n v="44.676000000000002"/>
    <n v="22"/>
    <n v="22.676000000000002"/>
    <n v="0.50756558331094992"/>
    <n v="2026"/>
    <s v="Q4"/>
    <n v="12"/>
    <s v="Dec"/>
  </r>
  <r>
    <n v="3649"/>
    <d v="2026-12-11T00:00:00"/>
    <n v="2026"/>
    <x v="3"/>
    <n v="12"/>
    <x v="11"/>
    <x v="2"/>
    <x v="2"/>
    <x v="0"/>
    <s v="New"/>
    <x v="2"/>
    <s v="Travel Backpack 35L"/>
    <n v="1"/>
    <n v="164.29"/>
    <n v="0.05"/>
    <n v="88.66"/>
    <n v="156.07549999999998"/>
    <n v="88.66"/>
    <n v="67.41549999999998"/>
    <n v="0.43194159237035917"/>
    <n v="2026"/>
    <s v="Q4"/>
    <n v="12"/>
    <s v="Dec"/>
  </r>
  <r>
    <n v="3963"/>
    <d v="2026-12-11T00:00:00"/>
    <n v="2026"/>
    <x v="3"/>
    <n v="12"/>
    <x v="11"/>
    <x v="3"/>
    <x v="8"/>
    <x v="0"/>
    <s v="Returning"/>
    <x v="2"/>
    <s v="Insulated Bottle"/>
    <n v="1"/>
    <n v="35.81"/>
    <n v="0"/>
    <n v="13.28"/>
    <n v="35.81"/>
    <n v="13.28"/>
    <n v="22.53"/>
    <n v="0.62915386763473891"/>
    <n v="2026"/>
    <s v="Q4"/>
    <n v="12"/>
    <s v="Dec"/>
  </r>
  <r>
    <n v="4305"/>
    <d v="2026-12-11T00:00:00"/>
    <n v="2026"/>
    <x v="3"/>
    <n v="12"/>
    <x v="11"/>
    <x v="0"/>
    <x v="9"/>
    <x v="2"/>
    <s v="New"/>
    <x v="4"/>
    <s v="Resistance Band Set"/>
    <n v="1"/>
    <n v="41.31"/>
    <n v="0.05"/>
    <n v="14.56"/>
    <n v="39.244500000000002"/>
    <n v="14.56"/>
    <n v="24.6845"/>
    <n v="0.62899259768884808"/>
    <n v="2026"/>
    <s v="Q4"/>
    <n v="12"/>
    <s v="Dec"/>
  </r>
  <r>
    <n v="4942"/>
    <d v="2026-12-11T00:00:00"/>
    <n v="2026"/>
    <x v="3"/>
    <n v="12"/>
    <x v="11"/>
    <x v="3"/>
    <x v="13"/>
    <x v="3"/>
    <s v="New"/>
    <x v="2"/>
    <s v="Insulated Bottle"/>
    <n v="3"/>
    <n v="36.6"/>
    <n v="0.15"/>
    <n v="13.95"/>
    <n v="93.330000000000013"/>
    <n v="41.849999999999994"/>
    <n v="51.480000000000018"/>
    <n v="0.55159112825458068"/>
    <n v="2026"/>
    <s v="Q4"/>
    <n v="12"/>
    <s v="Dec"/>
  </r>
  <r>
    <n v="19"/>
    <d v="2026-12-12T00:00:00"/>
    <n v="2026"/>
    <x v="3"/>
    <n v="12"/>
    <x v="11"/>
    <x v="1"/>
    <x v="1"/>
    <x v="0"/>
    <s v="New"/>
    <x v="0"/>
    <s v="Trail Bike Light"/>
    <n v="5"/>
    <n v="49.59"/>
    <n v="0"/>
    <n v="22.63"/>
    <n v="247.95000000000002"/>
    <n v="113.14999999999999"/>
    <n v="134.80000000000001"/>
    <n v="0.54365799556362171"/>
    <n v="2026"/>
    <s v="Q4"/>
    <n v="12"/>
    <s v="Dec"/>
  </r>
  <r>
    <n v="4963"/>
    <d v="2026-12-12T00:00:00"/>
    <n v="2026"/>
    <x v="3"/>
    <n v="12"/>
    <x v="11"/>
    <x v="0"/>
    <x v="0"/>
    <x v="0"/>
    <s v="New"/>
    <x v="1"/>
    <s v="Trekking Poles"/>
    <n v="5"/>
    <n v="72.3"/>
    <n v="0.05"/>
    <n v="31.73"/>
    <n v="343.42500000000001"/>
    <n v="158.65"/>
    <n v="184.77500000000001"/>
    <n v="0.53803596127247577"/>
    <n v="2026"/>
    <s v="Q4"/>
    <n v="12"/>
    <s v="Dec"/>
  </r>
  <r>
    <n v="5110"/>
    <d v="2026-12-12T00:00:00"/>
    <n v="2026"/>
    <x v="3"/>
    <n v="12"/>
    <x v="11"/>
    <x v="3"/>
    <x v="4"/>
    <x v="0"/>
    <s v="New"/>
    <x v="0"/>
    <s v="Trail Bike Light"/>
    <n v="1"/>
    <n v="51.57"/>
    <n v="0.1"/>
    <n v="23.11"/>
    <n v="46.413000000000004"/>
    <n v="23.11"/>
    <n v="23.303000000000004"/>
    <n v="0.5020791588563549"/>
    <n v="2026"/>
    <s v="Q4"/>
    <n v="12"/>
    <s v="Dec"/>
  </r>
  <r>
    <n v="10"/>
    <d v="2026-12-13T00:00:00"/>
    <n v="2026"/>
    <x v="3"/>
    <n v="12"/>
    <x v="11"/>
    <x v="0"/>
    <x v="0"/>
    <x v="0"/>
    <s v="Returning"/>
    <x v="2"/>
    <s v="Insulated Bottle"/>
    <n v="3"/>
    <n v="35.380000000000003"/>
    <n v="0"/>
    <n v="13.51"/>
    <n v="106.14000000000001"/>
    <n v="40.53"/>
    <n v="65.610000000000014"/>
    <n v="0.61814584511023185"/>
    <n v="2026"/>
    <s v="Q4"/>
    <n v="12"/>
    <s v="Dec"/>
  </r>
  <r>
    <n v="216"/>
    <d v="2026-12-13T00:00:00"/>
    <n v="2026"/>
    <x v="3"/>
    <n v="12"/>
    <x v="11"/>
    <x v="2"/>
    <x v="2"/>
    <x v="0"/>
    <s v="Business"/>
    <x v="0"/>
    <s v="Commuter Helmet"/>
    <n v="1"/>
    <n v="83.08"/>
    <n v="0.15"/>
    <n v="42.91"/>
    <n v="70.617999999999995"/>
    <n v="42.91"/>
    <n v="27.707999999999998"/>
    <n v="0.39236455294684075"/>
    <n v="2026"/>
    <s v="Q4"/>
    <n v="12"/>
    <s v="Dec"/>
  </r>
  <r>
    <n v="1937"/>
    <d v="2026-12-13T00:00:00"/>
    <n v="2026"/>
    <x v="3"/>
    <n v="12"/>
    <x v="11"/>
    <x v="1"/>
    <x v="12"/>
    <x v="1"/>
    <s v="Business"/>
    <x v="3"/>
    <s v="Compact Sleeping Bag"/>
    <n v="3"/>
    <n v="120.5"/>
    <n v="0.15"/>
    <n v="61.44"/>
    <n v="307.27499999999998"/>
    <n v="184.32"/>
    <n v="122.95499999999998"/>
    <n v="0.40014644862094212"/>
    <n v="2026"/>
    <s v="Q4"/>
    <n v="12"/>
    <s v="Dec"/>
  </r>
  <r>
    <n v="4720"/>
    <d v="2026-12-13T00:00:00"/>
    <n v="2026"/>
    <x v="3"/>
    <n v="12"/>
    <x v="11"/>
    <x v="0"/>
    <x v="0"/>
    <x v="0"/>
    <s v="New"/>
    <x v="1"/>
    <s v="Trekking Poles"/>
    <n v="3"/>
    <n v="73.040000000000006"/>
    <n v="0.1"/>
    <n v="31.78"/>
    <n v="197.208"/>
    <n v="95.34"/>
    <n v="101.86799999999999"/>
    <n v="0.51655105269563095"/>
    <n v="2026"/>
    <s v="Q4"/>
    <n v="12"/>
    <s v="Dec"/>
  </r>
  <r>
    <n v="91"/>
    <d v="2026-12-14T00:00:00"/>
    <n v="2026"/>
    <x v="3"/>
    <n v="12"/>
    <x v="11"/>
    <x v="1"/>
    <x v="1"/>
    <x v="0"/>
    <s v="Returning"/>
    <x v="3"/>
    <s v="Alpine Tent 4P"/>
    <n v="2"/>
    <n v="339.95"/>
    <n v="0"/>
    <n v="195.78"/>
    <n v="679.9"/>
    <n v="391.56"/>
    <n v="288.33999999999997"/>
    <n v="0.42409177820267685"/>
    <n v="2026"/>
    <s v="Q4"/>
    <n v="12"/>
    <s v="Dec"/>
  </r>
  <r>
    <n v="505"/>
    <d v="2026-12-14T00:00:00"/>
    <n v="2026"/>
    <x v="3"/>
    <n v="12"/>
    <x v="11"/>
    <x v="0"/>
    <x v="15"/>
    <x v="3"/>
    <s v="Returning"/>
    <x v="3"/>
    <s v="Trail Tent 2P"/>
    <n v="2"/>
    <n v="199.43"/>
    <n v="0.05"/>
    <n v="106.58"/>
    <n v="378.91699999999997"/>
    <n v="213.16"/>
    <n v="165.75699999999998"/>
    <n v="0.4374493622613923"/>
    <n v="2026"/>
    <s v="Q4"/>
    <n v="12"/>
    <s v="Dec"/>
  </r>
  <r>
    <n v="640"/>
    <d v="2026-12-14T00:00:00"/>
    <n v="2026"/>
    <x v="3"/>
    <n v="12"/>
    <x v="11"/>
    <x v="0"/>
    <x v="15"/>
    <x v="0"/>
    <s v="Returning"/>
    <x v="4"/>
    <s v="Training Mat"/>
    <n v="2"/>
    <n v="51.77"/>
    <n v="0.05"/>
    <n v="21.76"/>
    <n v="98.363"/>
    <n v="43.52"/>
    <n v="54.842999999999996"/>
    <n v="0.55755721155312465"/>
    <n v="2026"/>
    <s v="Q4"/>
    <n v="12"/>
    <s v="Dec"/>
  </r>
  <r>
    <n v="1408"/>
    <d v="2026-12-14T00:00:00"/>
    <n v="2026"/>
    <x v="3"/>
    <n v="12"/>
    <x v="11"/>
    <x v="1"/>
    <x v="1"/>
    <x v="0"/>
    <s v="New"/>
    <x v="2"/>
    <s v="Travel Backpack 35L"/>
    <n v="1"/>
    <n v="161.53"/>
    <n v="0"/>
    <n v="87.43"/>
    <n v="161.53"/>
    <n v="87.43"/>
    <n v="74.099999999999994"/>
    <n v="0.45873831486411187"/>
    <n v="2026"/>
    <s v="Q4"/>
    <n v="12"/>
    <s v="Dec"/>
  </r>
  <r>
    <n v="2074"/>
    <d v="2026-12-14T00:00:00"/>
    <n v="2026"/>
    <x v="3"/>
    <n v="12"/>
    <x v="11"/>
    <x v="1"/>
    <x v="12"/>
    <x v="1"/>
    <s v="Business"/>
    <x v="1"/>
    <s v="Trail Boots"/>
    <n v="4"/>
    <n v="145.85"/>
    <n v="0.1"/>
    <n v="79.47"/>
    <n v="525.05999999999995"/>
    <n v="317.88"/>
    <n v="207.17999999999995"/>
    <n v="0.39458347617415146"/>
    <n v="2026"/>
    <s v="Q4"/>
    <n v="12"/>
    <s v="Dec"/>
  </r>
  <r>
    <n v="2639"/>
    <d v="2026-12-14T00:00:00"/>
    <n v="2026"/>
    <x v="3"/>
    <n v="12"/>
    <x v="11"/>
    <x v="3"/>
    <x v="13"/>
    <x v="0"/>
    <s v="Returning"/>
    <x v="3"/>
    <s v="Trail Tent 2P"/>
    <n v="1"/>
    <n v="197.18"/>
    <n v="0"/>
    <n v="105.28"/>
    <n v="197.18"/>
    <n v="105.28"/>
    <n v="91.9"/>
    <n v="0.46607160969672384"/>
    <n v="2026"/>
    <s v="Q4"/>
    <n v="12"/>
    <s v="Dec"/>
  </r>
  <r>
    <n v="2694"/>
    <d v="2026-12-14T00:00:00"/>
    <n v="2026"/>
    <x v="3"/>
    <n v="12"/>
    <x v="11"/>
    <x v="3"/>
    <x v="7"/>
    <x v="0"/>
    <s v="New"/>
    <x v="3"/>
    <s v="Compact Sleeping Bag"/>
    <n v="1"/>
    <n v="124.9"/>
    <n v="0"/>
    <n v="62.16"/>
    <n v="124.9"/>
    <n v="62.16"/>
    <n v="62.740000000000009"/>
    <n v="0.50232185748598879"/>
    <n v="2026"/>
    <s v="Q4"/>
    <n v="12"/>
    <s v="Dec"/>
  </r>
  <r>
    <n v="2797"/>
    <d v="2026-12-14T00:00:00"/>
    <n v="2026"/>
    <x v="3"/>
    <n v="12"/>
    <x v="11"/>
    <x v="2"/>
    <x v="16"/>
    <x v="2"/>
    <s v="New"/>
    <x v="1"/>
    <s v="Trekking Poles"/>
    <n v="2"/>
    <n v="70.239999999999995"/>
    <n v="0.1"/>
    <n v="32.130000000000003"/>
    <n v="126.43199999999999"/>
    <n v="64.260000000000005"/>
    <n v="62.171999999999983"/>
    <n v="0.49174259681093385"/>
    <n v="2026"/>
    <s v="Q4"/>
    <n v="12"/>
    <s v="Dec"/>
  </r>
  <r>
    <n v="2811"/>
    <d v="2026-12-14T00:00:00"/>
    <n v="2026"/>
    <x v="3"/>
    <n v="12"/>
    <x v="11"/>
    <x v="1"/>
    <x v="11"/>
    <x v="2"/>
    <s v="Business"/>
    <x v="1"/>
    <s v="Trail Boots"/>
    <n v="5"/>
    <n v="145.6"/>
    <n v="0.15"/>
    <n v="81.180000000000007"/>
    <n v="618.79999999999995"/>
    <n v="405.90000000000003"/>
    <n v="212.89999999999992"/>
    <n v="0.34405300581771159"/>
    <n v="2026"/>
    <s v="Q4"/>
    <n v="12"/>
    <s v="Dec"/>
  </r>
  <r>
    <n v="4037"/>
    <d v="2026-12-14T00:00:00"/>
    <n v="2026"/>
    <x v="3"/>
    <n v="12"/>
    <x v="11"/>
    <x v="3"/>
    <x v="8"/>
    <x v="2"/>
    <s v="Returning"/>
    <x v="1"/>
    <s v="Summit Backpack 45L"/>
    <n v="1"/>
    <n v="152.4"/>
    <n v="0.05"/>
    <n v="77.98"/>
    <n v="144.78"/>
    <n v="77.98"/>
    <n v="66.8"/>
    <n v="0.46138969470921398"/>
    <n v="2026"/>
    <s v="Q4"/>
    <n v="12"/>
    <s v="Dec"/>
  </r>
  <r>
    <n v="4629"/>
    <d v="2026-12-14T00:00:00"/>
    <n v="2026"/>
    <x v="3"/>
    <n v="12"/>
    <x v="11"/>
    <x v="2"/>
    <x v="2"/>
    <x v="0"/>
    <s v="New"/>
    <x v="2"/>
    <s v="Insulated Bottle"/>
    <n v="1"/>
    <n v="36.17"/>
    <n v="0.05"/>
    <n v="13.87"/>
    <n v="34.361499999999999"/>
    <n v="13.87"/>
    <n v="20.491500000000002"/>
    <n v="0.59635056676803988"/>
    <n v="2026"/>
    <s v="Q4"/>
    <n v="12"/>
    <s v="Dec"/>
  </r>
  <r>
    <n v="2455"/>
    <d v="2026-12-15T00:00:00"/>
    <n v="2026"/>
    <x v="3"/>
    <n v="12"/>
    <x v="11"/>
    <x v="1"/>
    <x v="12"/>
    <x v="0"/>
    <s v="Returning"/>
    <x v="3"/>
    <s v="Compact Sleeping Bag"/>
    <n v="3"/>
    <n v="126.21"/>
    <n v="0.1"/>
    <n v="60.65"/>
    <n v="340.767"/>
    <n v="181.95"/>
    <n v="158.81700000000001"/>
    <n v="0.46605745274630467"/>
    <n v="2026"/>
    <s v="Q4"/>
    <n v="12"/>
    <s v="Dec"/>
  </r>
  <r>
    <n v="3184"/>
    <d v="2026-12-15T00:00:00"/>
    <n v="2026"/>
    <x v="3"/>
    <n v="12"/>
    <x v="11"/>
    <x v="3"/>
    <x v="13"/>
    <x v="1"/>
    <s v="Returning"/>
    <x v="1"/>
    <s v="Trail Boots"/>
    <n v="6"/>
    <n v="143.72999999999999"/>
    <n v="0.15"/>
    <n v="77.27"/>
    <n v="733.02299999999991"/>
    <n v="463.62"/>
    <n v="269.40299999999991"/>
    <n v="0.36752325643260847"/>
    <n v="2026"/>
    <s v="Q4"/>
    <n v="12"/>
    <s v="Dec"/>
  </r>
  <r>
    <n v="3363"/>
    <d v="2026-12-15T00:00:00"/>
    <n v="2026"/>
    <x v="3"/>
    <n v="12"/>
    <x v="11"/>
    <x v="1"/>
    <x v="12"/>
    <x v="3"/>
    <s v="New"/>
    <x v="1"/>
    <s v="Trail Boots"/>
    <n v="4"/>
    <n v="146.38999999999999"/>
    <n v="0"/>
    <n v="78.95"/>
    <n v="585.55999999999995"/>
    <n v="315.8"/>
    <n v="269.75999999999993"/>
    <n v="0.46068720541020552"/>
    <n v="2026"/>
    <s v="Q4"/>
    <n v="12"/>
    <s v="Dec"/>
  </r>
  <r>
    <n v="3373"/>
    <d v="2026-12-15T00:00:00"/>
    <n v="2026"/>
    <x v="3"/>
    <n v="12"/>
    <x v="11"/>
    <x v="1"/>
    <x v="12"/>
    <x v="3"/>
    <s v="Returning"/>
    <x v="1"/>
    <s v="Hiking Daypack 20L"/>
    <n v="2"/>
    <n v="89.84"/>
    <n v="0.05"/>
    <n v="45.17"/>
    <n v="170.696"/>
    <n v="90.34"/>
    <n v="80.355999999999995"/>
    <n v="0.47075502647982376"/>
    <n v="2026"/>
    <s v="Q4"/>
    <n v="12"/>
    <s v="Dec"/>
  </r>
  <r>
    <n v="3799"/>
    <d v="2026-12-15T00:00:00"/>
    <n v="2026"/>
    <x v="3"/>
    <n v="12"/>
    <x v="11"/>
    <x v="2"/>
    <x v="10"/>
    <x v="2"/>
    <s v="New"/>
    <x v="4"/>
    <s v="Training Mat"/>
    <n v="3"/>
    <n v="49.67"/>
    <n v="0.05"/>
    <n v="21.5"/>
    <n v="141.55949999999999"/>
    <n v="64.5"/>
    <n v="77.059499999999986"/>
    <n v="0.54436120500566898"/>
    <n v="2026"/>
    <s v="Q4"/>
    <n v="12"/>
    <s v="Dec"/>
  </r>
  <r>
    <n v="5002"/>
    <d v="2026-12-15T00:00:00"/>
    <n v="2026"/>
    <x v="3"/>
    <n v="12"/>
    <x v="11"/>
    <x v="1"/>
    <x v="14"/>
    <x v="1"/>
    <s v="Business"/>
    <x v="1"/>
    <s v="Hiking Daypack 20L"/>
    <n v="4"/>
    <n v="94.3"/>
    <n v="0.1"/>
    <n v="44.36"/>
    <n v="339.48"/>
    <n v="177.44"/>
    <n v="162.04000000000002"/>
    <n v="0.47731825144338402"/>
    <n v="2026"/>
    <s v="Q4"/>
    <n v="12"/>
    <s v="Dec"/>
  </r>
  <r>
    <n v="2896"/>
    <d v="2026-12-16T00:00:00"/>
    <n v="2026"/>
    <x v="3"/>
    <n v="12"/>
    <x v="11"/>
    <x v="1"/>
    <x v="12"/>
    <x v="2"/>
    <s v="Business"/>
    <x v="4"/>
    <s v="Recovery Roller"/>
    <n v="2"/>
    <n v="36.020000000000003"/>
    <n v="0.1"/>
    <n v="13.59"/>
    <n v="64.836000000000013"/>
    <n v="27.18"/>
    <n v="37.656000000000013"/>
    <n v="0.58078845086063302"/>
    <n v="2026"/>
    <s v="Q4"/>
    <n v="12"/>
    <s v="Dec"/>
  </r>
  <r>
    <n v="3334"/>
    <d v="2026-12-16T00:00:00"/>
    <n v="2026"/>
    <x v="3"/>
    <n v="12"/>
    <x v="11"/>
    <x v="1"/>
    <x v="14"/>
    <x v="0"/>
    <s v="Returning"/>
    <x v="1"/>
    <s v="Summit Backpack 45L"/>
    <n v="1"/>
    <n v="154.12"/>
    <n v="0"/>
    <n v="77.45"/>
    <n v="154.12"/>
    <n v="77.45"/>
    <n v="76.67"/>
    <n v="0.49746950428237735"/>
    <n v="2026"/>
    <s v="Q4"/>
    <n v="12"/>
    <s v="Dec"/>
  </r>
  <r>
    <n v="3469"/>
    <d v="2026-12-16T00:00:00"/>
    <n v="2026"/>
    <x v="3"/>
    <n v="12"/>
    <x v="11"/>
    <x v="0"/>
    <x v="9"/>
    <x v="0"/>
    <s v="Returning"/>
    <x v="1"/>
    <s v="Summit Backpack 45L"/>
    <n v="1"/>
    <n v="150.88"/>
    <n v="0.05"/>
    <n v="81.02"/>
    <n v="143.33599999999998"/>
    <n v="81.02"/>
    <n v="62.315999999999988"/>
    <n v="0.43475470223809787"/>
    <n v="2026"/>
    <s v="Q4"/>
    <n v="12"/>
    <s v="Dec"/>
  </r>
  <r>
    <n v="569"/>
    <d v="2026-12-17T00:00:00"/>
    <n v="2026"/>
    <x v="3"/>
    <n v="12"/>
    <x v="11"/>
    <x v="2"/>
    <x v="2"/>
    <x v="3"/>
    <s v="New"/>
    <x v="0"/>
    <s v="Compact Repair Kit"/>
    <n v="2"/>
    <n v="40.479999999999997"/>
    <n v="0"/>
    <n v="16.23"/>
    <n v="80.959999999999994"/>
    <n v="32.46"/>
    <n v="48.499999999999993"/>
    <n v="0.5990612648221344"/>
    <n v="2026"/>
    <s v="Q4"/>
    <n v="12"/>
    <s v="Dec"/>
  </r>
  <r>
    <n v="2404"/>
    <d v="2026-12-17T00:00:00"/>
    <n v="2026"/>
    <x v="3"/>
    <n v="12"/>
    <x v="11"/>
    <x v="2"/>
    <x v="10"/>
    <x v="3"/>
    <s v="Business"/>
    <x v="2"/>
    <s v="Travel Backpack 35L"/>
    <n v="3"/>
    <n v="163.34"/>
    <n v="0.1"/>
    <n v="88.53"/>
    <n v="441.01799999999997"/>
    <n v="265.59000000000003"/>
    <n v="175.42799999999994"/>
    <n v="0.39777968246194023"/>
    <n v="2026"/>
    <s v="Q4"/>
    <n v="12"/>
    <s v="Dec"/>
  </r>
  <r>
    <n v="4682"/>
    <d v="2026-12-17T00:00:00"/>
    <n v="2026"/>
    <x v="3"/>
    <n v="12"/>
    <x v="11"/>
    <x v="3"/>
    <x v="4"/>
    <x v="2"/>
    <s v="New"/>
    <x v="4"/>
    <s v="Resistance Band Set"/>
    <n v="2"/>
    <n v="40.89"/>
    <n v="0"/>
    <n v="14.95"/>
    <n v="81.78"/>
    <n v="29.9"/>
    <n v="51.88"/>
    <n v="0.63438493519197847"/>
    <n v="2026"/>
    <s v="Q4"/>
    <n v="12"/>
    <s v="Dec"/>
  </r>
  <r>
    <n v="4888"/>
    <d v="2026-12-17T00:00:00"/>
    <n v="2026"/>
    <x v="3"/>
    <n v="12"/>
    <x v="11"/>
    <x v="2"/>
    <x v="2"/>
    <x v="3"/>
    <s v="New"/>
    <x v="4"/>
    <s v="Resistance Band Set"/>
    <n v="1"/>
    <n v="40.159999999999997"/>
    <n v="0.15"/>
    <n v="14.46"/>
    <n v="34.135999999999996"/>
    <n v="14.46"/>
    <n v="19.675999999999995"/>
    <n v="0.576400281228029"/>
    <n v="2026"/>
    <s v="Q4"/>
    <n v="12"/>
    <s v="Dec"/>
  </r>
  <r>
    <n v="4923"/>
    <d v="2026-12-17T00:00:00"/>
    <n v="2026"/>
    <x v="3"/>
    <n v="12"/>
    <x v="11"/>
    <x v="3"/>
    <x v="13"/>
    <x v="0"/>
    <s v="New"/>
    <x v="3"/>
    <s v="Portable Camp Stove"/>
    <n v="2"/>
    <n v="79.86"/>
    <n v="0"/>
    <n v="39.049999999999997"/>
    <n v="159.72"/>
    <n v="78.099999999999994"/>
    <n v="81.62"/>
    <n v="0.51101928374655647"/>
    <n v="2026"/>
    <s v="Q4"/>
    <n v="12"/>
    <s v="Dec"/>
  </r>
  <r>
    <n v="131"/>
    <d v="2026-12-18T00:00:00"/>
    <n v="2026"/>
    <x v="3"/>
    <n v="12"/>
    <x v="11"/>
    <x v="1"/>
    <x v="11"/>
    <x v="3"/>
    <s v="Returning"/>
    <x v="3"/>
    <s v="Compact Sleeping Bag"/>
    <n v="2"/>
    <n v="123.42"/>
    <n v="0.1"/>
    <n v="60.03"/>
    <n v="222.15600000000001"/>
    <n v="120.06"/>
    <n v="102.096"/>
    <n v="0.45956895154756117"/>
    <n v="2026"/>
    <s v="Q4"/>
    <n v="12"/>
    <s v="Dec"/>
  </r>
  <r>
    <n v="349"/>
    <d v="2026-12-18T00:00:00"/>
    <n v="2026"/>
    <x v="3"/>
    <n v="12"/>
    <x v="11"/>
    <x v="2"/>
    <x v="2"/>
    <x v="0"/>
    <s v="Returning"/>
    <x v="2"/>
    <s v="Packing Cube Set"/>
    <n v="1"/>
    <n v="47.61"/>
    <n v="0.05"/>
    <n v="18.18"/>
    <n v="45.229499999999994"/>
    <n v="18.18"/>
    <n v="27.049499999999995"/>
    <n v="0.59804994527907662"/>
    <n v="2026"/>
    <s v="Q4"/>
    <n v="12"/>
    <s v="Dec"/>
  </r>
  <r>
    <n v="1131"/>
    <d v="2026-12-18T00:00:00"/>
    <n v="2026"/>
    <x v="3"/>
    <n v="12"/>
    <x v="11"/>
    <x v="3"/>
    <x v="8"/>
    <x v="0"/>
    <s v="Returning"/>
    <x v="1"/>
    <s v="Hiking Daypack 20L"/>
    <n v="2"/>
    <n v="93.88"/>
    <n v="0.1"/>
    <n v="45.89"/>
    <n v="168.98400000000001"/>
    <n v="91.78"/>
    <n v="77.204000000000008"/>
    <n v="0.45687165648818823"/>
    <n v="2026"/>
    <s v="Q4"/>
    <n v="12"/>
    <s v="Dec"/>
  </r>
  <r>
    <n v="2738"/>
    <d v="2026-12-18T00:00:00"/>
    <n v="2026"/>
    <x v="3"/>
    <n v="12"/>
    <x v="11"/>
    <x v="1"/>
    <x v="11"/>
    <x v="0"/>
    <s v="New"/>
    <x v="1"/>
    <s v="Trail Boots"/>
    <n v="3"/>
    <n v="145.43"/>
    <n v="0.05"/>
    <n v="81.72"/>
    <n v="414.47550000000001"/>
    <n v="245.16"/>
    <n v="169.31550000000001"/>
    <n v="0.40850544845232106"/>
    <n v="2026"/>
    <s v="Q4"/>
    <n v="12"/>
    <s v="Dec"/>
  </r>
  <r>
    <n v="4400"/>
    <d v="2026-12-18T00:00:00"/>
    <n v="2026"/>
    <x v="3"/>
    <n v="12"/>
    <x v="11"/>
    <x v="3"/>
    <x v="4"/>
    <x v="0"/>
    <s v="Returning"/>
    <x v="2"/>
    <s v="Insulated Bottle"/>
    <n v="2"/>
    <n v="36.89"/>
    <n v="0.1"/>
    <n v="13.74"/>
    <n v="66.402000000000001"/>
    <n v="27.48"/>
    <n v="38.921999999999997"/>
    <n v="0.58615704346254627"/>
    <n v="2026"/>
    <s v="Q4"/>
    <n v="12"/>
    <s v="Dec"/>
  </r>
  <r>
    <n v="3122"/>
    <d v="2026-12-19T00:00:00"/>
    <n v="2026"/>
    <x v="3"/>
    <n v="12"/>
    <x v="11"/>
    <x v="0"/>
    <x v="0"/>
    <x v="3"/>
    <s v="Returning"/>
    <x v="1"/>
    <s v="Trail Boots"/>
    <n v="1"/>
    <n v="145.44"/>
    <n v="0.1"/>
    <n v="80.42"/>
    <n v="130.89600000000002"/>
    <n v="80.42"/>
    <n v="50.476000000000013"/>
    <n v="0.38561911746730232"/>
    <n v="2026"/>
    <s v="Q4"/>
    <n v="12"/>
    <s v="Dec"/>
  </r>
  <r>
    <n v="4572"/>
    <d v="2026-12-19T00:00:00"/>
    <n v="2026"/>
    <x v="3"/>
    <n v="12"/>
    <x v="11"/>
    <x v="0"/>
    <x v="15"/>
    <x v="0"/>
    <s v="New"/>
    <x v="4"/>
    <s v="Training Mat"/>
    <n v="2"/>
    <n v="51.56"/>
    <n v="0"/>
    <n v="21.9"/>
    <n v="103.12"/>
    <n v="43.8"/>
    <n v="59.320000000000007"/>
    <n v="0.57525213343677273"/>
    <n v="2026"/>
    <s v="Q4"/>
    <n v="12"/>
    <s v="Dec"/>
  </r>
  <r>
    <n v="4783"/>
    <d v="2026-12-19T00:00:00"/>
    <n v="2026"/>
    <x v="3"/>
    <n v="12"/>
    <x v="11"/>
    <x v="3"/>
    <x v="7"/>
    <x v="0"/>
    <s v="New"/>
    <x v="3"/>
    <s v="Compact Sleeping Bag"/>
    <n v="2"/>
    <n v="122"/>
    <n v="0.15"/>
    <n v="60.01"/>
    <n v="207.4"/>
    <n v="120.02"/>
    <n v="87.38000000000001"/>
    <n v="0.4213114754098361"/>
    <n v="2026"/>
    <s v="Q4"/>
    <n v="12"/>
    <s v="Dec"/>
  </r>
  <r>
    <n v="5055"/>
    <d v="2026-12-19T00:00:00"/>
    <n v="2026"/>
    <x v="3"/>
    <n v="12"/>
    <x v="11"/>
    <x v="2"/>
    <x v="3"/>
    <x v="3"/>
    <s v="New"/>
    <x v="1"/>
    <s v="Trekking Poles"/>
    <n v="1"/>
    <n v="71.89"/>
    <n v="0.15"/>
    <n v="32.409999999999997"/>
    <n v="61.106499999999997"/>
    <n v="32.409999999999997"/>
    <n v="28.6965"/>
    <n v="0.46961452545964832"/>
    <n v="2026"/>
    <s v="Q4"/>
    <n v="12"/>
    <s v="Dec"/>
  </r>
  <r>
    <n v="5100"/>
    <d v="2026-12-19T00:00:00"/>
    <n v="2026"/>
    <x v="3"/>
    <n v="12"/>
    <x v="11"/>
    <x v="2"/>
    <x v="5"/>
    <x v="0"/>
    <s v="Returning"/>
    <x v="1"/>
    <s v="Trekking Poles"/>
    <n v="2"/>
    <n v="70.59"/>
    <n v="0.15"/>
    <n v="31.56"/>
    <n v="120.003"/>
    <n v="63.12"/>
    <n v="56.883000000000003"/>
    <n v="0.47401314967125824"/>
    <n v="2026"/>
    <s v="Q4"/>
    <n v="12"/>
    <s v="Dec"/>
  </r>
  <r>
    <n v="488"/>
    <d v="2026-12-20T00:00:00"/>
    <n v="2026"/>
    <x v="3"/>
    <n v="12"/>
    <x v="11"/>
    <x v="3"/>
    <x v="7"/>
    <x v="0"/>
    <s v="Returning"/>
    <x v="1"/>
    <s v="Trail Boots"/>
    <n v="4"/>
    <n v="141.91"/>
    <n v="0.05"/>
    <n v="80.260000000000005"/>
    <n v="539.25799999999992"/>
    <n v="321.04000000000002"/>
    <n v="218.2179999999999"/>
    <n v="0.40466344495584661"/>
    <n v="2026"/>
    <s v="Q4"/>
    <n v="12"/>
    <s v="Dec"/>
  </r>
  <r>
    <n v="710"/>
    <d v="2026-12-20T00:00:00"/>
    <n v="2026"/>
    <x v="3"/>
    <n v="12"/>
    <x v="11"/>
    <x v="1"/>
    <x v="6"/>
    <x v="1"/>
    <s v="Business"/>
    <x v="1"/>
    <s v="Trail Boots"/>
    <n v="3"/>
    <n v="140.4"/>
    <n v="0.2"/>
    <n v="81.760000000000005"/>
    <n v="336.96000000000004"/>
    <n v="245.28000000000003"/>
    <n v="91.68"/>
    <n v="0.27207977207977208"/>
    <n v="2026"/>
    <s v="Q4"/>
    <n v="12"/>
    <s v="Dec"/>
  </r>
  <r>
    <n v="1009"/>
    <d v="2026-12-20T00:00:00"/>
    <n v="2026"/>
    <x v="3"/>
    <n v="12"/>
    <x v="11"/>
    <x v="3"/>
    <x v="13"/>
    <x v="3"/>
    <s v="Returning"/>
    <x v="1"/>
    <s v="Trekking Poles"/>
    <n v="2"/>
    <n v="72.349999999999994"/>
    <n v="0.15"/>
    <n v="32.44"/>
    <n v="122.99499999999999"/>
    <n v="64.88"/>
    <n v="58.114999999999995"/>
    <n v="0.47249888206837676"/>
    <n v="2026"/>
    <s v="Q4"/>
    <n v="12"/>
    <s v="Dec"/>
  </r>
  <r>
    <n v="1231"/>
    <d v="2026-12-20T00:00:00"/>
    <n v="2026"/>
    <x v="3"/>
    <n v="12"/>
    <x v="11"/>
    <x v="3"/>
    <x v="8"/>
    <x v="0"/>
    <s v="New"/>
    <x v="3"/>
    <s v="Compact Sleeping Bag"/>
    <n v="4"/>
    <n v="120.8"/>
    <n v="0.1"/>
    <n v="59.93"/>
    <n v="434.88"/>
    <n v="239.72"/>
    <n v="195.16"/>
    <n v="0.44876747608535689"/>
    <n v="2026"/>
    <s v="Q4"/>
    <n v="12"/>
    <s v="Dec"/>
  </r>
  <r>
    <n v="1445"/>
    <d v="2026-12-20T00:00:00"/>
    <n v="2026"/>
    <x v="3"/>
    <n v="12"/>
    <x v="11"/>
    <x v="3"/>
    <x v="7"/>
    <x v="0"/>
    <s v="New"/>
    <x v="1"/>
    <s v="Trekking Poles"/>
    <n v="1"/>
    <n v="71.23"/>
    <n v="0"/>
    <n v="31.63"/>
    <n v="71.23"/>
    <n v="31.63"/>
    <n v="39.600000000000009"/>
    <n v="0.55594552856942303"/>
    <n v="2026"/>
    <s v="Q4"/>
    <n v="12"/>
    <s v="Dec"/>
  </r>
  <r>
    <n v="2842"/>
    <d v="2026-12-20T00:00:00"/>
    <n v="2026"/>
    <x v="3"/>
    <n v="12"/>
    <x v="11"/>
    <x v="2"/>
    <x v="10"/>
    <x v="1"/>
    <s v="Business"/>
    <x v="0"/>
    <s v="Trail Bike Light"/>
    <n v="5"/>
    <n v="51.02"/>
    <n v="0.05"/>
    <n v="22.56"/>
    <n v="242.345"/>
    <n v="112.8"/>
    <n v="129.54500000000002"/>
    <n v="0.5345478553302111"/>
    <n v="2026"/>
    <s v="Q4"/>
    <n v="12"/>
    <s v="Dec"/>
  </r>
  <r>
    <n v="3783"/>
    <d v="2026-12-20T00:00:00"/>
    <n v="2026"/>
    <x v="3"/>
    <n v="12"/>
    <x v="11"/>
    <x v="2"/>
    <x v="2"/>
    <x v="3"/>
    <s v="New"/>
    <x v="2"/>
    <s v="Carry-On Duffel"/>
    <n v="1"/>
    <n v="130.52000000000001"/>
    <n v="0.1"/>
    <n v="66.09"/>
    <n v="117.46800000000002"/>
    <n v="66.09"/>
    <n v="51.378000000000014"/>
    <n v="0.43737869036673821"/>
    <n v="2026"/>
    <s v="Q4"/>
    <n v="12"/>
    <s v="Dec"/>
  </r>
  <r>
    <n v="4484"/>
    <d v="2026-12-20T00:00:00"/>
    <n v="2026"/>
    <x v="3"/>
    <n v="12"/>
    <x v="11"/>
    <x v="1"/>
    <x v="14"/>
    <x v="0"/>
    <s v="Returning"/>
    <x v="0"/>
    <s v="Commuter Helmet"/>
    <n v="2"/>
    <n v="79.87"/>
    <n v="0.15"/>
    <n v="41.9"/>
    <n v="135.779"/>
    <n v="83.8"/>
    <n v="51.978999999999999"/>
    <n v="0.38282061290773978"/>
    <n v="2026"/>
    <s v="Q4"/>
    <n v="12"/>
    <s v="Dec"/>
  </r>
  <r>
    <n v="4597"/>
    <d v="2026-12-20T00:00:00"/>
    <n v="2026"/>
    <x v="3"/>
    <n v="12"/>
    <x v="11"/>
    <x v="3"/>
    <x v="13"/>
    <x v="0"/>
    <s v="Returning"/>
    <x v="1"/>
    <s v="Trekking Poles"/>
    <n v="3"/>
    <n v="71.3"/>
    <n v="0.1"/>
    <n v="32.93"/>
    <n v="192.51"/>
    <n v="98.789999999999992"/>
    <n v="93.72"/>
    <n v="0.48683185289075892"/>
    <n v="2026"/>
    <s v="Q4"/>
    <n v="12"/>
    <s v="Dec"/>
  </r>
  <r>
    <n v="4917"/>
    <d v="2026-12-20T00:00:00"/>
    <n v="2026"/>
    <x v="3"/>
    <n v="12"/>
    <x v="11"/>
    <x v="0"/>
    <x v="9"/>
    <x v="0"/>
    <s v="Returning"/>
    <x v="3"/>
    <s v="Compact Sleeping Bag"/>
    <n v="2"/>
    <n v="122.95"/>
    <n v="0.1"/>
    <n v="59.79"/>
    <n v="221.31"/>
    <n v="119.58"/>
    <n v="101.73"/>
    <n v="0.45967195336857802"/>
    <n v="2026"/>
    <s v="Q4"/>
    <n v="12"/>
    <s v="Dec"/>
  </r>
  <r>
    <n v="629"/>
    <d v="2026-12-21T00:00:00"/>
    <n v="2026"/>
    <x v="3"/>
    <n v="12"/>
    <x v="11"/>
    <x v="3"/>
    <x v="13"/>
    <x v="0"/>
    <s v="Business"/>
    <x v="4"/>
    <s v="Training Mat"/>
    <n v="2"/>
    <n v="50.04"/>
    <n v="0.05"/>
    <n v="22.43"/>
    <n v="95.075999999999993"/>
    <n v="44.86"/>
    <n v="50.215999999999994"/>
    <n v="0.52816694013210486"/>
    <n v="2026"/>
    <s v="Q4"/>
    <n v="12"/>
    <s v="Dec"/>
  </r>
  <r>
    <n v="1373"/>
    <d v="2026-12-21T00:00:00"/>
    <n v="2026"/>
    <x v="3"/>
    <n v="12"/>
    <x v="11"/>
    <x v="1"/>
    <x v="1"/>
    <x v="3"/>
    <s v="Returning"/>
    <x v="3"/>
    <s v="Portable Camp Stove"/>
    <n v="1"/>
    <n v="80.92"/>
    <n v="0.05"/>
    <n v="40.14"/>
    <n v="76.873999999999995"/>
    <n v="40.14"/>
    <n v="36.733999999999995"/>
    <n v="0.47784686630069978"/>
    <n v="2026"/>
    <s v="Q4"/>
    <n v="12"/>
    <s v="Dec"/>
  </r>
  <r>
    <n v="1668"/>
    <d v="2026-12-21T00:00:00"/>
    <n v="2026"/>
    <x v="3"/>
    <n v="12"/>
    <x v="11"/>
    <x v="2"/>
    <x v="5"/>
    <x v="0"/>
    <s v="Business"/>
    <x v="0"/>
    <s v="Trail Bike Light"/>
    <n v="6"/>
    <n v="50.35"/>
    <n v="0.15"/>
    <n v="22.91"/>
    <n v="256.78500000000003"/>
    <n v="137.46"/>
    <n v="119.32500000000002"/>
    <n v="0.46468835796483443"/>
    <n v="2026"/>
    <s v="Q4"/>
    <n v="12"/>
    <s v="Dec"/>
  </r>
  <r>
    <n v="2646"/>
    <d v="2026-12-21T00:00:00"/>
    <n v="2026"/>
    <x v="3"/>
    <n v="12"/>
    <x v="11"/>
    <x v="1"/>
    <x v="1"/>
    <x v="0"/>
    <s v="Returning"/>
    <x v="4"/>
    <s v="Recovery Roller"/>
    <n v="1"/>
    <n v="35.799999999999997"/>
    <n v="0.05"/>
    <n v="14.12"/>
    <n v="34.01"/>
    <n v="14.12"/>
    <n v="19.89"/>
    <n v="0.58482799176712741"/>
    <n v="2026"/>
    <s v="Q4"/>
    <n v="12"/>
    <s v="Dec"/>
  </r>
  <r>
    <n v="3044"/>
    <d v="2026-12-21T00:00:00"/>
    <n v="2026"/>
    <x v="3"/>
    <n v="12"/>
    <x v="11"/>
    <x v="1"/>
    <x v="6"/>
    <x v="1"/>
    <s v="Business"/>
    <x v="0"/>
    <s v="Compact Repair Kit"/>
    <n v="4"/>
    <n v="40.64"/>
    <n v="0.1"/>
    <n v="16.260000000000002"/>
    <n v="146.304"/>
    <n v="65.040000000000006"/>
    <n v="81.263999999999996"/>
    <n v="0.55544619422572172"/>
    <n v="2026"/>
    <s v="Q4"/>
    <n v="12"/>
    <s v="Dec"/>
  </r>
  <r>
    <n v="3065"/>
    <d v="2026-12-21T00:00:00"/>
    <n v="2026"/>
    <x v="3"/>
    <n v="12"/>
    <x v="11"/>
    <x v="2"/>
    <x v="10"/>
    <x v="0"/>
    <s v="New"/>
    <x v="3"/>
    <s v="Portable Camp Stove"/>
    <n v="3"/>
    <n v="81.510000000000005"/>
    <n v="0.05"/>
    <n v="39.9"/>
    <n v="232.30350000000001"/>
    <n v="119.69999999999999"/>
    <n v="112.60350000000003"/>
    <n v="0.48472580051527425"/>
    <n v="2026"/>
    <s v="Q4"/>
    <n v="12"/>
    <s v="Dec"/>
  </r>
  <r>
    <n v="3365"/>
    <d v="2026-12-21T00:00:00"/>
    <n v="2026"/>
    <x v="3"/>
    <n v="12"/>
    <x v="11"/>
    <x v="3"/>
    <x v="7"/>
    <x v="2"/>
    <s v="New"/>
    <x v="4"/>
    <s v="Weighted Vest"/>
    <n v="2"/>
    <n v="122.4"/>
    <n v="0.1"/>
    <n v="71.09"/>
    <n v="220.32000000000002"/>
    <n v="142.18"/>
    <n v="78.140000000000015"/>
    <n v="0.35466594045025424"/>
    <n v="2026"/>
    <s v="Q4"/>
    <n v="12"/>
    <s v="Dec"/>
  </r>
  <r>
    <n v="4042"/>
    <d v="2026-12-21T00:00:00"/>
    <n v="2026"/>
    <x v="3"/>
    <n v="12"/>
    <x v="11"/>
    <x v="0"/>
    <x v="9"/>
    <x v="3"/>
    <s v="Returning"/>
    <x v="2"/>
    <s v="Packing Cube Set"/>
    <n v="1"/>
    <n v="45.94"/>
    <n v="0.05"/>
    <n v="18.100000000000001"/>
    <n v="43.642999999999994"/>
    <n v="18.100000000000001"/>
    <n v="25.542999999999992"/>
    <n v="0.58527140664024002"/>
    <n v="2026"/>
    <s v="Q4"/>
    <n v="12"/>
    <s v="Dec"/>
  </r>
  <r>
    <n v="4635"/>
    <d v="2026-12-21T00:00:00"/>
    <n v="2026"/>
    <x v="3"/>
    <n v="12"/>
    <x v="11"/>
    <x v="3"/>
    <x v="13"/>
    <x v="1"/>
    <s v="Returning"/>
    <x v="3"/>
    <s v="Trail Tent 2P"/>
    <n v="15"/>
    <n v="196.89"/>
    <n v="0.15"/>
    <n v="105.09"/>
    <n v="2510.3474999999999"/>
    <n v="1576.3500000000001"/>
    <n v="933.99749999999972"/>
    <n v="0.37205904760197533"/>
    <n v="2026"/>
    <s v="Q4"/>
    <n v="12"/>
    <s v="Dec"/>
  </r>
  <r>
    <n v="4748"/>
    <d v="2026-12-21T00:00:00"/>
    <n v="2026"/>
    <x v="3"/>
    <n v="12"/>
    <x v="11"/>
    <x v="3"/>
    <x v="13"/>
    <x v="2"/>
    <s v="Business"/>
    <x v="0"/>
    <s v="Trail Bike Light"/>
    <n v="1"/>
    <n v="51.18"/>
    <n v="0.05"/>
    <n v="22.98"/>
    <n v="48.620999999999995"/>
    <n v="22.98"/>
    <n v="25.640999999999995"/>
    <n v="0.52736471894860237"/>
    <n v="2026"/>
    <s v="Q4"/>
    <n v="12"/>
    <s v="Dec"/>
  </r>
  <r>
    <n v="342"/>
    <d v="2026-12-22T00:00:00"/>
    <n v="2026"/>
    <x v="3"/>
    <n v="12"/>
    <x v="11"/>
    <x v="1"/>
    <x v="6"/>
    <x v="2"/>
    <s v="New"/>
    <x v="0"/>
    <s v="Compact Repair Kit"/>
    <n v="3"/>
    <n v="40.78"/>
    <n v="0.15"/>
    <n v="16.73"/>
    <n v="103.989"/>
    <n v="50.19"/>
    <n v="53.799000000000007"/>
    <n v="0.51735279693044456"/>
    <n v="2026"/>
    <s v="Q4"/>
    <n v="12"/>
    <s v="Dec"/>
  </r>
  <r>
    <n v="676"/>
    <d v="2026-12-22T00:00:00"/>
    <n v="2026"/>
    <x v="3"/>
    <n v="12"/>
    <x v="11"/>
    <x v="2"/>
    <x v="3"/>
    <x v="3"/>
    <s v="Returning"/>
    <x v="3"/>
    <s v="Trail Tent 2P"/>
    <n v="1"/>
    <n v="195.63"/>
    <n v="0.05"/>
    <n v="102.13"/>
    <n v="185.84849999999997"/>
    <n v="102.13"/>
    <n v="83.718499999999977"/>
    <n v="0.45046637449320276"/>
    <n v="2026"/>
    <s v="Q4"/>
    <n v="12"/>
    <s v="Dec"/>
  </r>
  <r>
    <n v="1912"/>
    <d v="2026-12-22T00:00:00"/>
    <n v="2026"/>
    <x v="3"/>
    <n v="12"/>
    <x v="11"/>
    <x v="2"/>
    <x v="5"/>
    <x v="1"/>
    <s v="Returning"/>
    <x v="2"/>
    <s v="Carry-On Duffel"/>
    <n v="10"/>
    <n v="134.86000000000001"/>
    <n v="0.1"/>
    <n v="65.3"/>
    <n v="1213.7400000000002"/>
    <n v="653"/>
    <n v="560.74000000000024"/>
    <n v="0.46199350767050612"/>
    <n v="2026"/>
    <s v="Q4"/>
    <n v="12"/>
    <s v="Dec"/>
  </r>
  <r>
    <n v="2065"/>
    <d v="2026-12-22T00:00:00"/>
    <n v="2026"/>
    <x v="3"/>
    <n v="12"/>
    <x v="11"/>
    <x v="3"/>
    <x v="4"/>
    <x v="0"/>
    <s v="New"/>
    <x v="0"/>
    <s v="Commuter Helmet"/>
    <n v="1"/>
    <n v="83.15"/>
    <n v="0"/>
    <n v="42.3"/>
    <n v="83.15"/>
    <n v="42.3"/>
    <n v="40.850000000000009"/>
    <n v="0.49128081779915822"/>
    <n v="2026"/>
    <s v="Q4"/>
    <n v="12"/>
    <s v="Dec"/>
  </r>
  <r>
    <n v="3136"/>
    <d v="2026-12-22T00:00:00"/>
    <n v="2026"/>
    <x v="3"/>
    <n v="12"/>
    <x v="11"/>
    <x v="1"/>
    <x v="6"/>
    <x v="3"/>
    <s v="Business"/>
    <x v="0"/>
    <s v="Commuter Helmet"/>
    <n v="1"/>
    <n v="81.599999999999994"/>
    <n v="0.15"/>
    <n v="42"/>
    <n v="69.36"/>
    <n v="42"/>
    <n v="27.36"/>
    <n v="0.3944636678200692"/>
    <n v="2026"/>
    <s v="Q4"/>
    <n v="12"/>
    <s v="Dec"/>
  </r>
  <r>
    <n v="3423"/>
    <d v="2026-12-22T00:00:00"/>
    <n v="2026"/>
    <x v="3"/>
    <n v="12"/>
    <x v="11"/>
    <x v="3"/>
    <x v="7"/>
    <x v="2"/>
    <s v="Business"/>
    <x v="2"/>
    <s v="Packing Cube Set"/>
    <n v="5"/>
    <n v="47.67"/>
    <n v="0.1"/>
    <n v="17.84"/>
    <n v="214.51500000000001"/>
    <n v="89.2"/>
    <n v="125.31500000000001"/>
    <n v="0.5841782625923595"/>
    <n v="2026"/>
    <s v="Q4"/>
    <n v="12"/>
    <s v="Dec"/>
  </r>
  <r>
    <n v="3746"/>
    <d v="2026-12-22T00:00:00"/>
    <n v="2026"/>
    <x v="3"/>
    <n v="12"/>
    <x v="11"/>
    <x v="3"/>
    <x v="7"/>
    <x v="2"/>
    <s v="Business"/>
    <x v="0"/>
    <s v="Trail Bike Light"/>
    <n v="2"/>
    <n v="50.96"/>
    <n v="0.15"/>
    <n v="22.59"/>
    <n v="86.632000000000005"/>
    <n v="45.18"/>
    <n v="41.452000000000005"/>
    <n v="0.47848370117277683"/>
    <n v="2026"/>
    <s v="Q4"/>
    <n v="12"/>
    <s v="Dec"/>
  </r>
  <r>
    <n v="1198"/>
    <d v="2026-12-23T00:00:00"/>
    <n v="2026"/>
    <x v="3"/>
    <n v="12"/>
    <x v="11"/>
    <x v="3"/>
    <x v="7"/>
    <x v="2"/>
    <s v="New"/>
    <x v="2"/>
    <s v="Packing Cube Set"/>
    <n v="5"/>
    <n v="47.69"/>
    <n v="0.05"/>
    <n v="18.23"/>
    <n v="226.52749999999997"/>
    <n v="91.15"/>
    <n v="135.37749999999997"/>
    <n v="0.59762059794064726"/>
    <n v="2026"/>
    <s v="Q4"/>
    <n v="12"/>
    <s v="Dec"/>
  </r>
  <r>
    <n v="2123"/>
    <d v="2026-12-23T00:00:00"/>
    <n v="2026"/>
    <x v="3"/>
    <n v="12"/>
    <x v="11"/>
    <x v="3"/>
    <x v="8"/>
    <x v="0"/>
    <s v="Returning"/>
    <x v="1"/>
    <s v="Hiking Daypack 20L"/>
    <n v="1"/>
    <n v="91.08"/>
    <n v="0.2"/>
    <n v="46.14"/>
    <n v="72.864000000000004"/>
    <n v="46.14"/>
    <n v="26.724000000000004"/>
    <n v="0.36676548089591571"/>
    <n v="2026"/>
    <s v="Q4"/>
    <n v="12"/>
    <s v="Dec"/>
  </r>
  <r>
    <n v="2586"/>
    <d v="2026-12-23T00:00:00"/>
    <n v="2026"/>
    <x v="3"/>
    <n v="12"/>
    <x v="11"/>
    <x v="1"/>
    <x v="14"/>
    <x v="2"/>
    <s v="New"/>
    <x v="1"/>
    <s v="Trail Boots"/>
    <n v="1"/>
    <n v="143.84"/>
    <n v="0.15"/>
    <n v="78.17"/>
    <n v="122.264"/>
    <n v="78.17"/>
    <n v="44.093999999999994"/>
    <n v="0.360645815612118"/>
    <n v="2026"/>
    <s v="Q4"/>
    <n v="12"/>
    <s v="Dec"/>
  </r>
  <r>
    <n v="3048"/>
    <d v="2026-12-23T00:00:00"/>
    <n v="2026"/>
    <x v="3"/>
    <n v="12"/>
    <x v="11"/>
    <x v="1"/>
    <x v="6"/>
    <x v="0"/>
    <s v="New"/>
    <x v="0"/>
    <s v="Cycling Pack 12L"/>
    <n v="1"/>
    <n v="102.66"/>
    <n v="0.05"/>
    <n v="49.2"/>
    <n v="97.526999999999987"/>
    <n v="49.2"/>
    <n v="48.326999999999984"/>
    <n v="0.4955243163431664"/>
    <n v="2026"/>
    <s v="Q4"/>
    <n v="12"/>
    <s v="Dec"/>
  </r>
  <r>
    <n v="3838"/>
    <d v="2026-12-23T00:00:00"/>
    <n v="2026"/>
    <x v="3"/>
    <n v="12"/>
    <x v="11"/>
    <x v="1"/>
    <x v="11"/>
    <x v="2"/>
    <s v="New"/>
    <x v="4"/>
    <s v="Resistance Band Set"/>
    <n v="2"/>
    <n v="40.32"/>
    <n v="0"/>
    <n v="14.39"/>
    <n v="80.64"/>
    <n v="28.78"/>
    <n v="51.86"/>
    <n v="0.64310515873015872"/>
    <n v="2026"/>
    <s v="Q4"/>
    <n v="12"/>
    <s v="Dec"/>
  </r>
  <r>
    <n v="4718"/>
    <d v="2026-12-23T00:00:00"/>
    <n v="2026"/>
    <x v="3"/>
    <n v="12"/>
    <x v="11"/>
    <x v="0"/>
    <x v="0"/>
    <x v="2"/>
    <s v="Returning"/>
    <x v="1"/>
    <s v="Summit Backpack 45L"/>
    <n v="1"/>
    <n v="157.58000000000001"/>
    <n v="0.1"/>
    <n v="80.37"/>
    <n v="141.822"/>
    <n v="80.37"/>
    <n v="61.451999999999998"/>
    <n v="0.43330371874603374"/>
    <n v="2026"/>
    <s v="Q4"/>
    <n v="12"/>
    <s v="Dec"/>
  </r>
  <r>
    <n v="4844"/>
    <d v="2026-12-23T00:00:00"/>
    <n v="2026"/>
    <x v="3"/>
    <n v="12"/>
    <x v="11"/>
    <x v="1"/>
    <x v="14"/>
    <x v="0"/>
    <s v="New"/>
    <x v="4"/>
    <s v="Recovery Roller"/>
    <n v="1"/>
    <n v="36.4"/>
    <n v="0"/>
    <n v="14.22"/>
    <n v="36.4"/>
    <n v="14.22"/>
    <n v="22.18"/>
    <n v="0.6093406593406594"/>
    <n v="2026"/>
    <s v="Q4"/>
    <n v="12"/>
    <s v="Dec"/>
  </r>
  <r>
    <n v="678"/>
    <d v="2026-12-24T00:00:00"/>
    <n v="2026"/>
    <x v="3"/>
    <n v="12"/>
    <x v="11"/>
    <x v="1"/>
    <x v="11"/>
    <x v="0"/>
    <s v="Business"/>
    <x v="1"/>
    <s v="Trail Boots"/>
    <n v="1"/>
    <n v="142.15"/>
    <n v="0.05"/>
    <n v="80.5"/>
    <n v="135.04249999999999"/>
    <n v="80.5"/>
    <n v="54.54249999999999"/>
    <n v="0.40389136753244342"/>
    <n v="2026"/>
    <s v="Q4"/>
    <n v="12"/>
    <s v="Dec"/>
  </r>
  <r>
    <n v="1706"/>
    <d v="2026-12-24T00:00:00"/>
    <n v="2026"/>
    <x v="3"/>
    <n v="12"/>
    <x v="11"/>
    <x v="0"/>
    <x v="0"/>
    <x v="0"/>
    <s v="Returning"/>
    <x v="3"/>
    <s v="Alpine Tent 4P"/>
    <n v="2"/>
    <n v="332.38"/>
    <n v="0.05"/>
    <n v="192.16"/>
    <n v="631.52199999999993"/>
    <n v="384.32"/>
    <n v="247.20199999999994"/>
    <n v="0.39143846136793331"/>
    <n v="2026"/>
    <s v="Q4"/>
    <n v="12"/>
    <s v="Dec"/>
  </r>
  <r>
    <n v="3034"/>
    <d v="2026-12-24T00:00:00"/>
    <n v="2026"/>
    <x v="3"/>
    <n v="12"/>
    <x v="11"/>
    <x v="1"/>
    <x v="1"/>
    <x v="2"/>
    <s v="New"/>
    <x v="3"/>
    <s v="Compact Sleeping Bag"/>
    <n v="1"/>
    <n v="122.18"/>
    <n v="0.15"/>
    <n v="61.28"/>
    <n v="103.85300000000001"/>
    <n v="61.28"/>
    <n v="42.573000000000008"/>
    <n v="0.40993519686479934"/>
    <n v="2026"/>
    <s v="Q4"/>
    <n v="12"/>
    <s v="Dec"/>
  </r>
  <r>
    <n v="3883"/>
    <d v="2026-12-24T00:00:00"/>
    <n v="2026"/>
    <x v="3"/>
    <n v="12"/>
    <x v="11"/>
    <x v="0"/>
    <x v="0"/>
    <x v="0"/>
    <s v="New"/>
    <x v="3"/>
    <s v="Compact Sleeping Bag"/>
    <n v="1"/>
    <n v="125.66"/>
    <n v="0.15"/>
    <n v="60.6"/>
    <n v="106.81099999999999"/>
    <n v="60.6"/>
    <n v="46.210999999999991"/>
    <n v="0.43264270533933763"/>
    <n v="2026"/>
    <s v="Q4"/>
    <n v="12"/>
    <s v="Dec"/>
  </r>
  <r>
    <n v="4342"/>
    <d v="2026-12-24T00:00:00"/>
    <n v="2026"/>
    <x v="3"/>
    <n v="12"/>
    <x v="11"/>
    <x v="3"/>
    <x v="4"/>
    <x v="0"/>
    <s v="Returning"/>
    <x v="2"/>
    <s v="Packing Cube Set"/>
    <n v="2"/>
    <n v="47.38"/>
    <n v="0.05"/>
    <n v="18.850000000000001"/>
    <n v="90.022000000000006"/>
    <n v="37.700000000000003"/>
    <n v="52.322000000000003"/>
    <n v="0.58121348114905247"/>
    <n v="2026"/>
    <s v="Q4"/>
    <n v="12"/>
    <s v="Dec"/>
  </r>
  <r>
    <n v="4468"/>
    <d v="2026-12-24T00:00:00"/>
    <n v="2026"/>
    <x v="3"/>
    <n v="12"/>
    <x v="11"/>
    <x v="0"/>
    <x v="0"/>
    <x v="0"/>
    <s v="Business"/>
    <x v="3"/>
    <s v="Portable Camp Stove"/>
    <n v="1"/>
    <n v="80.8"/>
    <n v="0.05"/>
    <n v="38.33"/>
    <n v="76.759999999999991"/>
    <n v="38.33"/>
    <n v="38.429999999999993"/>
    <n v="0.50065138092756645"/>
    <n v="2026"/>
    <s v="Q4"/>
    <n v="12"/>
    <s v="Dec"/>
  </r>
  <r>
    <n v="7"/>
    <d v="2026-12-25T00:00:00"/>
    <n v="2026"/>
    <x v="3"/>
    <n v="12"/>
    <x v="11"/>
    <x v="3"/>
    <x v="8"/>
    <x v="0"/>
    <s v="Returning"/>
    <x v="0"/>
    <s v="Cycling Pack 12L"/>
    <n v="5"/>
    <n v="103.52"/>
    <n v="0.1"/>
    <n v="49.1"/>
    <n v="465.84000000000003"/>
    <n v="245.5"/>
    <n v="220.34000000000003"/>
    <n v="0.47299501974927016"/>
    <n v="2026"/>
    <s v="Q4"/>
    <n v="12"/>
    <s v="Dec"/>
  </r>
  <r>
    <n v="658"/>
    <d v="2026-12-25T00:00:00"/>
    <n v="2026"/>
    <x v="3"/>
    <n v="12"/>
    <x v="11"/>
    <x v="1"/>
    <x v="6"/>
    <x v="2"/>
    <s v="Business"/>
    <x v="1"/>
    <s v="Summit Backpack 45L"/>
    <n v="2"/>
    <n v="153.38999999999999"/>
    <n v="0.05"/>
    <n v="78.06"/>
    <n v="291.44099999999997"/>
    <n v="156.12"/>
    <n v="135.32099999999997"/>
    <n v="0.46431696295305047"/>
    <n v="2026"/>
    <s v="Q4"/>
    <n v="12"/>
    <s v="Dec"/>
  </r>
  <r>
    <n v="1192"/>
    <d v="2026-12-25T00:00:00"/>
    <n v="2026"/>
    <x v="3"/>
    <n v="12"/>
    <x v="11"/>
    <x v="3"/>
    <x v="13"/>
    <x v="1"/>
    <s v="Business"/>
    <x v="4"/>
    <s v="Resistance Band Set"/>
    <n v="6"/>
    <n v="39.49"/>
    <n v="0.05"/>
    <n v="14.49"/>
    <n v="225.09299999999999"/>
    <n v="86.94"/>
    <n v="138.15299999999999"/>
    <n v="0.61375964601298127"/>
    <n v="2026"/>
    <s v="Q4"/>
    <n v="12"/>
    <s v="Dec"/>
  </r>
  <r>
    <n v="3852"/>
    <d v="2026-12-25T00:00:00"/>
    <n v="2026"/>
    <x v="3"/>
    <n v="12"/>
    <x v="11"/>
    <x v="2"/>
    <x v="2"/>
    <x v="2"/>
    <s v="Business"/>
    <x v="4"/>
    <s v="Recovery Roller"/>
    <n v="1"/>
    <n v="35.54"/>
    <n v="0.1"/>
    <n v="13.63"/>
    <n v="31.986000000000001"/>
    <n v="13.63"/>
    <n v="18.356000000000002"/>
    <n v="0.5738760707809667"/>
    <n v="2026"/>
    <s v="Q4"/>
    <n v="12"/>
    <s v="Dec"/>
  </r>
  <r>
    <n v="4507"/>
    <d v="2026-12-25T00:00:00"/>
    <n v="2026"/>
    <x v="3"/>
    <n v="12"/>
    <x v="11"/>
    <x v="1"/>
    <x v="12"/>
    <x v="3"/>
    <s v="Returning"/>
    <x v="2"/>
    <s v="Travel Backpack 35L"/>
    <n v="2"/>
    <n v="167.21"/>
    <n v="0.05"/>
    <n v="88.23"/>
    <n v="317.69900000000001"/>
    <n v="176.46"/>
    <n v="141.239"/>
    <n v="0.44456860109726504"/>
    <n v="2026"/>
    <s v="Q4"/>
    <n v="12"/>
    <s v="Dec"/>
  </r>
  <r>
    <n v="260"/>
    <d v="2026-12-26T00:00:00"/>
    <n v="2026"/>
    <x v="3"/>
    <n v="12"/>
    <x v="11"/>
    <x v="2"/>
    <x v="2"/>
    <x v="0"/>
    <s v="Business"/>
    <x v="1"/>
    <s v="Trekking Poles"/>
    <n v="1"/>
    <n v="71.89"/>
    <n v="0.1"/>
    <n v="31.88"/>
    <n v="64.701000000000008"/>
    <n v="31.88"/>
    <n v="32.821000000000012"/>
    <n v="0.50727191233520363"/>
    <n v="2026"/>
    <s v="Q4"/>
    <n v="12"/>
    <s v="Dec"/>
  </r>
  <r>
    <n v="1659"/>
    <d v="2026-12-26T00:00:00"/>
    <n v="2026"/>
    <x v="3"/>
    <n v="12"/>
    <x v="11"/>
    <x v="0"/>
    <x v="15"/>
    <x v="2"/>
    <s v="New"/>
    <x v="2"/>
    <s v="Carry-On Duffel"/>
    <n v="1"/>
    <n v="133.56"/>
    <n v="0.05"/>
    <n v="68.739999999999995"/>
    <n v="126.88199999999999"/>
    <n v="68.739999999999995"/>
    <n v="58.141999999999996"/>
    <n v="0.4582367869358932"/>
    <n v="2026"/>
    <s v="Q4"/>
    <n v="12"/>
    <s v="Dec"/>
  </r>
  <r>
    <n v="3188"/>
    <d v="2026-12-26T00:00:00"/>
    <n v="2026"/>
    <x v="3"/>
    <n v="12"/>
    <x v="11"/>
    <x v="3"/>
    <x v="7"/>
    <x v="3"/>
    <s v="New"/>
    <x v="3"/>
    <s v="Compact Sleeping Bag"/>
    <n v="2"/>
    <n v="122.28"/>
    <n v="0.1"/>
    <n v="61.64"/>
    <n v="220.10400000000001"/>
    <n v="123.28"/>
    <n v="96.824000000000012"/>
    <n v="0.43990113764402283"/>
    <n v="2026"/>
    <s v="Q4"/>
    <n v="12"/>
    <s v="Dec"/>
  </r>
  <r>
    <n v="3673"/>
    <d v="2026-12-26T00:00:00"/>
    <n v="2026"/>
    <x v="3"/>
    <n v="12"/>
    <x v="11"/>
    <x v="0"/>
    <x v="15"/>
    <x v="0"/>
    <s v="Business"/>
    <x v="4"/>
    <s v="Resistance Band Set"/>
    <n v="1"/>
    <n v="40.619999999999997"/>
    <n v="0"/>
    <n v="14.62"/>
    <n v="40.619999999999997"/>
    <n v="14.62"/>
    <n v="26"/>
    <n v="0.64007877892663712"/>
    <n v="2026"/>
    <s v="Q4"/>
    <n v="12"/>
    <s v="Dec"/>
  </r>
  <r>
    <n v="3805"/>
    <d v="2026-12-26T00:00:00"/>
    <n v="2026"/>
    <x v="3"/>
    <n v="12"/>
    <x v="11"/>
    <x v="3"/>
    <x v="4"/>
    <x v="1"/>
    <s v="Business"/>
    <x v="2"/>
    <s v="Packing Cube Set"/>
    <n v="8"/>
    <n v="45.54"/>
    <n v="0.15"/>
    <n v="18.54"/>
    <n v="309.67199999999997"/>
    <n v="148.32"/>
    <n v="161.35199999999998"/>
    <n v="0.52104161822831896"/>
    <n v="2026"/>
    <s v="Q4"/>
    <n v="12"/>
    <s v="Dec"/>
  </r>
  <r>
    <n v="3945"/>
    <d v="2026-12-26T00:00:00"/>
    <n v="2026"/>
    <x v="3"/>
    <n v="12"/>
    <x v="11"/>
    <x v="3"/>
    <x v="13"/>
    <x v="1"/>
    <s v="Business"/>
    <x v="0"/>
    <s v="Trail Bike Light"/>
    <n v="4"/>
    <n v="50.96"/>
    <n v="0.1"/>
    <n v="22.14"/>
    <n v="183.45600000000002"/>
    <n v="88.56"/>
    <n v="94.896000000000015"/>
    <n v="0.51726844583987441"/>
    <n v="2026"/>
    <s v="Q4"/>
    <n v="12"/>
    <s v="Dec"/>
  </r>
  <r>
    <n v="4266"/>
    <d v="2026-12-26T00:00:00"/>
    <n v="2026"/>
    <x v="3"/>
    <n v="12"/>
    <x v="11"/>
    <x v="1"/>
    <x v="1"/>
    <x v="0"/>
    <s v="New"/>
    <x v="0"/>
    <s v="Compact Repair Kit"/>
    <n v="4"/>
    <n v="40.19"/>
    <n v="0.15"/>
    <n v="16.55"/>
    <n v="136.64599999999999"/>
    <n v="66.2"/>
    <n v="70.445999999999984"/>
    <n v="0.51553649576277383"/>
    <n v="2026"/>
    <s v="Q4"/>
    <n v="12"/>
    <s v="Dec"/>
  </r>
  <r>
    <n v="606"/>
    <d v="2026-12-27T00:00:00"/>
    <n v="2026"/>
    <x v="3"/>
    <n v="12"/>
    <x v="11"/>
    <x v="1"/>
    <x v="12"/>
    <x v="0"/>
    <s v="New"/>
    <x v="3"/>
    <s v="Alpine Tent 4P"/>
    <n v="3"/>
    <n v="333.84"/>
    <n v="0"/>
    <n v="193.05"/>
    <n v="1001.52"/>
    <n v="579.15000000000009"/>
    <n v="422.36999999999989"/>
    <n v="0.42172897196261672"/>
    <n v="2026"/>
    <s v="Q4"/>
    <n v="12"/>
    <s v="Dec"/>
  </r>
  <r>
    <n v="1166"/>
    <d v="2026-12-27T00:00:00"/>
    <n v="2026"/>
    <x v="3"/>
    <n v="12"/>
    <x v="11"/>
    <x v="2"/>
    <x v="16"/>
    <x v="3"/>
    <s v="Returning"/>
    <x v="3"/>
    <s v="Trail Tent 2P"/>
    <n v="2"/>
    <n v="198.94"/>
    <n v="0.15"/>
    <n v="102.32"/>
    <n v="338.19799999999998"/>
    <n v="204.64"/>
    <n v="133.55799999999999"/>
    <n v="0.39491067362905752"/>
    <n v="2026"/>
    <s v="Q4"/>
    <n v="12"/>
    <s v="Dec"/>
  </r>
  <r>
    <n v="1913"/>
    <d v="2026-12-27T00:00:00"/>
    <n v="2026"/>
    <x v="3"/>
    <n v="12"/>
    <x v="11"/>
    <x v="2"/>
    <x v="5"/>
    <x v="3"/>
    <s v="New"/>
    <x v="4"/>
    <s v="Recovery Roller"/>
    <n v="3"/>
    <n v="35.979999999999997"/>
    <n v="0"/>
    <n v="13.6"/>
    <n v="107.94"/>
    <n v="40.799999999999997"/>
    <n v="67.14"/>
    <n v="0.62201222901612008"/>
    <n v="2026"/>
    <s v="Q4"/>
    <n v="12"/>
    <s v="Dec"/>
  </r>
  <r>
    <n v="2402"/>
    <d v="2026-12-27T00:00:00"/>
    <n v="2026"/>
    <x v="3"/>
    <n v="12"/>
    <x v="11"/>
    <x v="1"/>
    <x v="14"/>
    <x v="3"/>
    <s v="New"/>
    <x v="2"/>
    <s v="Carry-On Duffel"/>
    <n v="6"/>
    <n v="133.4"/>
    <n v="0.1"/>
    <n v="66.3"/>
    <n v="720.36000000000013"/>
    <n v="397.79999999999995"/>
    <n v="322.56000000000017"/>
    <n v="0.44777611194402817"/>
    <n v="2026"/>
    <s v="Q4"/>
    <n v="12"/>
    <s v="Dec"/>
  </r>
  <r>
    <n v="3192"/>
    <d v="2026-12-27T00:00:00"/>
    <n v="2026"/>
    <x v="3"/>
    <n v="12"/>
    <x v="11"/>
    <x v="3"/>
    <x v="7"/>
    <x v="0"/>
    <s v="Returning"/>
    <x v="1"/>
    <s v="Hiking Daypack 20L"/>
    <n v="2"/>
    <n v="93.45"/>
    <n v="0"/>
    <n v="45.75"/>
    <n v="186.9"/>
    <n v="91.5"/>
    <n v="95.4"/>
    <n v="0.5104333868378812"/>
    <n v="2026"/>
    <s v="Q4"/>
    <n v="12"/>
    <s v="Dec"/>
  </r>
  <r>
    <n v="3721"/>
    <d v="2026-12-27T00:00:00"/>
    <n v="2026"/>
    <x v="3"/>
    <n v="12"/>
    <x v="11"/>
    <x v="2"/>
    <x v="5"/>
    <x v="3"/>
    <s v="New"/>
    <x v="4"/>
    <s v="Training Mat"/>
    <n v="1"/>
    <n v="49.79"/>
    <n v="0.2"/>
    <n v="21.87"/>
    <n v="39.832000000000001"/>
    <n v="21.87"/>
    <n v="17.962"/>
    <n v="0.45094396465153641"/>
    <n v="2026"/>
    <s v="Q4"/>
    <n v="12"/>
    <s v="Dec"/>
  </r>
  <r>
    <n v="3882"/>
    <d v="2026-12-27T00:00:00"/>
    <n v="2026"/>
    <x v="3"/>
    <n v="12"/>
    <x v="11"/>
    <x v="3"/>
    <x v="8"/>
    <x v="3"/>
    <s v="Returning"/>
    <x v="1"/>
    <s v="Trekking Poles"/>
    <n v="3"/>
    <n v="70.430000000000007"/>
    <n v="0.1"/>
    <n v="32.869999999999997"/>
    <n v="190.16100000000003"/>
    <n v="98.609999999999985"/>
    <n v="91.551000000000045"/>
    <n v="0.48143941186678674"/>
    <n v="2026"/>
    <s v="Q4"/>
    <n v="12"/>
    <s v="Dec"/>
  </r>
  <r>
    <n v="4945"/>
    <d v="2026-12-27T00:00:00"/>
    <n v="2026"/>
    <x v="3"/>
    <n v="12"/>
    <x v="11"/>
    <x v="2"/>
    <x v="2"/>
    <x v="0"/>
    <s v="Business"/>
    <x v="3"/>
    <s v="Portable Camp Stove"/>
    <n v="2"/>
    <n v="82.04"/>
    <n v="0.1"/>
    <n v="38.880000000000003"/>
    <n v="147.67200000000003"/>
    <n v="77.760000000000005"/>
    <n v="69.91200000000002"/>
    <n v="0.47342759629449055"/>
    <n v="2026"/>
    <s v="Q4"/>
    <n v="12"/>
    <s v="Dec"/>
  </r>
  <r>
    <n v="5084"/>
    <d v="2026-12-27T00:00:00"/>
    <n v="2026"/>
    <x v="3"/>
    <n v="12"/>
    <x v="11"/>
    <x v="1"/>
    <x v="11"/>
    <x v="3"/>
    <s v="Returning"/>
    <x v="2"/>
    <s v="Insulated Bottle"/>
    <n v="1"/>
    <n v="35.409999999999997"/>
    <n v="0.2"/>
    <n v="13.54"/>
    <n v="28.327999999999999"/>
    <n v="13.54"/>
    <n v="14.788"/>
    <n v="0.5220276757977973"/>
    <n v="2026"/>
    <s v="Q4"/>
    <n v="12"/>
    <s v="Dec"/>
  </r>
  <r>
    <n v="246"/>
    <d v="2026-12-28T00:00:00"/>
    <n v="2026"/>
    <x v="3"/>
    <n v="12"/>
    <x v="11"/>
    <x v="3"/>
    <x v="7"/>
    <x v="3"/>
    <s v="Business"/>
    <x v="0"/>
    <s v="Compact Repair Kit"/>
    <n v="1"/>
    <n v="41.06"/>
    <n v="0.1"/>
    <n v="16.23"/>
    <n v="36.954000000000001"/>
    <n v="16.23"/>
    <n v="20.724"/>
    <n v="0.5608053255398604"/>
    <n v="2026"/>
    <s v="Q4"/>
    <n v="12"/>
    <s v="Dec"/>
  </r>
  <r>
    <n v="537"/>
    <d v="2026-12-28T00:00:00"/>
    <n v="2026"/>
    <x v="3"/>
    <n v="12"/>
    <x v="11"/>
    <x v="3"/>
    <x v="8"/>
    <x v="1"/>
    <s v="Business"/>
    <x v="1"/>
    <s v="Hiking Daypack 20L"/>
    <n v="12"/>
    <n v="90.29"/>
    <n v="0.1"/>
    <n v="45.76"/>
    <n v="975.13200000000006"/>
    <n v="549.12"/>
    <n v="426.01200000000006"/>
    <n v="0.43687623829389255"/>
    <n v="2026"/>
    <s v="Q4"/>
    <n v="12"/>
    <s v="Dec"/>
  </r>
  <r>
    <n v="968"/>
    <d v="2026-12-28T00:00:00"/>
    <n v="2026"/>
    <x v="3"/>
    <n v="12"/>
    <x v="11"/>
    <x v="1"/>
    <x v="12"/>
    <x v="2"/>
    <s v="New"/>
    <x v="0"/>
    <s v="Cycling Pack 12L"/>
    <n v="1"/>
    <n v="103.13"/>
    <n v="0.15"/>
    <n v="50.06"/>
    <n v="87.660499999999999"/>
    <n v="50.06"/>
    <n v="37.600499999999997"/>
    <n v="0.42893321393329947"/>
    <n v="2026"/>
    <s v="Q4"/>
    <n v="12"/>
    <s v="Dec"/>
  </r>
  <r>
    <n v="1234"/>
    <d v="2026-12-28T00:00:00"/>
    <n v="2026"/>
    <x v="3"/>
    <n v="12"/>
    <x v="11"/>
    <x v="3"/>
    <x v="13"/>
    <x v="0"/>
    <s v="Returning"/>
    <x v="0"/>
    <s v="Commuter Helmet"/>
    <n v="1"/>
    <n v="81.39"/>
    <n v="0.05"/>
    <n v="43.54"/>
    <n v="77.320499999999996"/>
    <n v="43.54"/>
    <n v="33.780499999999996"/>
    <n v="0.43688931137279247"/>
    <n v="2026"/>
    <s v="Q4"/>
    <n v="12"/>
    <s v="Dec"/>
  </r>
  <r>
    <n v="2061"/>
    <d v="2026-12-28T00:00:00"/>
    <n v="2026"/>
    <x v="3"/>
    <n v="12"/>
    <x v="11"/>
    <x v="0"/>
    <x v="15"/>
    <x v="3"/>
    <s v="Returning"/>
    <x v="3"/>
    <s v="Alpine Tent 4P"/>
    <n v="2"/>
    <n v="342.78"/>
    <n v="0"/>
    <n v="197.89"/>
    <n v="685.56"/>
    <n v="395.78"/>
    <n v="289.77999999999997"/>
    <n v="0.4226909387945621"/>
    <n v="2026"/>
    <s v="Q4"/>
    <n v="12"/>
    <s v="Dec"/>
  </r>
  <r>
    <n v="2219"/>
    <d v="2026-12-28T00:00:00"/>
    <n v="2026"/>
    <x v="3"/>
    <n v="12"/>
    <x v="11"/>
    <x v="1"/>
    <x v="14"/>
    <x v="0"/>
    <s v="Returning"/>
    <x v="1"/>
    <s v="Trail Boots"/>
    <n v="1"/>
    <n v="147"/>
    <n v="0.15"/>
    <n v="79.58"/>
    <n v="124.95"/>
    <n v="79.58"/>
    <n v="45.370000000000005"/>
    <n v="0.36310524209683875"/>
    <n v="2026"/>
    <s v="Q4"/>
    <n v="12"/>
    <s v="Dec"/>
  </r>
  <r>
    <n v="2651"/>
    <d v="2026-12-28T00:00:00"/>
    <n v="2026"/>
    <x v="3"/>
    <n v="12"/>
    <x v="11"/>
    <x v="0"/>
    <x v="15"/>
    <x v="0"/>
    <s v="New"/>
    <x v="2"/>
    <s v="Packing Cube Set"/>
    <n v="1"/>
    <n v="45.69"/>
    <n v="0.2"/>
    <n v="18.829999999999998"/>
    <n v="36.552"/>
    <n v="18.829999999999998"/>
    <n v="17.722000000000001"/>
    <n v="0.48484351061501429"/>
    <n v="2026"/>
    <s v="Q4"/>
    <n v="12"/>
    <s v="Dec"/>
  </r>
  <r>
    <n v="3173"/>
    <d v="2026-12-28T00:00:00"/>
    <n v="2026"/>
    <x v="3"/>
    <n v="12"/>
    <x v="11"/>
    <x v="1"/>
    <x v="12"/>
    <x v="3"/>
    <s v="Returning"/>
    <x v="0"/>
    <s v="Compact Repair Kit"/>
    <n v="1"/>
    <n v="39.69"/>
    <n v="0"/>
    <n v="17.09"/>
    <n v="39.69"/>
    <n v="17.09"/>
    <n v="22.599999999999998"/>
    <n v="0.56941295036533135"/>
    <n v="2026"/>
    <s v="Q4"/>
    <n v="12"/>
    <s v="Dec"/>
  </r>
  <r>
    <n v="3409"/>
    <d v="2026-12-28T00:00:00"/>
    <n v="2026"/>
    <x v="3"/>
    <n v="12"/>
    <x v="11"/>
    <x v="3"/>
    <x v="4"/>
    <x v="0"/>
    <s v="New"/>
    <x v="3"/>
    <s v="Compact Sleeping Bag"/>
    <n v="5"/>
    <n v="122.42"/>
    <n v="0"/>
    <n v="60.8"/>
    <n v="612.1"/>
    <n v="304"/>
    <n v="308.10000000000002"/>
    <n v="0.50334912595981052"/>
    <n v="2026"/>
    <s v="Q4"/>
    <n v="12"/>
    <s v="Dec"/>
  </r>
  <r>
    <n v="3535"/>
    <d v="2026-12-28T00:00:00"/>
    <n v="2026"/>
    <x v="3"/>
    <n v="12"/>
    <x v="11"/>
    <x v="1"/>
    <x v="6"/>
    <x v="2"/>
    <s v="New"/>
    <x v="2"/>
    <s v="Insulated Bottle"/>
    <n v="1"/>
    <n v="37.03"/>
    <n v="0.15"/>
    <n v="13.53"/>
    <n v="31.4755"/>
    <n v="13.53"/>
    <n v="17.945500000000003"/>
    <n v="0.57014185636447401"/>
    <n v="2026"/>
    <s v="Q4"/>
    <n v="12"/>
    <s v="Dec"/>
  </r>
  <r>
    <n v="5134"/>
    <d v="2026-12-28T00:00:00"/>
    <n v="2026"/>
    <x v="3"/>
    <n v="12"/>
    <x v="11"/>
    <x v="1"/>
    <x v="14"/>
    <x v="2"/>
    <s v="Returning"/>
    <x v="1"/>
    <s v="Hiking Daypack 20L"/>
    <n v="1"/>
    <n v="90.99"/>
    <n v="0.05"/>
    <n v="44.78"/>
    <n v="86.440499999999986"/>
    <n v="44.78"/>
    <n v="41.660499999999985"/>
    <n v="0.48195579618350187"/>
    <n v="2026"/>
    <s v="Q4"/>
    <n v="12"/>
    <s v="Dec"/>
  </r>
  <r>
    <n v="2011"/>
    <d v="2026-12-29T00:00:00"/>
    <n v="2026"/>
    <x v="3"/>
    <n v="12"/>
    <x v="11"/>
    <x v="1"/>
    <x v="11"/>
    <x v="0"/>
    <s v="Returning"/>
    <x v="1"/>
    <s v="Hiking Daypack 20L"/>
    <n v="1"/>
    <n v="90.81"/>
    <n v="0.1"/>
    <n v="46.53"/>
    <n v="81.728999999999999"/>
    <n v="46.53"/>
    <n v="35.198999999999998"/>
    <n v="0.43067944059024332"/>
    <n v="2026"/>
    <s v="Q4"/>
    <n v="12"/>
    <s v="Dec"/>
  </r>
  <r>
    <n v="2477"/>
    <d v="2026-12-29T00:00:00"/>
    <n v="2026"/>
    <x v="3"/>
    <n v="12"/>
    <x v="11"/>
    <x v="0"/>
    <x v="15"/>
    <x v="2"/>
    <s v="New"/>
    <x v="0"/>
    <s v="Compact Repair Kit"/>
    <n v="1"/>
    <n v="41.28"/>
    <n v="0.15"/>
    <n v="16.41"/>
    <n v="35.088000000000001"/>
    <n v="16.41"/>
    <n v="18.678000000000001"/>
    <n v="0.53231874145006841"/>
    <n v="2026"/>
    <s v="Q4"/>
    <n v="12"/>
    <s v="Dec"/>
  </r>
  <r>
    <n v="2745"/>
    <d v="2026-12-29T00:00:00"/>
    <n v="2026"/>
    <x v="3"/>
    <n v="12"/>
    <x v="11"/>
    <x v="3"/>
    <x v="13"/>
    <x v="3"/>
    <s v="Business"/>
    <x v="2"/>
    <s v="Packing Cube Set"/>
    <n v="1"/>
    <n v="46.07"/>
    <n v="0"/>
    <n v="18.420000000000002"/>
    <n v="46.07"/>
    <n v="18.420000000000002"/>
    <n v="27.65"/>
    <n v="0.60017364879531143"/>
    <n v="2026"/>
    <s v="Q4"/>
    <n v="12"/>
    <s v="Dec"/>
  </r>
  <r>
    <n v="4427"/>
    <d v="2026-12-29T00:00:00"/>
    <n v="2026"/>
    <x v="3"/>
    <n v="12"/>
    <x v="11"/>
    <x v="1"/>
    <x v="12"/>
    <x v="2"/>
    <s v="Business"/>
    <x v="1"/>
    <s v="Trail Boots"/>
    <n v="1"/>
    <n v="147.29"/>
    <n v="0.1"/>
    <n v="78.2"/>
    <n v="132.56100000000001"/>
    <n v="78.2"/>
    <n v="54.361000000000004"/>
    <n v="0.4100829052285363"/>
    <n v="2026"/>
    <s v="Q4"/>
    <n v="12"/>
    <s v="Dec"/>
  </r>
  <r>
    <n v="377"/>
    <d v="2026-12-30T00:00:00"/>
    <n v="2026"/>
    <x v="3"/>
    <n v="12"/>
    <x v="11"/>
    <x v="3"/>
    <x v="13"/>
    <x v="0"/>
    <s v="New"/>
    <x v="0"/>
    <s v="Compact Repair Kit"/>
    <n v="1"/>
    <n v="40.82"/>
    <n v="0.1"/>
    <n v="17.2"/>
    <n v="36.738"/>
    <n v="17.2"/>
    <n v="19.538"/>
    <n v="0.53181991398551909"/>
    <n v="2026"/>
    <s v="Q4"/>
    <n v="12"/>
    <s v="Dec"/>
  </r>
  <r>
    <n v="1530"/>
    <d v="2026-12-30T00:00:00"/>
    <n v="2026"/>
    <x v="3"/>
    <n v="12"/>
    <x v="11"/>
    <x v="3"/>
    <x v="7"/>
    <x v="0"/>
    <s v="New"/>
    <x v="4"/>
    <s v="Training Mat"/>
    <n v="3"/>
    <n v="50.72"/>
    <n v="0"/>
    <n v="22.3"/>
    <n v="152.16"/>
    <n v="66.900000000000006"/>
    <n v="85.259999999999991"/>
    <n v="0.56033123028391163"/>
    <n v="2026"/>
    <s v="Q4"/>
    <n v="12"/>
    <s v="Dec"/>
  </r>
  <r>
    <n v="2135"/>
    <d v="2026-12-30T00:00:00"/>
    <n v="2026"/>
    <x v="3"/>
    <n v="12"/>
    <x v="11"/>
    <x v="1"/>
    <x v="12"/>
    <x v="3"/>
    <s v="Business"/>
    <x v="3"/>
    <s v="Trail Tent 2P"/>
    <n v="3"/>
    <n v="194.7"/>
    <n v="0.1"/>
    <n v="102.62"/>
    <n v="525.68999999999994"/>
    <n v="307.86"/>
    <n v="217.82999999999993"/>
    <n v="0.41436968555612613"/>
    <n v="2026"/>
    <s v="Q4"/>
    <n v="12"/>
    <s v="Dec"/>
  </r>
  <r>
    <n v="2916"/>
    <d v="2026-12-30T00:00:00"/>
    <n v="2026"/>
    <x v="3"/>
    <n v="12"/>
    <x v="11"/>
    <x v="1"/>
    <x v="6"/>
    <x v="2"/>
    <s v="New"/>
    <x v="2"/>
    <s v="Insulated Bottle"/>
    <n v="1"/>
    <n v="36.64"/>
    <n v="0.05"/>
    <n v="13.59"/>
    <n v="34.808"/>
    <n v="13.59"/>
    <n v="21.218"/>
    <n v="0.60957251206619167"/>
    <n v="2026"/>
    <s v="Q4"/>
    <n v="12"/>
    <s v="Dec"/>
  </r>
  <r>
    <n v="3449"/>
    <d v="2026-12-30T00:00:00"/>
    <n v="2026"/>
    <x v="3"/>
    <n v="12"/>
    <x v="11"/>
    <x v="2"/>
    <x v="10"/>
    <x v="3"/>
    <s v="Returning"/>
    <x v="3"/>
    <s v="Trail Tent 2P"/>
    <n v="6"/>
    <n v="192.9"/>
    <n v="0.2"/>
    <n v="106.89"/>
    <n v="925.92000000000007"/>
    <n v="641.34"/>
    <n v="284.58000000000004"/>
    <n v="0.30734836702954899"/>
    <n v="2026"/>
    <s v="Q4"/>
    <n v="12"/>
    <s v="Dec"/>
  </r>
  <r>
    <n v="3498"/>
    <d v="2026-12-30T00:00:00"/>
    <n v="2026"/>
    <x v="3"/>
    <n v="12"/>
    <x v="11"/>
    <x v="3"/>
    <x v="7"/>
    <x v="3"/>
    <s v="Returning"/>
    <x v="1"/>
    <s v="Trekking Poles"/>
    <n v="2"/>
    <n v="71.56"/>
    <n v="0.1"/>
    <n v="32.99"/>
    <n v="128.80800000000002"/>
    <n v="65.98"/>
    <n v="62.828000000000017"/>
    <n v="0.4877647351096206"/>
    <n v="2026"/>
    <s v="Q4"/>
    <n v="12"/>
    <s v="Dec"/>
  </r>
  <r>
    <n v="4851"/>
    <d v="2026-12-30T00:00:00"/>
    <n v="2026"/>
    <x v="3"/>
    <n v="12"/>
    <x v="11"/>
    <x v="3"/>
    <x v="13"/>
    <x v="3"/>
    <s v="New"/>
    <x v="0"/>
    <s v="Compact Repair Kit"/>
    <n v="1"/>
    <n v="40.270000000000003"/>
    <n v="0.1"/>
    <n v="16.63"/>
    <n v="36.243000000000002"/>
    <n v="16.63"/>
    <n v="19.613000000000003"/>
    <n v="0.54115277432883602"/>
    <n v="2026"/>
    <s v="Q4"/>
    <n v="12"/>
    <s v="Dec"/>
  </r>
  <r>
    <n v="4926"/>
    <d v="2026-12-30T00:00:00"/>
    <n v="2026"/>
    <x v="3"/>
    <n v="12"/>
    <x v="11"/>
    <x v="3"/>
    <x v="7"/>
    <x v="2"/>
    <s v="Business"/>
    <x v="0"/>
    <s v="Commuter Helmet"/>
    <n v="6"/>
    <n v="81.180000000000007"/>
    <n v="0.05"/>
    <n v="43.3"/>
    <n v="462.726"/>
    <n v="259.79999999999995"/>
    <n v="202.92600000000004"/>
    <n v="0.43854462468069666"/>
    <n v="2026"/>
    <s v="Q4"/>
    <n v="12"/>
    <s v="Dec"/>
  </r>
  <r>
    <n v="5035"/>
    <d v="2026-12-30T00:00:00"/>
    <n v="2026"/>
    <x v="3"/>
    <n v="12"/>
    <x v="11"/>
    <x v="1"/>
    <x v="12"/>
    <x v="0"/>
    <s v="New"/>
    <x v="0"/>
    <s v="Cycling Pack 12L"/>
    <n v="2"/>
    <n v="101.73"/>
    <n v="0.1"/>
    <n v="49.3"/>
    <n v="183.114"/>
    <n v="98.6"/>
    <n v="84.51400000000001"/>
    <n v="0.46153762137247839"/>
    <n v="2026"/>
    <s v="Q4"/>
    <n v="12"/>
    <s v="Dec"/>
  </r>
  <r>
    <n v="5135"/>
    <d v="2026-12-30T00:00:00"/>
    <n v="2026"/>
    <x v="3"/>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495936-9EC7-4C03-8693-759DD498FBE5}" name="Revenue_Share_By_Channel"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H7:I11"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4">
    <i>
      <x/>
    </i>
    <i>
      <x v="1"/>
    </i>
    <i>
      <x v="2"/>
    </i>
    <i>
      <x v="3"/>
    </i>
  </rowItems>
  <colItems count="1">
    <i/>
  </colItems>
  <dataFields count="1">
    <dataField name="Total Revenue" fld="16" baseField="8" baseItem="0" numFmtId="165"/>
  </dataFields>
  <formats count="1">
    <format dxfId="38">
      <pivotArea outline="0" collapsedLevelsAreSubtotals="1" fieldPosition="0"/>
    </format>
  </format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8" count="1" selected="0">
            <x v="0"/>
          </reference>
        </references>
      </pivotArea>
    </chartFormat>
    <chartFormat chart="8" format="8">
      <pivotArea type="data" outline="0" fieldPosition="0">
        <references count="2">
          <reference field="4294967294" count="1" selected="0">
            <x v="0"/>
          </reference>
          <reference field="8" count="1" selected="0">
            <x v="1"/>
          </reference>
        </references>
      </pivotArea>
    </chartFormat>
    <chartFormat chart="8" format="9">
      <pivotArea type="data" outline="0" fieldPosition="0">
        <references count="2">
          <reference field="4294967294" count="1" selected="0">
            <x v="0"/>
          </reference>
          <reference field="8" count="1" selected="0">
            <x v="2"/>
          </reference>
        </references>
      </pivotArea>
    </chartFormat>
    <chartFormat chart="8"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E0A2D5-26D4-4EBF-992A-DD5D1EF5AC10}" name="Total_Unit_Sold"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4E820B-AE21-4DB0-9181-F8CA6E8E6E94}" name="Gross_Profi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3A30E1-D516-4ABD-9497-8975A7FD1A98}" name="Top_5_Country"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E7:F12"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showAll="0"/>
    <pivotField axis="axisRow" showAll="0" measureFilter="1" sortType="descending">
      <items count="18">
        <item x="6"/>
        <item x="4"/>
        <item x="1"/>
        <item x="5"/>
        <item x="10"/>
        <item x="13"/>
        <item x="12"/>
        <item x="3"/>
        <item x="15"/>
        <item x="7"/>
        <item x="16"/>
        <item x="14"/>
        <item x="9"/>
        <item x="0"/>
        <item x="2"/>
        <item x="11"/>
        <item x="8"/>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3"/>
        <item x="0"/>
        <item x="4"/>
        <item x="1"/>
        <item x="2"/>
        <item t="default"/>
      </items>
    </pivotField>
    <pivotField showAll="0"/>
    <pivotField numFmtId="1" showAll="0"/>
    <pivotField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5">
    <i>
      <x v="16"/>
    </i>
    <i>
      <x v="6"/>
    </i>
    <i>
      <x v="5"/>
    </i>
    <i>
      <x v="8"/>
    </i>
    <i>
      <x v="13"/>
    </i>
  </rowItems>
  <colItems count="1">
    <i/>
  </colItems>
  <dataFields count="1">
    <dataField name="Total Revenue" fld="16" baseField="7" baseItem="16" numFmtId="168"/>
  </dataFields>
  <formats count="1">
    <format dxfId="48">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2D1637-8BED-441A-93F0-833697D7B152}" name="Total_Revenu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084CF0-86F0-4F0E-8C46-38CC318670F3}" name="Monthly_Profit_and Revenue"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7:C19" firstHeaderRow="0" firstDataRow="1" firstDataCol="1"/>
  <pivotFields count="24">
    <pivotField showAll="0"/>
    <pivotField numFmtId="164" showAll="0"/>
    <pivotField showAll="0"/>
    <pivotField showAll="0">
      <items count="5">
        <item x="0"/>
        <item x="1"/>
        <item x="2"/>
        <item x="3"/>
        <item t="default"/>
      </items>
    </pivotField>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2">
    <i>
      <x/>
    </i>
    <i>
      <x v="1"/>
    </i>
    <i>
      <x v="2"/>
    </i>
    <i>
      <x v="3"/>
    </i>
    <i>
      <x v="4"/>
    </i>
    <i>
      <x v="5"/>
    </i>
    <i>
      <x v="6"/>
    </i>
    <i>
      <x v="7"/>
    </i>
    <i>
      <x v="8"/>
    </i>
    <i>
      <x v="9"/>
    </i>
    <i>
      <x v="10"/>
    </i>
    <i>
      <x v="11"/>
    </i>
  </rowItems>
  <colFields count="1">
    <field x="-2"/>
  </colFields>
  <colItems count="2">
    <i>
      <x/>
    </i>
    <i i="1">
      <x v="1"/>
    </i>
  </colItems>
  <dataFields count="2">
    <dataField name="Sum of Revenue" fld="16" baseField="0" baseItem="0" numFmtId="168"/>
    <dataField name="Total Gross Profit" fld="18" baseField="5" baseItem="0" numFmtId="168"/>
  </dataFields>
  <formats count="3">
    <format dxfId="45">
      <pivotArea outline="0" collapsedLevelsAreSubtotals="1" fieldPosition="0"/>
    </format>
    <format dxfId="46">
      <pivotArea outline="0" collapsedLevelsAreSubtotals="1" fieldPosition="0">
        <references count="1">
          <reference field="4294967294" count="1" selected="0">
            <x v="1"/>
          </reference>
        </references>
      </pivotArea>
    </format>
    <format dxfId="47">
      <pivotArea outline="0" collapsedLevelsAreSubtotals="1" fieldPosition="0">
        <references count="1">
          <reference field="4294967294" count="1" selected="0">
            <x v="0"/>
          </reference>
        </references>
      </pivotArea>
    </format>
  </formats>
  <chartFormats count="2">
    <chartFormat chart="3"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EE17C1-B95A-40CC-87BF-FA4D5B3265A0}"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89B8CF-2AB7-470E-8EC7-7BF900A76C83}" name="Country_wise_map"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15:I32"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7">
    <i>
      <x/>
    </i>
    <i>
      <x v="1"/>
    </i>
    <i>
      <x v="2"/>
    </i>
    <i>
      <x v="3"/>
    </i>
    <i>
      <x v="4"/>
    </i>
    <i>
      <x v="5"/>
    </i>
    <i>
      <x v="6"/>
    </i>
    <i>
      <x v="7"/>
    </i>
    <i>
      <x v="8"/>
    </i>
    <i>
      <x v="9"/>
    </i>
    <i>
      <x v="10"/>
    </i>
    <i>
      <x v="11"/>
    </i>
    <i>
      <x v="12"/>
    </i>
    <i>
      <x v="13"/>
    </i>
    <i>
      <x v="14"/>
    </i>
    <i>
      <x v="15"/>
    </i>
    <i>
      <x v="16"/>
    </i>
  </rowItems>
  <colItems count="1">
    <i/>
  </colItems>
  <dataFields count="1">
    <dataField name="Total Revenue" fld="16" baseField="7"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81FE38-24E7-4316-8BB4-BAD3044A9FB7}" name="Region_Wise_Comparison"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E15:F19"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4">
    <i>
      <x/>
    </i>
    <i>
      <x v="1"/>
    </i>
    <i>
      <x v="2"/>
    </i>
    <i>
      <x v="3"/>
    </i>
  </rowItems>
  <colItems count="1">
    <i/>
  </colItems>
  <dataFields count="1">
    <dataField name="Total Revenue" fld="16" showDataAs="percentOfTotal" baseField="0" baseItem="0" numFmtId="10"/>
  </dataFields>
  <formats count="4">
    <format dxfId="39">
      <pivotArea outline="0" collapsedLevelsAreSubtotals="1" fieldPosition="0"/>
    </format>
    <format dxfId="40">
      <pivotArea outline="0" fieldPosition="0">
        <references count="1">
          <reference field="4294967294" count="1">
            <x v="0"/>
          </reference>
        </references>
      </pivotArea>
    </format>
    <format dxfId="41">
      <pivotArea collapsedLevelsAreSubtotals="1" fieldPosition="0">
        <references count="1">
          <reference field="6" count="1">
            <x v="0"/>
          </reference>
        </references>
      </pivotArea>
    </format>
    <format dxfId="42">
      <pivotArea collapsedLevelsAreSubtotals="1" fieldPosition="0">
        <references count="1">
          <reference field="6" count="3">
            <x v="1"/>
            <x v="2"/>
            <x v="3"/>
          </reference>
        </references>
      </pivotArea>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 chart="4" format="9">
      <pivotArea type="data" outline="0" fieldPosition="0">
        <references count="2">
          <reference field="4294967294" count="1" selected="0">
            <x v="0"/>
          </reference>
          <reference field="6" count="1" selected="0">
            <x v="2"/>
          </reference>
        </references>
      </pivotArea>
    </chartFormat>
    <chartFormat chart="4"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4B8538-48A4-4F8B-89A7-B3732222D461}" name="Total_Order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635BDC2-439E-4F15-AC10-4B2E703730F5}" sourceName="Product Category">
  <pivotTables>
    <pivotTable tabId="2" name="Monthly_Profit_and Revenue"/>
    <pivotTable tabId="2" name="Country_wise_map"/>
    <pivotTable tabId="2" name="Gross_Profit"/>
    <pivotTable tabId="2" name="PivotTable5"/>
    <pivotTable tabId="2" name="Region_Wise_Comparison"/>
    <pivotTable tabId="2" name="Revenue_Share_By_Channel"/>
    <pivotTable tabId="2" name="Top_5_Country"/>
    <pivotTable tabId="2" name="Total_Orders"/>
    <pivotTable tabId="2" name="Total_Revenue"/>
    <pivotTable tabId="2" name="Total_Unit_Sold"/>
  </pivotTables>
  <data>
    <tabular pivotCacheId="1209343709">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31AAD1B-6BB5-4897-AE8B-3A8CAB61EA38}" sourceName="Country">
  <pivotTables>
    <pivotTable tabId="2" name="Top_5_Country"/>
    <pivotTable tabId="2" name="Country_wise_map"/>
    <pivotTable tabId="2" name="Gross_Profit"/>
    <pivotTable tabId="2" name="Monthly_Profit_and Revenue"/>
    <pivotTable tabId="2" name="PivotTable5"/>
    <pivotTable tabId="2" name="Region_Wise_Comparison"/>
    <pivotTable tabId="2" name="Revenue_Share_By_Channel"/>
    <pivotTable tabId="2" name="Total_Orders"/>
    <pivotTable tabId="2" name="Total_Revenue"/>
    <pivotTable tabId="2" name="Total_Unit_Sold"/>
  </pivotTables>
  <data>
    <tabular pivotCacheId="1209343709">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E5A21CE3-87BC-43A9-8A8A-305831F77A16}" sourceName="Quarter">
  <pivotTables>
    <pivotTable tabId="2" name="Top_5_Country"/>
    <pivotTable tabId="2" name="Country_wise_map"/>
    <pivotTable tabId="2" name="Gross_Profit"/>
    <pivotTable tabId="2" name="Monthly_Profit_and Revenue"/>
    <pivotTable tabId="2" name="PivotTable5"/>
    <pivotTable tabId="2" name="Region_Wise_Comparison"/>
    <pivotTable tabId="2" name="Revenue_Share_By_Channel"/>
    <pivotTable tabId="2" name="Total_Orders"/>
    <pivotTable tabId="2" name="Total_Revenue"/>
    <pivotTable tabId="2" name="Total_Unit_Sold"/>
  </pivotTables>
  <data>
    <tabular pivotCacheId="1209343709">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EDCDDF04-4FD8-4FFF-8E1A-8D6970C81376}" cache="Slicer_Product_Category" caption="Product Category" startItem="1" rowHeight="247650"/>
  <slicer name="Country" xr10:uid="{9D994AE6-546D-4494-A458-C561BE943F96}" cache="Slicer_Country" caption="Country" rowHeight="247650"/>
  <slicer name="Quarter" xr10:uid="{F6874CC6-EF86-48BB-8E13-E51B95121395}"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120" dataDxfId="119">
  <autoFilter ref="A1:X2708" xr:uid="{00C7785C-B0DC-4149-B41F-A1291B984374}"/>
  <tableColumns count="24">
    <tableColumn id="21" xr3:uid="{6225545C-05B8-4FEB-B4C9-2C84CBF55B01}" name="ID" dataDxfId="118"/>
    <tableColumn id="2" xr3:uid="{99F5FD81-8F5C-4B7A-810D-BB7E4869701E}" name="Order Date" dataDxfId="117"/>
    <tableColumn id="41" xr3:uid="{01AFE791-E50E-4176-8AD5-DAD58561A7ED}" name="Year" dataDxfId="116">
      <calculatedColumnFormula>YEAR(B2)</calculatedColumnFormula>
    </tableColumn>
    <tableColumn id="44" xr3:uid="{AD2369BF-5B6F-4C17-BECD-37A12F746360}" name="Quarter" dataDxfId="115">
      <calculatedColumnFormula>"Q"&amp;ROUNDUP(MONTH(B2)/3,0)</calculatedColumnFormula>
    </tableColumn>
    <tableColumn id="42" xr3:uid="{765D3DF0-2A39-4DC3-B63D-0E083DEE235C}" name="Month No" dataDxfId="114">
      <calculatedColumnFormula>MONTH(SalesDataTable[[#This Row],[Order Date]])</calculatedColumnFormula>
    </tableColumn>
    <tableColumn id="43" xr3:uid="{302B24E2-8A75-463C-BCD9-C3322C00C1C5}" name="Month" dataDxfId="113">
      <calculatedColumnFormula>TEXT(SalesDataTable[[#This Row],[Order Date]],"MMM")</calculatedColumnFormula>
    </tableColumn>
    <tableColumn id="3" xr3:uid="{BABD2837-4996-49F4-B8FC-F980EA4C9534}" name="Region" dataDxfId="112"/>
    <tableColumn id="4" xr3:uid="{ED840ADB-B6D0-4386-8CC3-66DEA65BED3E}" name="Country" dataDxfId="111"/>
    <tableColumn id="5" xr3:uid="{C21A7B37-6F6C-4361-82C1-4670F9FDBEC2}" name="Sales Channel" dataDxfId="110"/>
    <tableColumn id="6" xr3:uid="{84080584-6B54-4896-A4DE-A87DFF0731C6}" name="Customer Type" dataDxfId="109"/>
    <tableColumn id="7" xr3:uid="{0B005238-5F14-4C46-B503-7F3DFF36170E}" name="Product Category" dataDxfId="108"/>
    <tableColumn id="8" xr3:uid="{B930794A-6484-4BE3-BBD2-E8771691DFAD}" name="Product" dataDxfId="107"/>
    <tableColumn id="9" xr3:uid="{5CA4DF7A-9AF5-4D9D-9D5A-DDED3D0A7E80}" name="Units Sold" dataDxfId="106"/>
    <tableColumn id="10" xr3:uid="{6756035F-A4CB-4AFF-BFF3-3610B142F0EE}" name="Unit Price" dataDxfId="105"/>
    <tableColumn id="11" xr3:uid="{B694F18E-F9BD-40E2-A356-3F67136CB960}" name="Discount %" dataDxfId="104"/>
    <tableColumn id="12" xr3:uid="{15D4CF49-FA19-4C44-A023-7C629B44C0DB}" name="Unit Cost" dataDxfId="103"/>
    <tableColumn id="13" xr3:uid="{3D8A84CF-5674-491F-8F81-BB5FC7A74D30}" name="Revenue" dataDxfId="102">
      <calculatedColumnFormula>M2*N2*(1-O2)</calculatedColumnFormula>
    </tableColumn>
    <tableColumn id="14" xr3:uid="{455060E3-F1BA-493D-AC17-8D56984B9F5C}" name="COGS" dataDxfId="101">
      <calculatedColumnFormula>M2*P2</calculatedColumnFormula>
    </tableColumn>
    <tableColumn id="15" xr3:uid="{89F4A687-84DC-4069-9C8B-9548E670D916}" name="Gross Profit" dataDxfId="100">
      <calculatedColumnFormula>Q2-R2</calculatedColumnFormula>
    </tableColumn>
    <tableColumn id="16" xr3:uid="{F7B6CDDB-7E56-4D6C-91A8-8CE6DC05EA92}" name="Gross Margin %" dataDxfId="99">
      <calculatedColumnFormula>IFERROR(S2/Q2,0)</calculatedColumnFormula>
    </tableColumn>
    <tableColumn id="17" xr3:uid="{08206B5F-132F-48A2-8A7D-C8ED29DE854B}" name="Year2" dataDxfId="98">
      <calculatedColumnFormula>YEAR(SalesDataTable[[#This Row],[Order Date]])</calculatedColumnFormula>
    </tableColumn>
    <tableColumn id="18" xr3:uid="{530C4447-0E80-44A0-80E4-83BFF5397AA3}" name="Quarter2" dataDxfId="97">
      <calculatedColumnFormula>"Q"&amp;ROUNDUP(MONTH(SalesDataTable[[#This Row],[Order Date]])/3,0)</calculatedColumnFormula>
    </tableColumn>
    <tableColumn id="19" xr3:uid="{64306A9E-3E61-4C1D-8A04-5C3C05269760}" name="MonthNo" dataDxfId="96">
      <calculatedColumnFormula>MONTH(SalesDataTable[[#This Row],[Order Date]])</calculatedColumnFormula>
    </tableColumn>
    <tableColumn id="20" xr3:uid="{053C1C3B-A83C-4691-96F2-805F5CEED276}" name="Month2" dataDxfId="95">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30C89-FD1A-4E66-8B42-47C57A159925}">
  <dimension ref="A3:L32"/>
  <sheetViews>
    <sheetView topLeftCell="A2" zoomScaleNormal="100" workbookViewId="0">
      <selection activeCell="W22" sqref="W22"/>
    </sheetView>
  </sheetViews>
  <sheetFormatPr defaultRowHeight="14.4"/>
  <cols>
    <col min="1" max="2" width="14.109375" bestFit="1" customWidth="1"/>
    <col min="3" max="3" width="15.21875" bestFit="1" customWidth="1"/>
    <col min="4" max="4" width="13.5546875" customWidth="1"/>
    <col min="5" max="5" width="13.5546875" bestFit="1" customWidth="1"/>
    <col min="6" max="6" width="12.44140625" bestFit="1" customWidth="1"/>
    <col min="7" max="7" width="15.5546875" bestFit="1" customWidth="1"/>
    <col min="8" max="8" width="12.77734375" bestFit="1" customWidth="1"/>
    <col min="9" max="9" width="9.88671875" bestFit="1" customWidth="1"/>
    <col min="10" max="10" width="14.109375" bestFit="1" customWidth="1"/>
    <col min="11" max="11" width="12" bestFit="1" customWidth="1"/>
    <col min="12" max="12" width="12.109375" bestFit="1" customWidth="1"/>
  </cols>
  <sheetData>
    <row r="3" spans="1:12">
      <c r="A3" t="s">
        <v>77</v>
      </c>
      <c r="C3" t="s">
        <v>78</v>
      </c>
      <c r="E3" t="s">
        <v>79</v>
      </c>
      <c r="G3" t="s">
        <v>80</v>
      </c>
      <c r="I3" t="s">
        <v>81</v>
      </c>
      <c r="K3" t="s">
        <v>83</v>
      </c>
    </row>
    <row r="4" spans="1:12">
      <c r="A4" s="20">
        <v>645042.96349999949</v>
      </c>
      <c r="C4" s="20">
        <v>296204.03350000054</v>
      </c>
      <c r="E4" s="17">
        <f>C4/A4</f>
        <v>0.45920047231086614</v>
      </c>
      <c r="G4" s="18">
        <v>6698</v>
      </c>
      <c r="I4" s="24">
        <v>2707</v>
      </c>
      <c r="K4" s="20">
        <v>348838.93000000058</v>
      </c>
    </row>
    <row r="7" spans="1:12">
      <c r="A7" s="16" t="s">
        <v>84</v>
      </c>
      <c r="B7" t="s">
        <v>77</v>
      </c>
      <c r="C7" t="s">
        <v>98</v>
      </c>
      <c r="E7" s="16" t="s">
        <v>84</v>
      </c>
      <c r="F7" t="s">
        <v>97</v>
      </c>
      <c r="H7" s="16" t="s">
        <v>84</v>
      </c>
      <c r="I7" t="s">
        <v>97</v>
      </c>
    </row>
    <row r="8" spans="1:12">
      <c r="A8" s="21" t="s">
        <v>85</v>
      </c>
      <c r="B8" s="23">
        <v>38911.603499999997</v>
      </c>
      <c r="C8" s="23">
        <v>17416.723500000004</v>
      </c>
      <c r="E8" s="21" t="s">
        <v>33</v>
      </c>
      <c r="F8" s="23">
        <v>74427.368000000002</v>
      </c>
      <c r="H8" s="21" t="s">
        <v>8</v>
      </c>
      <c r="I8" s="20">
        <v>179633.50449999995</v>
      </c>
    </row>
    <row r="9" spans="1:12">
      <c r="A9" s="21" t="s">
        <v>86</v>
      </c>
      <c r="B9" s="23">
        <v>35647.71699999999</v>
      </c>
      <c r="C9" s="23">
        <v>16561.507000000001</v>
      </c>
      <c r="E9" s="21" t="s">
        <v>43</v>
      </c>
      <c r="F9" s="23">
        <v>70034.105500000005</v>
      </c>
      <c r="H9" s="21" t="s">
        <v>28</v>
      </c>
      <c r="I9" s="20">
        <v>92655.790999999968</v>
      </c>
    </row>
    <row r="10" spans="1:12">
      <c r="A10" s="21" t="s">
        <v>87</v>
      </c>
      <c r="B10" s="23">
        <v>44696.898499999996</v>
      </c>
      <c r="C10" s="23">
        <v>21465.038499999991</v>
      </c>
      <c r="E10" s="21" t="s">
        <v>47</v>
      </c>
      <c r="F10" s="23">
        <v>55102.048500000012</v>
      </c>
      <c r="H10" s="21" t="s">
        <v>2</v>
      </c>
      <c r="I10" s="20">
        <v>260307.05699999991</v>
      </c>
    </row>
    <row r="11" spans="1:12">
      <c r="A11" s="21" t="s">
        <v>88</v>
      </c>
      <c r="B11" s="23">
        <v>54688.639000000017</v>
      </c>
      <c r="C11" s="23">
        <v>25283.649000000012</v>
      </c>
      <c r="E11" s="21" t="s">
        <v>50</v>
      </c>
      <c r="F11" s="23">
        <v>50319.473499999986</v>
      </c>
      <c r="H11" s="21" t="s">
        <v>19</v>
      </c>
      <c r="I11" s="20">
        <v>112446.61100000008</v>
      </c>
    </row>
    <row r="12" spans="1:12">
      <c r="A12" s="21" t="s">
        <v>89</v>
      </c>
      <c r="B12" s="23">
        <v>58235.185000000005</v>
      </c>
      <c r="C12" s="23">
        <v>27301.534999999993</v>
      </c>
      <c r="E12" s="21" t="s">
        <v>1</v>
      </c>
      <c r="F12" s="23">
        <v>46624.590999999986</v>
      </c>
    </row>
    <row r="13" spans="1:12">
      <c r="A13" s="21" t="s">
        <v>90</v>
      </c>
      <c r="B13" s="23">
        <v>69504.337000000014</v>
      </c>
      <c r="C13" s="23">
        <v>31109.926999999985</v>
      </c>
    </row>
    <row r="14" spans="1:12">
      <c r="A14" s="21" t="s">
        <v>91</v>
      </c>
      <c r="B14" s="23">
        <v>66442.23599999999</v>
      </c>
      <c r="C14" s="23">
        <v>31035.085999999967</v>
      </c>
    </row>
    <row r="15" spans="1:12">
      <c r="A15" s="21" t="s">
        <v>92</v>
      </c>
      <c r="B15" s="23">
        <v>57609.044499999975</v>
      </c>
      <c r="C15" s="23">
        <v>27126.764499999972</v>
      </c>
      <c r="E15" s="16" t="s">
        <v>84</v>
      </c>
      <c r="F15" t="s">
        <v>97</v>
      </c>
      <c r="H15" s="16" t="s">
        <v>84</v>
      </c>
      <c r="I15" t="s">
        <v>97</v>
      </c>
      <c r="K15" t="str">
        <f>H15</f>
        <v>Row Labels</v>
      </c>
      <c r="L15" t="str">
        <f>I15</f>
        <v>Total Revenue</v>
      </c>
    </row>
    <row r="16" spans="1:12">
      <c r="A16" s="21" t="s">
        <v>93</v>
      </c>
      <c r="B16" s="23">
        <v>53609.278500000037</v>
      </c>
      <c r="C16" s="23">
        <v>25001.058499999999</v>
      </c>
      <c r="E16" s="21" t="s">
        <v>6</v>
      </c>
      <c r="F16" s="22">
        <v>0.29635026861276642</v>
      </c>
      <c r="H16" s="21" t="s">
        <v>27</v>
      </c>
      <c r="I16" s="15">
        <v>32754.26549999999</v>
      </c>
      <c r="K16" t="str">
        <f t="shared" ref="K16:K32" si="0">H16</f>
        <v>Austria</v>
      </c>
      <c r="L16">
        <f t="shared" ref="L16:L32" si="1">I16</f>
        <v>32754.26549999999</v>
      </c>
    </row>
    <row r="17" spans="1:12">
      <c r="A17" s="21" t="s">
        <v>94</v>
      </c>
      <c r="B17" s="23">
        <v>49147.535000000003</v>
      </c>
      <c r="C17" s="23">
        <v>22793.035</v>
      </c>
      <c r="E17" s="21" t="s">
        <v>11</v>
      </c>
      <c r="F17" s="22">
        <v>0.20384475289295997</v>
      </c>
      <c r="H17" s="21" t="s">
        <v>21</v>
      </c>
      <c r="I17" s="15">
        <v>26138.005999999987</v>
      </c>
      <c r="K17" t="str">
        <f t="shared" si="0"/>
        <v>Belgium</v>
      </c>
      <c r="L17">
        <f t="shared" si="1"/>
        <v>26138.005999999987</v>
      </c>
    </row>
    <row r="18" spans="1:12">
      <c r="A18" s="21" t="s">
        <v>95</v>
      </c>
      <c r="B18" s="23">
        <v>65523.639499999968</v>
      </c>
      <c r="C18" s="23">
        <v>28666.869500000012</v>
      </c>
      <c r="E18" s="21" t="s">
        <v>0</v>
      </c>
      <c r="F18" s="22">
        <v>0.1930654119909643</v>
      </c>
      <c r="H18" s="21" t="s">
        <v>7</v>
      </c>
      <c r="I18" s="15">
        <v>23348.653999999995</v>
      </c>
      <c r="K18" t="str">
        <f t="shared" si="0"/>
        <v>Czechia</v>
      </c>
      <c r="L18">
        <f t="shared" si="1"/>
        <v>23348.653999999995</v>
      </c>
    </row>
    <row r="19" spans="1:12">
      <c r="A19" s="21" t="s">
        <v>96</v>
      </c>
      <c r="B19" s="23">
        <v>51026.850000000006</v>
      </c>
      <c r="C19" s="23">
        <v>22442.840000000007</v>
      </c>
      <c r="E19" s="21" t="s">
        <v>20</v>
      </c>
      <c r="F19" s="22">
        <v>0.3067395665033093</v>
      </c>
      <c r="H19" s="21" t="s">
        <v>25</v>
      </c>
      <c r="I19" s="15">
        <v>28462.138000000006</v>
      </c>
      <c r="K19" t="str">
        <f t="shared" si="0"/>
        <v>Denmark</v>
      </c>
      <c r="L19">
        <f t="shared" si="1"/>
        <v>28462.138000000006</v>
      </c>
    </row>
    <row r="20" spans="1:12">
      <c r="H20" s="21" t="s">
        <v>39</v>
      </c>
      <c r="I20" s="15">
        <v>24075.482</v>
      </c>
      <c r="K20" t="str">
        <f t="shared" si="0"/>
        <v>Finland</v>
      </c>
      <c r="L20">
        <f t="shared" si="1"/>
        <v>24075.482</v>
      </c>
    </row>
    <row r="21" spans="1:12">
      <c r="H21" s="21" t="s">
        <v>47</v>
      </c>
      <c r="I21" s="15">
        <v>55102.048500000012</v>
      </c>
      <c r="K21" t="str">
        <f t="shared" si="0"/>
        <v>France</v>
      </c>
      <c r="L21">
        <f t="shared" si="1"/>
        <v>55102.048500000012</v>
      </c>
    </row>
    <row r="22" spans="1:12">
      <c r="H22" s="21" t="s">
        <v>43</v>
      </c>
      <c r="I22" s="15">
        <v>70034.105500000005</v>
      </c>
      <c r="K22" t="str">
        <f t="shared" si="0"/>
        <v>Germany</v>
      </c>
      <c r="L22">
        <f t="shared" si="1"/>
        <v>70034.105500000005</v>
      </c>
    </row>
    <row r="23" spans="1:12">
      <c r="H23" s="21" t="s">
        <v>18</v>
      </c>
      <c r="I23" s="15">
        <v>16596.517499999994</v>
      </c>
      <c r="K23" t="str">
        <f t="shared" si="0"/>
        <v>Ireland</v>
      </c>
      <c r="L23">
        <f t="shared" si="1"/>
        <v>16596.517499999994</v>
      </c>
    </row>
    <row r="24" spans="1:12">
      <c r="H24" s="21" t="s">
        <v>50</v>
      </c>
      <c r="I24" s="15">
        <v>50319.473499999986</v>
      </c>
      <c r="K24" t="str">
        <f t="shared" si="0"/>
        <v>Italy</v>
      </c>
      <c r="L24">
        <f t="shared" si="1"/>
        <v>50319.473499999986</v>
      </c>
    </row>
    <row r="25" spans="1:12">
      <c r="H25" s="21" t="s">
        <v>31</v>
      </c>
      <c r="I25" s="15">
        <v>42192.776500000007</v>
      </c>
      <c r="K25" t="str">
        <f t="shared" si="0"/>
        <v>Netherlands</v>
      </c>
      <c r="L25">
        <f t="shared" si="1"/>
        <v>42192.776500000007</v>
      </c>
    </row>
    <row r="26" spans="1:12">
      <c r="H26" s="21" t="s">
        <v>52</v>
      </c>
      <c r="I26" s="15">
        <v>26376.673999999999</v>
      </c>
      <c r="K26" t="str">
        <f t="shared" si="0"/>
        <v>Norway</v>
      </c>
      <c r="L26">
        <f t="shared" si="1"/>
        <v>26376.673999999999</v>
      </c>
    </row>
    <row r="27" spans="1:12">
      <c r="H27" s="21" t="s">
        <v>49</v>
      </c>
      <c r="I27" s="15">
        <v>40290.002</v>
      </c>
      <c r="K27" t="str">
        <f t="shared" si="0"/>
        <v>Poland</v>
      </c>
      <c r="L27">
        <f t="shared" si="1"/>
        <v>40290.002</v>
      </c>
    </row>
    <row r="28" spans="1:12">
      <c r="H28" s="21" t="s">
        <v>36</v>
      </c>
      <c r="I28" s="15">
        <v>27591.421000000006</v>
      </c>
      <c r="K28" t="str">
        <f t="shared" si="0"/>
        <v>Portugal</v>
      </c>
      <c r="L28">
        <f t="shared" si="1"/>
        <v>27591.421000000006</v>
      </c>
    </row>
    <row r="29" spans="1:12">
      <c r="H29" s="21" t="s">
        <v>1</v>
      </c>
      <c r="I29" s="15">
        <v>46624.590999999986</v>
      </c>
      <c r="K29" t="str">
        <f t="shared" si="0"/>
        <v>Spain</v>
      </c>
      <c r="L29">
        <f t="shared" si="1"/>
        <v>46624.590999999986</v>
      </c>
    </row>
    <row r="30" spans="1:12">
      <c r="H30" s="21" t="s">
        <v>12</v>
      </c>
      <c r="I30" s="15">
        <v>35977.811999999991</v>
      </c>
      <c r="K30" t="str">
        <f t="shared" si="0"/>
        <v>Sweden</v>
      </c>
      <c r="L30">
        <f t="shared" si="1"/>
        <v>35977.811999999991</v>
      </c>
    </row>
    <row r="31" spans="1:12">
      <c r="H31" s="21" t="s">
        <v>41</v>
      </c>
      <c r="I31" s="15">
        <v>24731.628500000003</v>
      </c>
      <c r="K31" t="str">
        <f t="shared" si="0"/>
        <v>Switzerland</v>
      </c>
      <c r="L31">
        <f t="shared" si="1"/>
        <v>24731.628500000003</v>
      </c>
    </row>
    <row r="32" spans="1:12">
      <c r="H32" s="21" t="s">
        <v>33</v>
      </c>
      <c r="I32" s="15">
        <v>74427.368000000002</v>
      </c>
      <c r="K32" t="str">
        <f t="shared" si="0"/>
        <v>United Kingdom</v>
      </c>
      <c r="L32">
        <f t="shared" si="1"/>
        <v>74427.368000000002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83BBA-75B1-499A-AB95-C66F8CBFD136}">
  <dimension ref="A1:AT164"/>
  <sheetViews>
    <sheetView showGridLines="0" zoomScale="86" zoomScaleNormal="90" workbookViewId="0">
      <selection activeCell="Z19" sqref="Z19"/>
    </sheetView>
  </sheetViews>
  <sheetFormatPr defaultRowHeight="14.4"/>
  <sheetData>
    <row r="1" spans="1:46">
      <c r="A1" s="19"/>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row>
    <row r="2" spans="1:46">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row>
    <row r="3" spans="1:46">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row>
    <row r="4" spans="1:46">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row>
    <row r="5" spans="1:46">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row>
    <row r="6" spans="1:46">
      <c r="A6" s="19"/>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row>
    <row r="7" spans="1:46">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row>
    <row r="8" spans="1:46">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row>
    <row r="9" spans="1:46">
      <c r="A9" s="19"/>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row>
    <row r="10" spans="1:46">
      <c r="A10" s="19"/>
      <c r="B10" s="19"/>
      <c r="C10" s="19"/>
      <c r="D10" s="19"/>
      <c r="E10" s="19" t="s">
        <v>82</v>
      </c>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row>
    <row r="11" spans="1:46">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row>
    <row r="12" spans="1:46">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row>
    <row r="13" spans="1:46">
      <c r="A13" s="19"/>
      <c r="B13" s="19"/>
      <c r="C13" s="19"/>
      <c r="D13" s="19"/>
      <c r="E13" s="19"/>
      <c r="F13" s="19"/>
      <c r="G13" s="19"/>
      <c r="H13" s="19"/>
      <c r="I13" s="19"/>
      <c r="J13" s="19"/>
      <c r="K13" s="19"/>
      <c r="L13" s="19"/>
      <c r="M13" s="19"/>
      <c r="N13" s="19"/>
      <c r="O13" s="19"/>
      <c r="P13" s="19"/>
      <c r="Q13" s="19"/>
      <c r="R13" s="19" t="s">
        <v>82</v>
      </c>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row>
    <row r="14" spans="1:46">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row>
    <row r="15" spans="1:46">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row>
    <row r="16" spans="1:46">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row>
    <row r="17" spans="1:46">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row>
    <row r="18" spans="1:46">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row>
    <row r="19" spans="1:46">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row>
    <row r="20" spans="1:46">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row>
    <row r="21" spans="1:46">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row>
    <row r="22" spans="1:46">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row>
    <row r="23" spans="1:46">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row>
    <row r="24" spans="1:46">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row>
    <row r="25" spans="1:46">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row>
    <row r="26" spans="1:4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row>
    <row r="27" spans="1:46">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row>
    <row r="28" spans="1:46">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row>
    <row r="29" spans="1:46">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row>
    <row r="30" spans="1:46">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row>
    <row r="31" spans="1:46">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row>
    <row r="32" spans="1:46">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row>
    <row r="33" spans="1:46">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row>
    <row r="34" spans="1:46">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row>
    <row r="35" spans="1:46">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row>
    <row r="36" spans="1:4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row>
    <row r="37" spans="1:46">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row>
    <row r="38" spans="1:46">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row>
    <row r="39" spans="1:46">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row>
    <row r="40" spans="1:46">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row>
    <row r="41" spans="1:46">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row>
    <row r="42" spans="1:46">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row>
    <row r="43" spans="1:46">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row>
    <row r="44" spans="1:46">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row>
    <row r="45" spans="1:46">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row>
    <row r="46" spans="1: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row>
    <row r="47" spans="1:46">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row>
    <row r="48" spans="1:46">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row>
    <row r="49" spans="1:46">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row>
    <row r="50" spans="1:46">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row>
    <row r="51" spans="1:46">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row>
    <row r="52" spans="1:46">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row>
    <row r="53" spans="1:46">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row>
    <row r="54" spans="1:46">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row>
    <row r="55" spans="1:46">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row>
    <row r="56" spans="1:4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row>
    <row r="57" spans="1:46">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row>
    <row r="58" spans="1:46">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row>
    <row r="59" spans="1:46">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row>
    <row r="60" spans="1:46">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row>
    <row r="61" spans="1:46">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row>
    <row r="62" spans="1:46">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row>
    <row r="63" spans="1:46">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row>
    <row r="64" spans="1:46">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row>
    <row r="65" spans="1:46">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row>
    <row r="66" spans="1:4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row>
    <row r="67" spans="1:46">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row>
    <row r="68" spans="1:46">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row>
    <row r="69" spans="1:46">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row>
    <row r="70" spans="1:46">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row>
    <row r="71" spans="1:46">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row>
    <row r="72" spans="1:46">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row>
    <row r="73" spans="1:46">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row>
    <row r="74" spans="1:46">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row>
    <row r="75" spans="1:46">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row>
    <row r="76" spans="1:4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row>
    <row r="77" spans="1:46">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row>
    <row r="78" spans="1:46">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row>
    <row r="79" spans="1:46">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row>
    <row r="80" spans="1:46">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row>
    <row r="81" spans="1:46">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row>
    <row r="82" spans="1:46">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row>
    <row r="83" spans="1:46">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row>
    <row r="84" spans="1:46">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row>
    <row r="85" spans="1:46">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row>
    <row r="86" spans="1:4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row>
    <row r="87" spans="1:46">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row>
    <row r="88" spans="1:46">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row>
    <row r="89" spans="1:46">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row>
    <row r="90" spans="1:46">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row>
    <row r="91" spans="1:46">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row>
    <row r="92" spans="1:46">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row>
    <row r="93" spans="1:46">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row>
    <row r="94" spans="1:46">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row>
    <row r="95" spans="1:46">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row>
    <row r="96" spans="1:4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row>
    <row r="97" spans="1:46">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row>
    <row r="98" spans="1:46">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row>
    <row r="99" spans="1:46">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row>
    <row r="100" spans="1:46">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row>
    <row r="101" spans="1:46">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row>
    <row r="102" spans="1:46">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row>
    <row r="103" spans="1:46">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row>
    <row r="104" spans="1:46">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row>
    <row r="105" spans="1:46">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row>
    <row r="106" spans="1:4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row>
    <row r="107" spans="1:46">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row>
    <row r="108" spans="1:46">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row>
    <row r="109" spans="1:46">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row>
    <row r="110" spans="1:46">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row>
    <row r="111" spans="1:46">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row>
    <row r="112" spans="1:46">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row>
    <row r="113" spans="1:46">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row>
    <row r="114" spans="1:46">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row>
    <row r="115" spans="1:46">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row>
    <row r="116" spans="1:4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row>
    <row r="117" spans="1:46">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row>
    <row r="118" spans="1:46">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row>
    <row r="119" spans="1:46">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row>
    <row r="120" spans="1:46">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row>
    <row r="121" spans="1:46">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row>
    <row r="122" spans="1:46">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row>
    <row r="123" spans="1:46">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row>
    <row r="124" spans="1:46">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row>
    <row r="125" spans="1:46">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row>
    <row r="126" spans="1:4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row>
    <row r="127" spans="1:46">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row>
    <row r="128" spans="1:46">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row>
    <row r="129" spans="1:46">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row>
    <row r="130" spans="1:46">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row>
    <row r="131" spans="1:46">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row>
    <row r="132" spans="1:46">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row>
    <row r="133" spans="1:46">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row>
    <row r="134" spans="1:46">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row>
    <row r="135" spans="1:46">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row>
    <row r="136" spans="1:4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row>
    <row r="137" spans="1:46">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row>
    <row r="138" spans="1:46">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row>
    <row r="139" spans="1:46">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row>
    <row r="140" spans="1:46">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row>
    <row r="141" spans="1:46">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row>
    <row r="142" spans="1:46">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row>
    <row r="143" spans="1:46">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row>
    <row r="144" spans="1:46">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row>
    <row r="145" spans="1:46">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row>
    <row r="146" spans="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row>
    <row r="147" spans="1:46">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row>
    <row r="148" spans="1:46">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row>
    <row r="149" spans="1:46">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row>
    <row r="150" spans="1:46">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row>
    <row r="151" spans="1:46">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row>
    <row r="152" spans="1:46">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row>
    <row r="153" spans="1:46">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row>
    <row r="154" spans="1:46">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row>
    <row r="155" spans="1:46">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row>
    <row r="156" spans="1:4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row>
    <row r="157" spans="1:46">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row>
    <row r="158" spans="1:46">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row>
    <row r="159" spans="1:46">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row>
    <row r="160" spans="1:46">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row>
    <row r="161" spans="1:46">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row>
    <row r="162" spans="1:46">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row>
    <row r="163" spans="1:46">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row>
    <row r="164" spans="1:46">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tabSelected="1" zoomScale="90" zoomScaleNormal="90" workbookViewId="0"/>
  </sheetViews>
  <sheetFormatPr defaultColWidth="9.77734375" defaultRowHeight="14.4"/>
  <cols>
    <col min="1" max="1" width="5.44140625" bestFit="1" customWidth="1"/>
    <col min="2" max="3" width="13.21875" customWidth="1"/>
    <col min="4" max="4" width="13.21875" style="14" customWidth="1"/>
    <col min="5" max="6" width="13.21875"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10"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 min="21" max="21" width="7.109375" customWidth="1"/>
    <col min="22" max="22" width="9.77734375" style="10"/>
  </cols>
  <sheetData>
    <row r="1" spans="1:24" ht="21.6" customHeight="1">
      <c r="A1" s="1" t="s">
        <v>53</v>
      </c>
      <c r="B1" s="1" t="s">
        <v>54</v>
      </c>
      <c r="C1" s="1" t="s">
        <v>69</v>
      </c>
      <c r="D1" s="12" t="s">
        <v>70</v>
      </c>
      <c r="E1" s="1" t="s">
        <v>74</v>
      </c>
      <c r="F1" s="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75</v>
      </c>
    </row>
    <row r="2" spans="1:24" ht="15.6">
      <c r="A2" s="2">
        <v>3392</v>
      </c>
      <c r="B2" s="3">
        <v>46023</v>
      </c>
      <c r="C2" s="11">
        <f t="shared" ref="C2:C65" si="0">YEAR(B2)</f>
        <v>2026</v>
      </c>
      <c r="D2" s="13" t="str">
        <f t="shared" ref="D2:D65" si="1">"Q"&amp;ROUNDUP(MONTH(B2)/3,0)</f>
        <v>Q1</v>
      </c>
      <c r="E2" s="4">
        <f>MONTH(SalesDataTable[[#This Row],[Order Date]])</f>
        <v>1</v>
      </c>
      <c r="F2" s="4" t="str">
        <f>TEXT(SalesDataTable[[#This Row],[Order Date]],"MMM")</f>
        <v>Jan</v>
      </c>
      <c r="G2" s="4" t="s">
        <v>0</v>
      </c>
      <c r="H2" s="4" t="s">
        <v>1</v>
      </c>
      <c r="I2" s="4" t="s">
        <v>2</v>
      </c>
      <c r="J2" s="4" t="s">
        <v>3</v>
      </c>
      <c r="K2" s="4" t="s">
        <v>4</v>
      </c>
      <c r="L2" s="4" t="s">
        <v>5</v>
      </c>
      <c r="M2" s="9">
        <v>2</v>
      </c>
      <c r="N2" s="6">
        <v>82.06</v>
      </c>
      <c r="O2" s="7">
        <v>0</v>
      </c>
      <c r="P2" s="6">
        <v>42.94</v>
      </c>
      <c r="Q2" s="6">
        <f t="shared" ref="Q2:Q65" si="2">M2*N2*(1-O2)</f>
        <v>164.12</v>
      </c>
      <c r="R2" s="6">
        <f t="shared" ref="R2:R65" si="3">M2*P2</f>
        <v>85.88</v>
      </c>
      <c r="S2" s="6">
        <f t="shared" ref="S2:S65" si="4">Q2-R2</f>
        <v>78.240000000000009</v>
      </c>
      <c r="T2" s="8">
        <f t="shared" ref="T2:T65" si="5">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11">
        <f t="shared" si="0"/>
        <v>2026</v>
      </c>
      <c r="D3" s="13" t="str">
        <f t="shared" si="1"/>
        <v>Q1</v>
      </c>
      <c r="E3" s="4">
        <f>MONTH(SalesDataTable[[#This Row],[Order Date]])</f>
        <v>1</v>
      </c>
      <c r="F3" s="4" t="str">
        <f>TEXT(SalesDataTable[[#This Row],[Order Date]],"MMM")</f>
        <v>Jan</v>
      </c>
      <c r="G3" s="4" t="s">
        <v>6</v>
      </c>
      <c r="H3" s="4" t="s">
        <v>7</v>
      </c>
      <c r="I3" s="4" t="s">
        <v>8</v>
      </c>
      <c r="J3" s="4" t="s">
        <v>3</v>
      </c>
      <c r="K3" s="4" t="s">
        <v>9</v>
      </c>
      <c r="L3" s="4" t="s">
        <v>10</v>
      </c>
      <c r="M3" s="9">
        <v>4</v>
      </c>
      <c r="N3" s="6">
        <v>94.18</v>
      </c>
      <c r="O3" s="7">
        <v>0.15</v>
      </c>
      <c r="P3" s="6">
        <v>45.03</v>
      </c>
      <c r="Q3" s="6">
        <f t="shared" si="2"/>
        <v>320.21199999999999</v>
      </c>
      <c r="R3" s="6">
        <f t="shared" si="3"/>
        <v>180.12</v>
      </c>
      <c r="S3" s="6">
        <f t="shared" si="4"/>
        <v>140.09199999999998</v>
      </c>
      <c r="T3" s="8">
        <f t="shared" si="5"/>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11">
        <f t="shared" si="0"/>
        <v>2026</v>
      </c>
      <c r="D4" s="13" t="str">
        <f t="shared" si="1"/>
        <v>Q1</v>
      </c>
      <c r="E4" s="4">
        <f>MONTH(SalesDataTable[[#This Row],[Order Date]])</f>
        <v>1</v>
      </c>
      <c r="F4" s="4" t="str">
        <f>TEXT(SalesDataTable[[#This Row],[Order Date]],"MMM")</f>
        <v>Jan</v>
      </c>
      <c r="G4" s="4" t="s">
        <v>11</v>
      </c>
      <c r="H4" s="4" t="s">
        <v>12</v>
      </c>
      <c r="I4" s="4" t="s">
        <v>2</v>
      </c>
      <c r="J4" s="4" t="s">
        <v>13</v>
      </c>
      <c r="K4" s="4" t="s">
        <v>14</v>
      </c>
      <c r="L4" s="4" t="s">
        <v>15</v>
      </c>
      <c r="M4" s="9">
        <v>2</v>
      </c>
      <c r="N4" s="6">
        <v>36.72</v>
      </c>
      <c r="O4" s="7">
        <v>0.05</v>
      </c>
      <c r="P4" s="6">
        <v>13.76</v>
      </c>
      <c r="Q4" s="6">
        <f t="shared" si="2"/>
        <v>69.768000000000001</v>
      </c>
      <c r="R4" s="6">
        <f t="shared" si="3"/>
        <v>27.52</v>
      </c>
      <c r="S4" s="6">
        <f t="shared" si="4"/>
        <v>42.248000000000005</v>
      </c>
      <c r="T4" s="8">
        <f t="shared" si="5"/>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11">
        <f t="shared" si="0"/>
        <v>2026</v>
      </c>
      <c r="D5" s="13" t="str">
        <f t="shared" si="1"/>
        <v>Q1</v>
      </c>
      <c r="E5" s="4">
        <f>MONTH(SalesDataTable[[#This Row],[Order Date]])</f>
        <v>1</v>
      </c>
      <c r="F5" s="4" t="str">
        <f>TEXT(SalesDataTable[[#This Row],[Order Date]],"MMM")</f>
        <v>Jan</v>
      </c>
      <c r="G5" s="4" t="s">
        <v>0</v>
      </c>
      <c r="H5" s="4" t="s">
        <v>1</v>
      </c>
      <c r="I5" s="4" t="s">
        <v>8</v>
      </c>
      <c r="J5" s="4" t="s">
        <v>16</v>
      </c>
      <c r="K5" s="4" t="s">
        <v>9</v>
      </c>
      <c r="L5" s="4" t="s">
        <v>17</v>
      </c>
      <c r="M5" s="9">
        <v>4</v>
      </c>
      <c r="N5" s="6">
        <v>143.66999999999999</v>
      </c>
      <c r="O5" s="7">
        <v>0.1</v>
      </c>
      <c r="P5" s="6">
        <v>81.22</v>
      </c>
      <c r="Q5" s="6">
        <f t="shared" si="2"/>
        <v>517.21199999999999</v>
      </c>
      <c r="R5" s="6">
        <f t="shared" si="3"/>
        <v>324.88</v>
      </c>
      <c r="S5" s="6">
        <f t="shared" si="4"/>
        <v>192.33199999999999</v>
      </c>
      <c r="T5" s="8">
        <f t="shared" si="5"/>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11">
        <f t="shared" si="0"/>
        <v>2026</v>
      </c>
      <c r="D6" s="13" t="str">
        <f t="shared" si="1"/>
        <v>Q1</v>
      </c>
      <c r="E6" s="4">
        <f>MONTH(SalesDataTable[[#This Row],[Order Date]])</f>
        <v>1</v>
      </c>
      <c r="F6" s="4" t="str">
        <f>TEXT(SalesDataTable[[#This Row],[Order Date]],"MMM")</f>
        <v>Jan</v>
      </c>
      <c r="G6" s="4" t="s">
        <v>0</v>
      </c>
      <c r="H6" s="4" t="s">
        <v>1</v>
      </c>
      <c r="I6" s="4" t="s">
        <v>8</v>
      </c>
      <c r="J6" s="4" t="s">
        <v>16</v>
      </c>
      <c r="K6" s="4" t="s">
        <v>14</v>
      </c>
      <c r="L6" s="4" t="s">
        <v>15</v>
      </c>
      <c r="M6" s="9">
        <v>3</v>
      </c>
      <c r="N6" s="6">
        <v>36.53</v>
      </c>
      <c r="O6" s="7">
        <v>0.15</v>
      </c>
      <c r="P6" s="6">
        <v>13.67</v>
      </c>
      <c r="Q6" s="6">
        <f t="shared" si="2"/>
        <v>93.151499999999999</v>
      </c>
      <c r="R6" s="6">
        <f t="shared" si="3"/>
        <v>41.01</v>
      </c>
      <c r="S6" s="6">
        <f t="shared" si="4"/>
        <v>52.141500000000001</v>
      </c>
      <c r="T6" s="8">
        <f t="shared" si="5"/>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11">
        <f t="shared" si="0"/>
        <v>2026</v>
      </c>
      <c r="D7" s="13" t="str">
        <f t="shared" si="1"/>
        <v>Q1</v>
      </c>
      <c r="E7" s="4">
        <f>MONTH(SalesDataTable[[#This Row],[Order Date]])</f>
        <v>1</v>
      </c>
      <c r="F7" s="4" t="str">
        <f>TEXT(SalesDataTable[[#This Row],[Order Date]],"MMM")</f>
        <v>Jan</v>
      </c>
      <c r="G7" s="4" t="s">
        <v>11</v>
      </c>
      <c r="H7" s="4" t="s">
        <v>18</v>
      </c>
      <c r="I7" s="4" t="s">
        <v>19</v>
      </c>
      <c r="J7" s="4" t="s">
        <v>13</v>
      </c>
      <c r="K7" s="4" t="s">
        <v>14</v>
      </c>
      <c r="L7" s="4" t="s">
        <v>15</v>
      </c>
      <c r="M7" s="9">
        <v>1</v>
      </c>
      <c r="N7" s="6">
        <v>35.340000000000003</v>
      </c>
      <c r="O7" s="7">
        <v>0</v>
      </c>
      <c r="P7" s="6">
        <v>13.37</v>
      </c>
      <c r="Q7" s="6">
        <f t="shared" si="2"/>
        <v>35.340000000000003</v>
      </c>
      <c r="R7" s="6">
        <f t="shared" si="3"/>
        <v>13.37</v>
      </c>
      <c r="S7" s="6">
        <f t="shared" si="4"/>
        <v>21.970000000000006</v>
      </c>
      <c r="T7" s="8">
        <f t="shared" si="5"/>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11">
        <f t="shared" si="0"/>
        <v>2026</v>
      </c>
      <c r="D8" s="13" t="str">
        <f t="shared" si="1"/>
        <v>Q1</v>
      </c>
      <c r="E8" s="4">
        <f>MONTH(SalesDataTable[[#This Row],[Order Date]])</f>
        <v>1</v>
      </c>
      <c r="F8" s="4" t="str">
        <f>TEXT(SalesDataTable[[#This Row],[Order Date]],"MMM")</f>
        <v>Jan</v>
      </c>
      <c r="G8" s="4" t="s">
        <v>20</v>
      </c>
      <c r="H8" s="4" t="s">
        <v>21</v>
      </c>
      <c r="I8" s="4" t="s">
        <v>8</v>
      </c>
      <c r="J8" s="4" t="s">
        <v>3</v>
      </c>
      <c r="K8" s="4" t="s">
        <v>4</v>
      </c>
      <c r="L8" s="4" t="s">
        <v>22</v>
      </c>
      <c r="M8" s="9">
        <v>8</v>
      </c>
      <c r="N8" s="6">
        <v>49.6</v>
      </c>
      <c r="O8" s="7">
        <v>0.1</v>
      </c>
      <c r="P8" s="6">
        <v>23.05</v>
      </c>
      <c r="Q8" s="6">
        <f t="shared" si="2"/>
        <v>357.12</v>
      </c>
      <c r="R8" s="6">
        <f t="shared" si="3"/>
        <v>184.4</v>
      </c>
      <c r="S8" s="6">
        <f t="shared" si="4"/>
        <v>172.72</v>
      </c>
      <c r="T8" s="8">
        <f t="shared" si="5"/>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11">
        <f t="shared" si="0"/>
        <v>2026</v>
      </c>
      <c r="D9" s="13" t="str">
        <f t="shared" si="1"/>
        <v>Q1</v>
      </c>
      <c r="E9" s="4">
        <f>MONTH(SalesDataTable[[#This Row],[Order Date]])</f>
        <v>1</v>
      </c>
      <c r="F9" s="4" t="str">
        <f>TEXT(SalesDataTable[[#This Row],[Order Date]],"MMM")</f>
        <v>Jan</v>
      </c>
      <c r="G9" s="4" t="s">
        <v>0</v>
      </c>
      <c r="H9" s="4" t="s">
        <v>1</v>
      </c>
      <c r="I9" s="4" t="s">
        <v>19</v>
      </c>
      <c r="J9" s="4" t="s">
        <v>13</v>
      </c>
      <c r="K9" s="4" t="s">
        <v>23</v>
      </c>
      <c r="L9" s="4" t="s">
        <v>24</v>
      </c>
      <c r="M9" s="9">
        <v>2</v>
      </c>
      <c r="N9" s="6">
        <v>347.51</v>
      </c>
      <c r="O9" s="7">
        <v>0</v>
      </c>
      <c r="P9" s="6">
        <v>190.16</v>
      </c>
      <c r="Q9" s="6">
        <f t="shared" si="2"/>
        <v>695.02</v>
      </c>
      <c r="R9" s="6">
        <f t="shared" si="3"/>
        <v>380.32</v>
      </c>
      <c r="S9" s="6">
        <f t="shared" si="4"/>
        <v>314.7</v>
      </c>
      <c r="T9" s="8">
        <f t="shared" si="5"/>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11">
        <f t="shared" si="0"/>
        <v>2026</v>
      </c>
      <c r="D10" s="13" t="str">
        <f t="shared" si="1"/>
        <v>Q1</v>
      </c>
      <c r="E10" s="4">
        <f>MONTH(SalesDataTable[[#This Row],[Order Date]])</f>
        <v>1</v>
      </c>
      <c r="F10" s="4" t="str">
        <f>TEXT(SalesDataTable[[#This Row],[Order Date]],"MMM")</f>
        <v>Jan</v>
      </c>
      <c r="G10" s="4" t="s">
        <v>11</v>
      </c>
      <c r="H10" s="4" t="s">
        <v>25</v>
      </c>
      <c r="I10" s="4" t="s">
        <v>8</v>
      </c>
      <c r="J10" s="4" t="s">
        <v>3</v>
      </c>
      <c r="K10" s="4" t="s">
        <v>4</v>
      </c>
      <c r="L10" s="4" t="s">
        <v>26</v>
      </c>
      <c r="M10" s="9">
        <v>12</v>
      </c>
      <c r="N10" s="6">
        <v>41.22</v>
      </c>
      <c r="O10" s="7">
        <v>0.1</v>
      </c>
      <c r="P10" s="6">
        <v>16.64</v>
      </c>
      <c r="Q10" s="6">
        <f t="shared" si="2"/>
        <v>445.17599999999999</v>
      </c>
      <c r="R10" s="6">
        <f t="shared" si="3"/>
        <v>199.68</v>
      </c>
      <c r="S10" s="6">
        <f t="shared" si="4"/>
        <v>245.49599999999998</v>
      </c>
      <c r="T10" s="8">
        <f t="shared" si="5"/>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11">
        <f t="shared" si="0"/>
        <v>2026</v>
      </c>
      <c r="D11" s="13" t="str">
        <f t="shared" si="1"/>
        <v>Q1</v>
      </c>
      <c r="E11" s="4">
        <f>MONTH(SalesDataTable[[#This Row],[Order Date]])</f>
        <v>1</v>
      </c>
      <c r="F11" s="4" t="str">
        <f>TEXT(SalesDataTable[[#This Row],[Order Date]],"MMM")</f>
        <v>Jan</v>
      </c>
      <c r="G11" s="4" t="s">
        <v>11</v>
      </c>
      <c r="H11" s="4" t="s">
        <v>18</v>
      </c>
      <c r="I11" s="4" t="s">
        <v>19</v>
      </c>
      <c r="J11" s="4" t="s">
        <v>16</v>
      </c>
      <c r="K11" s="4" t="s">
        <v>23</v>
      </c>
      <c r="L11" s="4" t="s">
        <v>24</v>
      </c>
      <c r="M11" s="9">
        <v>1</v>
      </c>
      <c r="N11" s="6">
        <v>332.18</v>
      </c>
      <c r="O11" s="7">
        <v>0</v>
      </c>
      <c r="P11" s="6">
        <v>195.33</v>
      </c>
      <c r="Q11" s="6">
        <f t="shared" si="2"/>
        <v>332.18</v>
      </c>
      <c r="R11" s="6">
        <f t="shared" si="3"/>
        <v>195.33</v>
      </c>
      <c r="S11" s="6">
        <f t="shared" si="4"/>
        <v>136.85</v>
      </c>
      <c r="T11" s="8">
        <f t="shared" si="5"/>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11">
        <f t="shared" si="0"/>
        <v>2026</v>
      </c>
      <c r="D12" s="13" t="str">
        <f t="shared" si="1"/>
        <v>Q1</v>
      </c>
      <c r="E12" s="4">
        <f>MONTH(SalesDataTable[[#This Row],[Order Date]])</f>
        <v>1</v>
      </c>
      <c r="F12" s="4" t="str">
        <f>TEXT(SalesDataTable[[#This Row],[Order Date]],"MMM")</f>
        <v>Jan</v>
      </c>
      <c r="G12" s="4" t="s">
        <v>6</v>
      </c>
      <c r="H12" s="4" t="s">
        <v>27</v>
      </c>
      <c r="I12" s="4" t="s">
        <v>28</v>
      </c>
      <c r="J12" s="4" t="s">
        <v>3</v>
      </c>
      <c r="K12" s="4" t="s">
        <v>4</v>
      </c>
      <c r="L12" s="4" t="s">
        <v>22</v>
      </c>
      <c r="M12" s="9">
        <v>1</v>
      </c>
      <c r="N12" s="6">
        <v>49.71</v>
      </c>
      <c r="O12" s="7">
        <v>0</v>
      </c>
      <c r="P12" s="6">
        <v>23.15</v>
      </c>
      <c r="Q12" s="6">
        <f t="shared" si="2"/>
        <v>49.71</v>
      </c>
      <c r="R12" s="6">
        <f t="shared" si="3"/>
        <v>23.15</v>
      </c>
      <c r="S12" s="6">
        <f t="shared" si="4"/>
        <v>26.560000000000002</v>
      </c>
      <c r="T12" s="8">
        <f t="shared" si="5"/>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11">
        <f t="shared" si="0"/>
        <v>2026</v>
      </c>
      <c r="D13" s="13" t="str">
        <f t="shared" si="1"/>
        <v>Q1</v>
      </c>
      <c r="E13" s="4">
        <f>MONTH(SalesDataTable[[#This Row],[Order Date]])</f>
        <v>1</v>
      </c>
      <c r="F13" s="4" t="str">
        <f>TEXT(SalesDataTable[[#This Row],[Order Date]],"MMM")</f>
        <v>Jan</v>
      </c>
      <c r="G13" s="4" t="s">
        <v>11</v>
      </c>
      <c r="H13" s="4" t="s">
        <v>18</v>
      </c>
      <c r="I13" s="4" t="s">
        <v>2</v>
      </c>
      <c r="J13" s="4" t="s">
        <v>13</v>
      </c>
      <c r="K13" s="4" t="s">
        <v>23</v>
      </c>
      <c r="L13" s="4" t="s">
        <v>29</v>
      </c>
      <c r="M13" s="9">
        <v>2</v>
      </c>
      <c r="N13" s="6">
        <v>194.35</v>
      </c>
      <c r="O13" s="7">
        <v>0</v>
      </c>
      <c r="P13" s="6">
        <v>104.22</v>
      </c>
      <c r="Q13" s="6">
        <f t="shared" si="2"/>
        <v>388.7</v>
      </c>
      <c r="R13" s="6">
        <f t="shared" si="3"/>
        <v>208.44</v>
      </c>
      <c r="S13" s="6">
        <f t="shared" si="4"/>
        <v>180.26</v>
      </c>
      <c r="T13" s="8">
        <f t="shared" si="5"/>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11">
        <f t="shared" si="0"/>
        <v>2026</v>
      </c>
      <c r="D14" s="13" t="str">
        <f t="shared" si="1"/>
        <v>Q1</v>
      </c>
      <c r="E14" s="4">
        <f>MONTH(SalesDataTable[[#This Row],[Order Date]])</f>
        <v>1</v>
      </c>
      <c r="F14" s="4" t="str">
        <f>TEXT(SalesDataTable[[#This Row],[Order Date]],"MMM")</f>
        <v>Jan</v>
      </c>
      <c r="G14" s="4" t="s">
        <v>6</v>
      </c>
      <c r="H14" s="4" t="s">
        <v>27</v>
      </c>
      <c r="I14" s="4" t="s">
        <v>2</v>
      </c>
      <c r="J14" s="4" t="s">
        <v>13</v>
      </c>
      <c r="K14" s="4" t="s">
        <v>4</v>
      </c>
      <c r="L14" s="4" t="s">
        <v>30</v>
      </c>
      <c r="M14" s="9">
        <v>3</v>
      </c>
      <c r="N14" s="6">
        <v>102.12</v>
      </c>
      <c r="O14" s="7">
        <v>0.1</v>
      </c>
      <c r="P14" s="6">
        <v>51.28</v>
      </c>
      <c r="Q14" s="6">
        <f t="shared" si="2"/>
        <v>275.72400000000005</v>
      </c>
      <c r="R14" s="6">
        <f t="shared" si="3"/>
        <v>153.84</v>
      </c>
      <c r="S14" s="6">
        <f t="shared" si="4"/>
        <v>121.88400000000004</v>
      </c>
      <c r="T14" s="8">
        <f t="shared" si="5"/>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11">
        <f t="shared" si="0"/>
        <v>2026</v>
      </c>
      <c r="D15" s="13" t="str">
        <f t="shared" si="1"/>
        <v>Q1</v>
      </c>
      <c r="E15" s="4">
        <f>MONTH(SalesDataTable[[#This Row],[Order Date]])</f>
        <v>1</v>
      </c>
      <c r="F15" s="4" t="str">
        <f>TEXT(SalesDataTable[[#This Row],[Order Date]],"MMM")</f>
        <v>Jan</v>
      </c>
      <c r="G15" s="4" t="s">
        <v>20</v>
      </c>
      <c r="H15" s="4" t="s">
        <v>31</v>
      </c>
      <c r="I15" s="4" t="s">
        <v>19</v>
      </c>
      <c r="J15" s="4" t="s">
        <v>16</v>
      </c>
      <c r="K15" s="4" t="s">
        <v>14</v>
      </c>
      <c r="L15" s="4" t="s">
        <v>32</v>
      </c>
      <c r="M15" s="9">
        <v>1</v>
      </c>
      <c r="N15" s="6">
        <v>46.99</v>
      </c>
      <c r="O15" s="7">
        <v>0.05</v>
      </c>
      <c r="P15" s="6">
        <v>18.11</v>
      </c>
      <c r="Q15" s="6">
        <f t="shared" si="2"/>
        <v>44.640500000000003</v>
      </c>
      <c r="R15" s="6">
        <f t="shared" si="3"/>
        <v>18.11</v>
      </c>
      <c r="S15" s="6">
        <f t="shared" si="4"/>
        <v>26.530500000000004</v>
      </c>
      <c r="T15" s="8">
        <f t="shared" si="5"/>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11">
        <f t="shared" si="0"/>
        <v>2026</v>
      </c>
      <c r="D16" s="13" t="str">
        <f t="shared" si="1"/>
        <v>Q1</v>
      </c>
      <c r="E16" s="4">
        <f>MONTH(SalesDataTable[[#This Row],[Order Date]])</f>
        <v>1</v>
      </c>
      <c r="F16" s="4" t="str">
        <f>TEXT(SalesDataTable[[#This Row],[Order Date]],"MMM")</f>
        <v>Jan</v>
      </c>
      <c r="G16" s="4" t="s">
        <v>20</v>
      </c>
      <c r="H16" s="4" t="s">
        <v>33</v>
      </c>
      <c r="I16" s="4" t="s">
        <v>2</v>
      </c>
      <c r="J16" s="4" t="s">
        <v>13</v>
      </c>
      <c r="K16" s="4" t="s">
        <v>34</v>
      </c>
      <c r="L16" s="4" t="s">
        <v>35</v>
      </c>
      <c r="M16" s="9">
        <v>1</v>
      </c>
      <c r="N16" s="6">
        <v>40</v>
      </c>
      <c r="O16" s="7">
        <v>0</v>
      </c>
      <c r="P16" s="6">
        <v>15.04</v>
      </c>
      <c r="Q16" s="6">
        <f t="shared" si="2"/>
        <v>40</v>
      </c>
      <c r="R16" s="6">
        <f t="shared" si="3"/>
        <v>15.04</v>
      </c>
      <c r="S16" s="6">
        <f t="shared" si="4"/>
        <v>24.96</v>
      </c>
      <c r="T16" s="8">
        <f t="shared" si="5"/>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11">
        <f t="shared" si="0"/>
        <v>2026</v>
      </c>
      <c r="D17" s="13" t="str">
        <f t="shared" si="1"/>
        <v>Q1</v>
      </c>
      <c r="E17" s="4">
        <f>MONTH(SalesDataTable[[#This Row],[Order Date]])</f>
        <v>1</v>
      </c>
      <c r="F17" s="4" t="str">
        <f>TEXT(SalesDataTable[[#This Row],[Order Date]],"MMM")</f>
        <v>Jan</v>
      </c>
      <c r="G17" s="4" t="s">
        <v>0</v>
      </c>
      <c r="H17" s="4" t="s">
        <v>36</v>
      </c>
      <c r="I17" s="4" t="s">
        <v>2</v>
      </c>
      <c r="J17" s="4" t="s">
        <v>13</v>
      </c>
      <c r="K17" s="4" t="s">
        <v>9</v>
      </c>
      <c r="L17" s="4" t="s">
        <v>37</v>
      </c>
      <c r="M17" s="9">
        <v>1</v>
      </c>
      <c r="N17" s="6">
        <v>153.38999999999999</v>
      </c>
      <c r="O17" s="7">
        <v>0</v>
      </c>
      <c r="P17" s="6">
        <v>78.59</v>
      </c>
      <c r="Q17" s="6">
        <f t="shared" si="2"/>
        <v>153.38999999999999</v>
      </c>
      <c r="R17" s="6">
        <f t="shared" si="3"/>
        <v>78.59</v>
      </c>
      <c r="S17" s="6">
        <f t="shared" si="4"/>
        <v>74.799999999999983</v>
      </c>
      <c r="T17" s="8">
        <f t="shared" si="5"/>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11">
        <f t="shared" si="0"/>
        <v>2026</v>
      </c>
      <c r="D18" s="13" t="str">
        <f t="shared" si="1"/>
        <v>Q1</v>
      </c>
      <c r="E18" s="4">
        <f>MONTH(SalesDataTable[[#This Row],[Order Date]])</f>
        <v>1</v>
      </c>
      <c r="F18" s="4" t="str">
        <f>TEXT(SalesDataTable[[#This Row],[Order Date]],"MMM")</f>
        <v>Jan</v>
      </c>
      <c r="G18" s="4" t="s">
        <v>6</v>
      </c>
      <c r="H18" s="4" t="s">
        <v>27</v>
      </c>
      <c r="I18" s="4" t="s">
        <v>2</v>
      </c>
      <c r="J18" s="4" t="s">
        <v>3</v>
      </c>
      <c r="K18" s="4" t="s">
        <v>34</v>
      </c>
      <c r="L18" s="4" t="s">
        <v>38</v>
      </c>
      <c r="M18" s="9">
        <v>2</v>
      </c>
      <c r="N18" s="6">
        <v>124.97</v>
      </c>
      <c r="O18" s="7">
        <v>0.1</v>
      </c>
      <c r="P18" s="6">
        <v>67.36</v>
      </c>
      <c r="Q18" s="6">
        <f t="shared" si="2"/>
        <v>224.946</v>
      </c>
      <c r="R18" s="6">
        <f t="shared" si="3"/>
        <v>134.72</v>
      </c>
      <c r="S18" s="6">
        <f t="shared" si="4"/>
        <v>90.225999999999999</v>
      </c>
      <c r="T18" s="8">
        <f t="shared" si="5"/>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11">
        <f t="shared" si="0"/>
        <v>2026</v>
      </c>
      <c r="D19" s="13" t="str">
        <f t="shared" si="1"/>
        <v>Q1</v>
      </c>
      <c r="E19" s="4">
        <f>MONTH(SalesDataTable[[#This Row],[Order Date]])</f>
        <v>1</v>
      </c>
      <c r="F19" s="4" t="str">
        <f>TEXT(SalesDataTable[[#This Row],[Order Date]],"MMM")</f>
        <v>Jan</v>
      </c>
      <c r="G19" s="4" t="s">
        <v>20</v>
      </c>
      <c r="H19" s="4" t="s">
        <v>21</v>
      </c>
      <c r="I19" s="4" t="s">
        <v>28</v>
      </c>
      <c r="J19" s="4" t="s">
        <v>13</v>
      </c>
      <c r="K19" s="4" t="s">
        <v>4</v>
      </c>
      <c r="L19" s="4" t="s">
        <v>30</v>
      </c>
      <c r="M19" s="9">
        <v>2</v>
      </c>
      <c r="N19" s="6"/>
      <c r="O19" s="7">
        <v>0.1</v>
      </c>
      <c r="P19" s="6">
        <v>49.67</v>
      </c>
      <c r="Q19" s="6">
        <f t="shared" si="2"/>
        <v>0</v>
      </c>
      <c r="R19" s="6">
        <f t="shared" si="3"/>
        <v>99.34</v>
      </c>
      <c r="S19" s="6">
        <f t="shared" si="4"/>
        <v>-99.34</v>
      </c>
      <c r="T19" s="8">
        <f t="shared" si="5"/>
        <v>0</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11">
        <f t="shared" si="0"/>
        <v>2026</v>
      </c>
      <c r="D20" s="13" t="str">
        <f t="shared" si="1"/>
        <v>Q1</v>
      </c>
      <c r="E20" s="4">
        <f>MONTH(SalesDataTable[[#This Row],[Order Date]])</f>
        <v>1</v>
      </c>
      <c r="F20" s="4" t="str">
        <f>TEXT(SalesDataTable[[#This Row],[Order Date]],"MMM")</f>
        <v>Jan</v>
      </c>
      <c r="G20" s="4" t="s">
        <v>20</v>
      </c>
      <c r="H20" s="4" t="s">
        <v>33</v>
      </c>
      <c r="I20" s="4" t="s">
        <v>28</v>
      </c>
      <c r="J20" s="4" t="s">
        <v>3</v>
      </c>
      <c r="K20" s="4" t="s">
        <v>34</v>
      </c>
      <c r="L20" s="4" t="s">
        <v>35</v>
      </c>
      <c r="M20" s="9">
        <v>1</v>
      </c>
      <c r="N20" s="6">
        <v>40.6</v>
      </c>
      <c r="O20" s="7">
        <v>0.15</v>
      </c>
      <c r="P20" s="6">
        <v>14.61</v>
      </c>
      <c r="Q20" s="6">
        <f t="shared" si="2"/>
        <v>34.51</v>
      </c>
      <c r="R20" s="6">
        <f t="shared" si="3"/>
        <v>14.61</v>
      </c>
      <c r="S20" s="6">
        <f t="shared" si="4"/>
        <v>19.899999999999999</v>
      </c>
      <c r="T20" s="8">
        <f t="shared" si="5"/>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11">
        <f t="shared" si="0"/>
        <v>2026</v>
      </c>
      <c r="D21" s="13" t="str">
        <f t="shared" si="1"/>
        <v>Q1</v>
      </c>
      <c r="E21" s="4">
        <f>MONTH(SalesDataTable[[#This Row],[Order Date]])</f>
        <v>1</v>
      </c>
      <c r="F21" s="4" t="str">
        <f>TEXT(SalesDataTable[[#This Row],[Order Date]],"MMM")</f>
        <v>Jan</v>
      </c>
      <c r="G21" s="4" t="s">
        <v>20</v>
      </c>
      <c r="H21" s="4" t="s">
        <v>33</v>
      </c>
      <c r="I21" s="4" t="s">
        <v>2</v>
      </c>
      <c r="J21" s="4" t="s">
        <v>13</v>
      </c>
      <c r="K21" s="4" t="s">
        <v>4</v>
      </c>
      <c r="L21" s="4" t="s">
        <v>30</v>
      </c>
      <c r="M21" s="9">
        <v>1</v>
      </c>
      <c r="N21" s="6">
        <v>104.23</v>
      </c>
      <c r="O21" s="7">
        <v>0.1</v>
      </c>
      <c r="P21" s="6">
        <v>51.6</v>
      </c>
      <c r="Q21" s="6">
        <f t="shared" si="2"/>
        <v>93.807000000000002</v>
      </c>
      <c r="R21" s="6">
        <f t="shared" si="3"/>
        <v>51.6</v>
      </c>
      <c r="S21" s="6">
        <f t="shared" si="4"/>
        <v>42.207000000000001</v>
      </c>
      <c r="T21" s="8">
        <f t="shared" si="5"/>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11">
        <f t="shared" si="0"/>
        <v>2026</v>
      </c>
      <c r="D22" s="13" t="str">
        <f t="shared" si="1"/>
        <v>Q1</v>
      </c>
      <c r="E22" s="4">
        <f>MONTH(SalesDataTable[[#This Row],[Order Date]])</f>
        <v>1</v>
      </c>
      <c r="F22" s="4" t="str">
        <f>TEXT(SalesDataTable[[#This Row],[Order Date]],"MMM")</f>
        <v>Jan</v>
      </c>
      <c r="G22" s="4" t="s">
        <v>6</v>
      </c>
      <c r="H22" s="4" t="s">
        <v>7</v>
      </c>
      <c r="I22" s="4" t="s">
        <v>19</v>
      </c>
      <c r="J22" s="4" t="s">
        <v>3</v>
      </c>
      <c r="K22" s="4" t="s">
        <v>34</v>
      </c>
      <c r="L22" s="4" t="s">
        <v>38</v>
      </c>
      <c r="M22" s="9">
        <v>5</v>
      </c>
      <c r="N22" s="6">
        <v>122.87</v>
      </c>
      <c r="O22" s="7">
        <v>0.05</v>
      </c>
      <c r="P22" s="6">
        <v>69.67</v>
      </c>
      <c r="Q22" s="6">
        <f t="shared" si="2"/>
        <v>583.63250000000005</v>
      </c>
      <c r="R22" s="6">
        <f t="shared" si="3"/>
        <v>348.35</v>
      </c>
      <c r="S22" s="6">
        <f t="shared" si="4"/>
        <v>235.28250000000003</v>
      </c>
      <c r="T22" s="8">
        <f t="shared" si="5"/>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11">
        <f t="shared" si="0"/>
        <v>2026</v>
      </c>
      <c r="D23" s="13" t="str">
        <f t="shared" si="1"/>
        <v>Q1</v>
      </c>
      <c r="E23" s="4">
        <f>MONTH(SalesDataTable[[#This Row],[Order Date]])</f>
        <v>1</v>
      </c>
      <c r="F23" s="4"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2"/>
        <v>69.577999999999989</v>
      </c>
      <c r="R23" s="6">
        <f t="shared" si="3"/>
        <v>27.74</v>
      </c>
      <c r="S23" s="6">
        <f t="shared" si="4"/>
        <v>41.837999999999994</v>
      </c>
      <c r="T23" s="8">
        <f t="shared" si="5"/>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11">
        <f t="shared" si="0"/>
        <v>2026</v>
      </c>
      <c r="D24" s="13" t="str">
        <f t="shared" si="1"/>
        <v>Q1</v>
      </c>
      <c r="E24" s="4">
        <f>MONTH(SalesDataTable[[#This Row],[Order Date]])</f>
        <v>1</v>
      </c>
      <c r="F24" s="4" t="str">
        <f>TEXT(SalesDataTable[[#This Row],[Order Date]],"MMM")</f>
        <v>Jan</v>
      </c>
      <c r="G24" s="4" t="s">
        <v>20</v>
      </c>
      <c r="H24" s="4" t="s">
        <v>31</v>
      </c>
      <c r="I24" s="4" t="s">
        <v>2</v>
      </c>
      <c r="J24" s="4" t="s">
        <v>13</v>
      </c>
      <c r="K24" s="4" t="s">
        <v>9</v>
      </c>
      <c r="L24" s="4" t="s">
        <v>10</v>
      </c>
      <c r="M24" s="9">
        <v>1</v>
      </c>
      <c r="N24" s="6">
        <v>93.4</v>
      </c>
      <c r="O24" s="7">
        <v>0</v>
      </c>
      <c r="P24" s="6">
        <v>46.11</v>
      </c>
      <c r="Q24" s="6">
        <f t="shared" si="2"/>
        <v>93.4</v>
      </c>
      <c r="R24" s="6">
        <f t="shared" si="3"/>
        <v>46.11</v>
      </c>
      <c r="S24" s="6">
        <f t="shared" si="4"/>
        <v>47.290000000000006</v>
      </c>
      <c r="T24" s="8">
        <f t="shared" si="5"/>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11">
        <f t="shared" si="0"/>
        <v>2026</v>
      </c>
      <c r="D25" s="13" t="str">
        <f t="shared" si="1"/>
        <v>Q1</v>
      </c>
      <c r="E25" s="4">
        <f>MONTH(SalesDataTable[[#This Row],[Order Date]])</f>
        <v>1</v>
      </c>
      <c r="F25" s="4"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2"/>
        <v>162.52000000000001</v>
      </c>
      <c r="R25" s="6">
        <f t="shared" si="3"/>
        <v>78.239999999999995</v>
      </c>
      <c r="S25" s="6">
        <f t="shared" si="4"/>
        <v>84.280000000000015</v>
      </c>
      <c r="T25" s="8">
        <f t="shared" si="5"/>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11">
        <f t="shared" si="0"/>
        <v>2026</v>
      </c>
      <c r="D26" s="13" t="str">
        <f t="shared" si="1"/>
        <v>Q1</v>
      </c>
      <c r="E26" s="4">
        <f>MONTH(SalesDataTable[[#This Row],[Order Date]])</f>
        <v>1</v>
      </c>
      <c r="F26" s="4" t="str">
        <f>TEXT(SalesDataTable[[#This Row],[Order Date]],"MMM")</f>
        <v>Jan</v>
      </c>
      <c r="G26" s="4" t="s">
        <v>6</v>
      </c>
      <c r="H26" s="4" t="s">
        <v>41</v>
      </c>
      <c r="I26" s="4" t="s">
        <v>28</v>
      </c>
      <c r="J26" s="4" t="s">
        <v>13</v>
      </c>
      <c r="K26" s="4" t="s">
        <v>34</v>
      </c>
      <c r="L26" s="4" t="s">
        <v>42</v>
      </c>
      <c r="M26" s="9">
        <v>2</v>
      </c>
      <c r="N26" s="6">
        <v>35.78</v>
      </c>
      <c r="O26" s="7">
        <v>0</v>
      </c>
      <c r="P26" s="6">
        <v>13.84</v>
      </c>
      <c r="Q26" s="6">
        <f t="shared" si="2"/>
        <v>71.56</v>
      </c>
      <c r="R26" s="6">
        <f t="shared" si="3"/>
        <v>27.68</v>
      </c>
      <c r="S26" s="6">
        <f t="shared" si="4"/>
        <v>43.88</v>
      </c>
      <c r="T26" s="8">
        <f t="shared" si="5"/>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11">
        <f t="shared" si="0"/>
        <v>2026</v>
      </c>
      <c r="D27" s="13" t="str">
        <f t="shared" si="1"/>
        <v>Q1</v>
      </c>
      <c r="E27" s="4">
        <f>MONTH(SalesDataTable[[#This Row],[Order Date]])</f>
        <v>1</v>
      </c>
      <c r="F27" s="4" t="str">
        <f>TEXT(SalesDataTable[[#This Row],[Order Date]],"MMM")</f>
        <v>Jan</v>
      </c>
      <c r="G27" s="4" t="s">
        <v>6</v>
      </c>
      <c r="H27" s="4" t="s">
        <v>43</v>
      </c>
      <c r="I27" s="4" t="s">
        <v>28</v>
      </c>
      <c r="J27" s="4" t="s">
        <v>13</v>
      </c>
      <c r="K27" s="4" t="s">
        <v>4</v>
      </c>
      <c r="L27" s="4" t="s">
        <v>5</v>
      </c>
      <c r="M27" s="9">
        <v>3</v>
      </c>
      <c r="N27" s="6">
        <v>81.64</v>
      </c>
      <c r="O27" s="7">
        <v>0</v>
      </c>
      <c r="P27" s="6">
        <v>43.84</v>
      </c>
      <c r="Q27" s="6">
        <f t="shared" si="2"/>
        <v>244.92000000000002</v>
      </c>
      <c r="R27" s="6">
        <f t="shared" si="3"/>
        <v>131.52000000000001</v>
      </c>
      <c r="S27" s="6">
        <f t="shared" si="4"/>
        <v>113.4</v>
      </c>
      <c r="T27" s="8">
        <f t="shared" si="5"/>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11">
        <f t="shared" si="0"/>
        <v>2026</v>
      </c>
      <c r="D28" s="13" t="str">
        <f t="shared" si="1"/>
        <v>Q1</v>
      </c>
      <c r="E28" s="4">
        <f>MONTH(SalesDataTable[[#This Row],[Order Date]])</f>
        <v>1</v>
      </c>
      <c r="F28" s="4"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2"/>
        <v>250.11599999999996</v>
      </c>
      <c r="R28" s="6">
        <f t="shared" si="3"/>
        <v>138.04</v>
      </c>
      <c r="S28" s="6">
        <f t="shared" si="4"/>
        <v>112.07599999999996</v>
      </c>
      <c r="T28" s="8">
        <f t="shared" si="5"/>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11">
        <f t="shared" si="0"/>
        <v>2026</v>
      </c>
      <c r="D29" s="13" t="str">
        <f t="shared" si="1"/>
        <v>Q1</v>
      </c>
      <c r="E29" s="4">
        <f>MONTH(SalesDataTable[[#This Row],[Order Date]])</f>
        <v>1</v>
      </c>
      <c r="F29" s="4"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2"/>
        <v>310.7</v>
      </c>
      <c r="R29" s="6">
        <f t="shared" si="3"/>
        <v>161.58000000000001</v>
      </c>
      <c r="S29" s="6">
        <f t="shared" si="4"/>
        <v>149.11999999999998</v>
      </c>
      <c r="T29" s="8">
        <f t="shared" si="5"/>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11">
        <f t="shared" si="0"/>
        <v>2026</v>
      </c>
      <c r="D30" s="13" t="str">
        <f t="shared" si="1"/>
        <v>Q1</v>
      </c>
      <c r="E30" s="4">
        <f>MONTH(SalesDataTable[[#This Row],[Order Date]])</f>
        <v>1</v>
      </c>
      <c r="F30" s="4" t="str">
        <f>TEXT(SalesDataTable[[#This Row],[Order Date]],"MMM")</f>
        <v>Jan</v>
      </c>
      <c r="G30" s="4" t="s">
        <v>20</v>
      </c>
      <c r="H30" s="4" t="s">
        <v>33</v>
      </c>
      <c r="I30" s="4" t="s">
        <v>2</v>
      </c>
      <c r="J30" s="4" t="s">
        <v>3</v>
      </c>
      <c r="K30" s="4" t="s">
        <v>34</v>
      </c>
      <c r="L30" s="4" t="s">
        <v>45</v>
      </c>
      <c r="M30" s="9">
        <v>2</v>
      </c>
      <c r="N30" s="6">
        <v>51.56</v>
      </c>
      <c r="O30" s="7">
        <v>0.05</v>
      </c>
      <c r="P30" s="6">
        <v>22.26</v>
      </c>
      <c r="Q30" s="6">
        <f t="shared" si="2"/>
        <v>97.963999999999999</v>
      </c>
      <c r="R30" s="6">
        <f t="shared" si="3"/>
        <v>44.52</v>
      </c>
      <c r="S30" s="6">
        <f t="shared" si="4"/>
        <v>53.443999999999996</v>
      </c>
      <c r="T30" s="8">
        <f t="shared" si="5"/>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11">
        <f t="shared" si="0"/>
        <v>2026</v>
      </c>
      <c r="D31" s="13" t="str">
        <f t="shared" si="1"/>
        <v>Q1</v>
      </c>
      <c r="E31" s="4">
        <f>MONTH(SalesDataTable[[#This Row],[Order Date]])</f>
        <v>1</v>
      </c>
      <c r="F31" s="4" t="str">
        <f>TEXT(SalesDataTable[[#This Row],[Order Date]],"MMM")</f>
        <v>Jan</v>
      </c>
      <c r="G31" s="4" t="s">
        <v>6</v>
      </c>
      <c r="H31" s="4" t="s">
        <v>43</v>
      </c>
      <c r="I31" s="4" t="s">
        <v>2</v>
      </c>
      <c r="J31" s="4" t="s">
        <v>13</v>
      </c>
      <c r="K31" s="4" t="s">
        <v>4</v>
      </c>
      <c r="L31" s="4" t="s">
        <v>22</v>
      </c>
      <c r="M31" s="9">
        <v>2</v>
      </c>
      <c r="N31" s="6">
        <v>51.63</v>
      </c>
      <c r="O31" s="7">
        <v>0</v>
      </c>
      <c r="P31" s="6">
        <v>22.54</v>
      </c>
      <c r="Q31" s="6">
        <f t="shared" si="2"/>
        <v>103.26</v>
      </c>
      <c r="R31" s="6">
        <f t="shared" si="3"/>
        <v>45.08</v>
      </c>
      <c r="S31" s="6">
        <f t="shared" si="4"/>
        <v>58.180000000000007</v>
      </c>
      <c r="T31" s="8">
        <f t="shared" si="5"/>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11">
        <f t="shared" si="0"/>
        <v>2026</v>
      </c>
      <c r="D32" s="13" t="str">
        <f t="shared" si="1"/>
        <v>Q1</v>
      </c>
      <c r="E32" s="4">
        <f>MONTH(SalesDataTable[[#This Row],[Order Date]])</f>
        <v>1</v>
      </c>
      <c r="F32" s="4" t="str">
        <f>TEXT(SalesDataTable[[#This Row],[Order Date]],"MMM")</f>
        <v>Jan</v>
      </c>
      <c r="G32" s="4" t="s">
        <v>0</v>
      </c>
      <c r="H32" s="4" t="s">
        <v>36</v>
      </c>
      <c r="I32" s="4" t="s">
        <v>8</v>
      </c>
      <c r="J32" s="4" t="s">
        <v>16</v>
      </c>
      <c r="K32" s="4" t="s">
        <v>23</v>
      </c>
      <c r="L32" s="4" t="s">
        <v>24</v>
      </c>
      <c r="M32" s="9">
        <v>5</v>
      </c>
      <c r="N32" s="6">
        <v>344.88</v>
      </c>
      <c r="O32" s="7">
        <v>0.15</v>
      </c>
      <c r="P32" s="6">
        <v>190.66</v>
      </c>
      <c r="Q32" s="6">
        <f t="shared" si="2"/>
        <v>1465.74</v>
      </c>
      <c r="R32" s="6">
        <f t="shared" si="3"/>
        <v>953.3</v>
      </c>
      <c r="S32" s="6">
        <f t="shared" si="4"/>
        <v>512.44000000000005</v>
      </c>
      <c r="T32" s="8">
        <f t="shared" si="5"/>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11">
        <f t="shared" si="0"/>
        <v>2026</v>
      </c>
      <c r="D33" s="13" t="str">
        <f t="shared" si="1"/>
        <v>Q1</v>
      </c>
      <c r="E33" s="4">
        <f>MONTH(SalesDataTable[[#This Row],[Order Date]])</f>
        <v>1</v>
      </c>
      <c r="F33" s="4" t="str">
        <f>TEXT(SalesDataTable[[#This Row],[Order Date]],"MMM")</f>
        <v>Jan</v>
      </c>
      <c r="G33" s="4" t="s">
        <v>11</v>
      </c>
      <c r="H33" s="4" t="s">
        <v>18</v>
      </c>
      <c r="I33" s="4" t="s">
        <v>19</v>
      </c>
      <c r="J33" s="4" t="s">
        <v>13</v>
      </c>
      <c r="K33" s="4" t="s">
        <v>9</v>
      </c>
      <c r="L33" s="4" t="s">
        <v>10</v>
      </c>
      <c r="M33" s="9">
        <v>2</v>
      </c>
      <c r="N33" s="6">
        <v>94.06</v>
      </c>
      <c r="O33" s="7">
        <v>0.15</v>
      </c>
      <c r="P33" s="6">
        <v>46.33</v>
      </c>
      <c r="Q33" s="6">
        <f t="shared" si="2"/>
        <v>159.90199999999999</v>
      </c>
      <c r="R33" s="6">
        <f t="shared" si="3"/>
        <v>92.66</v>
      </c>
      <c r="S33" s="6">
        <f t="shared" si="4"/>
        <v>67.24199999999999</v>
      </c>
      <c r="T33" s="8">
        <f t="shared" si="5"/>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11">
        <f t="shared" si="0"/>
        <v>2026</v>
      </c>
      <c r="D34" s="13" t="str">
        <f t="shared" si="1"/>
        <v>Q1</v>
      </c>
      <c r="E34" s="4">
        <f>MONTH(SalesDataTable[[#This Row],[Order Date]])</f>
        <v>1</v>
      </c>
      <c r="F34" s="4" t="str">
        <f>TEXT(SalesDataTable[[#This Row],[Order Date]],"MMM")</f>
        <v>Jan</v>
      </c>
      <c r="G34" s="4" t="s">
        <v>0</v>
      </c>
      <c r="H34" s="4" t="s">
        <v>1</v>
      </c>
      <c r="I34" s="4" t="s">
        <v>2</v>
      </c>
      <c r="J34" s="4" t="s">
        <v>16</v>
      </c>
      <c r="K34" s="4" t="s">
        <v>9</v>
      </c>
      <c r="L34" s="4" t="s">
        <v>46</v>
      </c>
      <c r="M34" s="9">
        <v>1</v>
      </c>
      <c r="N34" s="6">
        <v>72.38</v>
      </c>
      <c r="O34" s="7">
        <v>0</v>
      </c>
      <c r="P34" s="6">
        <v>31.65</v>
      </c>
      <c r="Q34" s="6">
        <f t="shared" si="2"/>
        <v>72.38</v>
      </c>
      <c r="R34" s="6">
        <f t="shared" si="3"/>
        <v>31.65</v>
      </c>
      <c r="S34" s="6">
        <f t="shared" si="4"/>
        <v>40.729999999999997</v>
      </c>
      <c r="T34" s="8">
        <f t="shared" si="5"/>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11">
        <f t="shared" si="0"/>
        <v>2026</v>
      </c>
      <c r="D35" s="13" t="str">
        <f t="shared" si="1"/>
        <v>Q1</v>
      </c>
      <c r="E35" s="4">
        <f>MONTH(SalesDataTable[[#This Row],[Order Date]])</f>
        <v>1</v>
      </c>
      <c r="F35" s="4" t="str">
        <f>TEXT(SalesDataTable[[#This Row],[Order Date]],"MMM")</f>
        <v>Jan</v>
      </c>
      <c r="G35" s="4" t="s">
        <v>6</v>
      </c>
      <c r="H35" s="4" t="s">
        <v>27</v>
      </c>
      <c r="I35" s="4" t="s">
        <v>2</v>
      </c>
      <c r="J35" s="4" t="s">
        <v>13</v>
      </c>
      <c r="K35" s="4" t="s">
        <v>9</v>
      </c>
      <c r="L35" s="4" t="s">
        <v>37</v>
      </c>
      <c r="M35" s="9">
        <v>1</v>
      </c>
      <c r="N35" s="6">
        <v>153.69</v>
      </c>
      <c r="O35" s="7">
        <v>0</v>
      </c>
      <c r="P35" s="6">
        <v>77.47</v>
      </c>
      <c r="Q35" s="6">
        <f t="shared" si="2"/>
        <v>153.69</v>
      </c>
      <c r="R35" s="6">
        <f t="shared" si="3"/>
        <v>77.47</v>
      </c>
      <c r="S35" s="6">
        <f t="shared" si="4"/>
        <v>76.22</v>
      </c>
      <c r="T35" s="8">
        <f t="shared" si="5"/>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11">
        <f t="shared" si="0"/>
        <v>2026</v>
      </c>
      <c r="D36" s="13" t="str">
        <f t="shared" si="1"/>
        <v>Q1</v>
      </c>
      <c r="E36" s="4">
        <f>MONTH(SalesDataTable[[#This Row],[Order Date]])</f>
        <v>1</v>
      </c>
      <c r="F36" s="4" t="str">
        <f>TEXT(SalesDataTable[[#This Row],[Order Date]],"MMM")</f>
        <v>Jan</v>
      </c>
      <c r="G36" s="4" t="s">
        <v>20</v>
      </c>
      <c r="H36" s="4" t="s">
        <v>47</v>
      </c>
      <c r="I36" s="4" t="s">
        <v>8</v>
      </c>
      <c r="J36" s="4" t="s">
        <v>16</v>
      </c>
      <c r="K36" s="4" t="s">
        <v>14</v>
      </c>
      <c r="L36" s="4" t="s">
        <v>48</v>
      </c>
      <c r="M36" s="9">
        <v>15</v>
      </c>
      <c r="N36" s="6">
        <v>168.62</v>
      </c>
      <c r="O36" s="7">
        <v>0.05</v>
      </c>
      <c r="P36" s="6">
        <v>86.09</v>
      </c>
      <c r="Q36" s="6">
        <f t="shared" si="2"/>
        <v>2402.835</v>
      </c>
      <c r="R36" s="6">
        <f t="shared" si="3"/>
        <v>1291.3500000000001</v>
      </c>
      <c r="S36" s="6">
        <f t="shared" si="4"/>
        <v>1111.4849999999999</v>
      </c>
      <c r="T36" s="8">
        <f t="shared" si="5"/>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11">
        <f t="shared" si="0"/>
        <v>2026</v>
      </c>
      <c r="D37" s="13" t="str">
        <f t="shared" si="1"/>
        <v>Q1</v>
      </c>
      <c r="E37" s="4">
        <f>MONTH(SalesDataTable[[#This Row],[Order Date]])</f>
        <v>1</v>
      </c>
      <c r="F37" s="4" t="str">
        <f>TEXT(SalesDataTable[[#This Row],[Order Date]],"MMM")</f>
        <v>Jan</v>
      </c>
      <c r="G37" s="4" t="s">
        <v>20</v>
      </c>
      <c r="H37" s="4" t="s">
        <v>21</v>
      </c>
      <c r="I37" s="4" t="s">
        <v>2</v>
      </c>
      <c r="J37" s="4" t="s">
        <v>13</v>
      </c>
      <c r="K37" s="4" t="s">
        <v>9</v>
      </c>
      <c r="L37" s="4" t="s">
        <v>37</v>
      </c>
      <c r="M37" s="9">
        <v>1</v>
      </c>
      <c r="N37" s="6">
        <v>152.75</v>
      </c>
      <c r="O37" s="7">
        <v>0.05</v>
      </c>
      <c r="P37" s="6">
        <v>79.88</v>
      </c>
      <c r="Q37" s="6">
        <f t="shared" si="2"/>
        <v>145.11249999999998</v>
      </c>
      <c r="R37" s="6">
        <f t="shared" si="3"/>
        <v>79.88</v>
      </c>
      <c r="S37" s="6">
        <f t="shared" si="4"/>
        <v>65.232499999999987</v>
      </c>
      <c r="T37" s="8">
        <f t="shared" si="5"/>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11">
        <f t="shared" si="0"/>
        <v>2026</v>
      </c>
      <c r="D38" s="13" t="str">
        <f t="shared" si="1"/>
        <v>Q1</v>
      </c>
      <c r="E38" s="4">
        <f>MONTH(SalesDataTable[[#This Row],[Order Date]])</f>
        <v>1</v>
      </c>
      <c r="F38" s="4" t="str">
        <f>TEXT(SalesDataTable[[#This Row],[Order Date]],"MMM")</f>
        <v>Jan</v>
      </c>
      <c r="G38" s="4" t="s">
        <v>6</v>
      </c>
      <c r="H38" s="4" t="s">
        <v>49</v>
      </c>
      <c r="I38" s="4" t="s">
        <v>28</v>
      </c>
      <c r="J38" s="4" t="s">
        <v>13</v>
      </c>
      <c r="K38" s="4" t="s">
        <v>34</v>
      </c>
      <c r="L38" s="4" t="s">
        <v>42</v>
      </c>
      <c r="M38" s="9">
        <v>2</v>
      </c>
      <c r="N38" s="6">
        <v>36.72</v>
      </c>
      <c r="O38" s="7">
        <v>0.05</v>
      </c>
      <c r="P38" s="6">
        <v>14.15</v>
      </c>
      <c r="Q38" s="6">
        <f t="shared" si="2"/>
        <v>69.768000000000001</v>
      </c>
      <c r="R38" s="6">
        <f t="shared" si="3"/>
        <v>28.3</v>
      </c>
      <c r="S38" s="6">
        <f t="shared" si="4"/>
        <v>41.468000000000004</v>
      </c>
      <c r="T38" s="8">
        <f t="shared" si="5"/>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11">
        <f t="shared" si="0"/>
        <v>2026</v>
      </c>
      <c r="D39" s="13" t="str">
        <f t="shared" si="1"/>
        <v>Q1</v>
      </c>
      <c r="E39" s="4">
        <f>MONTH(SalesDataTable[[#This Row],[Order Date]])</f>
        <v>1</v>
      </c>
      <c r="F39" s="4"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2"/>
        <v>805.46699999999998</v>
      </c>
      <c r="R39" s="6">
        <f t="shared" si="3"/>
        <v>476.09999999999997</v>
      </c>
      <c r="S39" s="6">
        <f t="shared" si="4"/>
        <v>329.36700000000002</v>
      </c>
      <c r="T39" s="8">
        <f t="shared" si="5"/>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11">
        <f t="shared" si="0"/>
        <v>2026</v>
      </c>
      <c r="D40" s="13" t="str">
        <f t="shared" si="1"/>
        <v>Q1</v>
      </c>
      <c r="E40" s="4">
        <f>MONTH(SalesDataTable[[#This Row],[Order Date]])</f>
        <v>1</v>
      </c>
      <c r="F40" s="4" t="str">
        <f>TEXT(SalesDataTable[[#This Row],[Order Date]],"MMM")</f>
        <v>Jan</v>
      </c>
      <c r="G40" s="4" t="s">
        <v>11</v>
      </c>
      <c r="H40" s="4" t="s">
        <v>39</v>
      </c>
      <c r="I40" s="4" t="s">
        <v>2</v>
      </c>
      <c r="J40" s="4" t="s">
        <v>16</v>
      </c>
      <c r="K40" s="4" t="s">
        <v>23</v>
      </c>
      <c r="L40" s="4" t="s">
        <v>51</v>
      </c>
      <c r="M40" s="9">
        <v>2</v>
      </c>
      <c r="N40" s="6">
        <v>121.23</v>
      </c>
      <c r="O40" s="7">
        <v>0</v>
      </c>
      <c r="P40" s="6">
        <v>59.66</v>
      </c>
      <c r="Q40" s="6">
        <f t="shared" si="2"/>
        <v>242.46</v>
      </c>
      <c r="R40" s="6">
        <f t="shared" si="3"/>
        <v>119.32</v>
      </c>
      <c r="S40" s="6">
        <f t="shared" si="4"/>
        <v>123.14000000000001</v>
      </c>
      <c r="T40" s="8">
        <f t="shared" si="5"/>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11">
        <f t="shared" si="0"/>
        <v>2026</v>
      </c>
      <c r="D41" s="13" t="str">
        <f t="shared" si="1"/>
        <v>Q1</v>
      </c>
      <c r="E41" s="4">
        <f>MONTH(SalesDataTable[[#This Row],[Order Date]])</f>
        <v>1</v>
      </c>
      <c r="F41" s="4"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2"/>
        <v>484.74</v>
      </c>
      <c r="R41" s="6">
        <f t="shared" si="3"/>
        <v>256.74</v>
      </c>
      <c r="S41" s="6">
        <f t="shared" si="4"/>
        <v>228</v>
      </c>
      <c r="T41" s="8">
        <f t="shared" si="5"/>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11">
        <f t="shared" si="0"/>
        <v>2026</v>
      </c>
      <c r="D42" s="13" t="str">
        <f t="shared" si="1"/>
        <v>Q1</v>
      </c>
      <c r="E42" s="4">
        <f>MONTH(SalesDataTable[[#This Row],[Order Date]])</f>
        <v>1</v>
      </c>
      <c r="F42" s="4" t="str">
        <f>TEXT(SalesDataTable[[#This Row],[Order Date]],"MMM")</f>
        <v>Jan</v>
      </c>
      <c r="G42" s="4" t="s">
        <v>20</v>
      </c>
      <c r="H42" s="4" t="s">
        <v>33</v>
      </c>
      <c r="I42" s="4" t="s">
        <v>19</v>
      </c>
      <c r="J42" s="4" t="s">
        <v>3</v>
      </c>
      <c r="K42" s="4" t="s">
        <v>14</v>
      </c>
      <c r="L42" s="4" t="s">
        <v>48</v>
      </c>
      <c r="M42" s="9">
        <v>2</v>
      </c>
      <c r="N42" s="6">
        <v>166.84</v>
      </c>
      <c r="O42" s="7">
        <v>0</v>
      </c>
      <c r="P42" s="6">
        <v>88.67</v>
      </c>
      <c r="Q42" s="6">
        <f t="shared" si="2"/>
        <v>333.68</v>
      </c>
      <c r="R42" s="6">
        <f t="shared" si="3"/>
        <v>177.34</v>
      </c>
      <c r="S42" s="6">
        <f t="shared" si="4"/>
        <v>156.34</v>
      </c>
      <c r="T42" s="8">
        <f t="shared" si="5"/>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11">
        <f t="shared" si="0"/>
        <v>2026</v>
      </c>
      <c r="D43" s="13" t="str">
        <f t="shared" si="1"/>
        <v>Q1</v>
      </c>
      <c r="E43" s="4">
        <f>MONTH(SalesDataTable[[#This Row],[Order Date]])</f>
        <v>1</v>
      </c>
      <c r="F43" s="4" t="str">
        <f>TEXT(SalesDataTable[[#This Row],[Order Date]],"MMM")</f>
        <v>Jan</v>
      </c>
      <c r="G43" s="4" t="s">
        <v>11</v>
      </c>
      <c r="H43" s="4" t="s">
        <v>25</v>
      </c>
      <c r="I43" s="4" t="s">
        <v>2</v>
      </c>
      <c r="J43" s="4" t="s">
        <v>3</v>
      </c>
      <c r="K43" s="4" t="s">
        <v>9</v>
      </c>
      <c r="L43" s="4" t="s">
        <v>37</v>
      </c>
      <c r="M43" s="9">
        <v>1</v>
      </c>
      <c r="N43" s="6">
        <v>150.96</v>
      </c>
      <c r="O43" s="7">
        <v>0</v>
      </c>
      <c r="P43" s="6">
        <v>77.5</v>
      </c>
      <c r="Q43" s="6">
        <f t="shared" si="2"/>
        <v>150.96</v>
      </c>
      <c r="R43" s="6">
        <f t="shared" si="3"/>
        <v>77.5</v>
      </c>
      <c r="S43" s="6">
        <f t="shared" si="4"/>
        <v>73.460000000000008</v>
      </c>
      <c r="T43" s="8">
        <f t="shared" si="5"/>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11">
        <f t="shared" si="0"/>
        <v>2026</v>
      </c>
      <c r="D44" s="13" t="str">
        <f t="shared" si="1"/>
        <v>Q1</v>
      </c>
      <c r="E44" s="4">
        <f>MONTH(SalesDataTable[[#This Row],[Order Date]])</f>
        <v>1</v>
      </c>
      <c r="F44" s="4" t="str">
        <f>TEXT(SalesDataTable[[#This Row],[Order Date]],"MMM")</f>
        <v>Jan</v>
      </c>
      <c r="G44" s="4" t="s">
        <v>20</v>
      </c>
      <c r="H44" s="4" t="s">
        <v>31</v>
      </c>
      <c r="I44" s="4" t="s">
        <v>19</v>
      </c>
      <c r="J44" s="4" t="s">
        <v>3</v>
      </c>
      <c r="K44" s="4" t="s">
        <v>14</v>
      </c>
      <c r="L44" s="4" t="s">
        <v>15</v>
      </c>
      <c r="M44" s="9">
        <v>3</v>
      </c>
      <c r="N44" s="6">
        <v>36.33</v>
      </c>
      <c r="O44" s="7">
        <v>0.05</v>
      </c>
      <c r="P44" s="6">
        <v>13.27</v>
      </c>
      <c r="Q44" s="6">
        <f t="shared" si="2"/>
        <v>103.54049999999999</v>
      </c>
      <c r="R44" s="6">
        <f t="shared" si="3"/>
        <v>39.81</v>
      </c>
      <c r="S44" s="6">
        <f t="shared" si="4"/>
        <v>63.730499999999992</v>
      </c>
      <c r="T44" s="8">
        <f t="shared" si="5"/>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11">
        <f t="shared" si="0"/>
        <v>2026</v>
      </c>
      <c r="D45" s="13" t="str">
        <f t="shared" si="1"/>
        <v>Q1</v>
      </c>
      <c r="E45" s="4">
        <f>MONTH(SalesDataTable[[#This Row],[Order Date]])</f>
        <v>1</v>
      </c>
      <c r="F45" s="4"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2"/>
        <v>31.806000000000004</v>
      </c>
      <c r="R45" s="6">
        <f t="shared" si="3"/>
        <v>13.36</v>
      </c>
      <c r="S45" s="6">
        <f t="shared" si="4"/>
        <v>18.446000000000005</v>
      </c>
      <c r="T45" s="8">
        <f t="shared" si="5"/>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11">
        <f t="shared" si="0"/>
        <v>2026</v>
      </c>
      <c r="D46" s="13" t="str">
        <f t="shared" si="1"/>
        <v>Q1</v>
      </c>
      <c r="E46" s="4">
        <f>MONTH(SalesDataTable[[#This Row],[Order Date]])</f>
        <v>1</v>
      </c>
      <c r="F46" s="4" t="str">
        <f>TEXT(SalesDataTable[[#This Row],[Order Date]],"MMM")</f>
        <v>Jan</v>
      </c>
      <c r="G46" s="4" t="s">
        <v>20</v>
      </c>
      <c r="H46" s="4" t="s">
        <v>33</v>
      </c>
      <c r="I46" s="4" t="s">
        <v>2</v>
      </c>
      <c r="J46" s="4" t="s">
        <v>3</v>
      </c>
      <c r="K46" s="4" t="s">
        <v>14</v>
      </c>
      <c r="L46" s="4" t="s">
        <v>32</v>
      </c>
      <c r="M46" s="9">
        <v>2</v>
      </c>
      <c r="N46" s="6">
        <v>46.27</v>
      </c>
      <c r="O46" s="7">
        <v>0</v>
      </c>
      <c r="P46" s="6">
        <v>18.23</v>
      </c>
      <c r="Q46" s="6">
        <f t="shared" si="2"/>
        <v>92.54</v>
      </c>
      <c r="R46" s="6">
        <f t="shared" si="3"/>
        <v>36.46</v>
      </c>
      <c r="S46" s="6">
        <f t="shared" si="4"/>
        <v>56.080000000000005</v>
      </c>
      <c r="T46" s="8">
        <f t="shared" si="5"/>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11">
        <f t="shared" si="0"/>
        <v>2026</v>
      </c>
      <c r="D47" s="13" t="str">
        <f t="shared" si="1"/>
        <v>Q1</v>
      </c>
      <c r="E47" s="4">
        <f>MONTH(SalesDataTable[[#This Row],[Order Date]])</f>
        <v>1</v>
      </c>
      <c r="F47" s="4" t="str">
        <f>TEXT(SalesDataTable[[#This Row],[Order Date]],"MMM")</f>
        <v>Jan</v>
      </c>
      <c r="G47" s="4" t="s">
        <v>20</v>
      </c>
      <c r="H47" s="4" t="s">
        <v>31</v>
      </c>
      <c r="I47" s="4" t="s">
        <v>2</v>
      </c>
      <c r="J47" s="4" t="s">
        <v>3</v>
      </c>
      <c r="K47" s="4" t="s">
        <v>4</v>
      </c>
      <c r="L47" s="4" t="s">
        <v>5</v>
      </c>
      <c r="M47" s="9">
        <v>1</v>
      </c>
      <c r="N47" s="6">
        <v>79.930000000000007</v>
      </c>
      <c r="O47" s="7">
        <v>0.05</v>
      </c>
      <c r="P47" s="6">
        <v>43.73</v>
      </c>
      <c r="Q47" s="6">
        <f t="shared" si="2"/>
        <v>75.933500000000009</v>
      </c>
      <c r="R47" s="6">
        <f t="shared" si="3"/>
        <v>43.73</v>
      </c>
      <c r="S47" s="6">
        <f t="shared" si="4"/>
        <v>32.203500000000012</v>
      </c>
      <c r="T47" s="8">
        <f t="shared" si="5"/>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11">
        <f t="shared" si="0"/>
        <v>2026</v>
      </c>
      <c r="D48" s="13" t="str">
        <f t="shared" si="1"/>
        <v>Q1</v>
      </c>
      <c r="E48" s="4">
        <f>MONTH(SalesDataTable[[#This Row],[Order Date]])</f>
        <v>1</v>
      </c>
      <c r="F48" s="4" t="str">
        <f>TEXT(SalesDataTable[[#This Row],[Order Date]],"MMM")</f>
        <v>Jan</v>
      </c>
      <c r="G48" s="4" t="s">
        <v>6</v>
      </c>
      <c r="H48" s="4" t="s">
        <v>43</v>
      </c>
      <c r="I48" s="4" t="s">
        <v>19</v>
      </c>
      <c r="J48" s="4" t="s">
        <v>13</v>
      </c>
      <c r="K48" s="4" t="s">
        <v>9</v>
      </c>
      <c r="L48" s="4" t="s">
        <v>17</v>
      </c>
      <c r="M48" s="9">
        <v>1</v>
      </c>
      <c r="N48" s="6">
        <v>141.25</v>
      </c>
      <c r="O48" s="7">
        <v>0</v>
      </c>
      <c r="P48" s="6">
        <v>78.72</v>
      </c>
      <c r="Q48" s="6">
        <f t="shared" si="2"/>
        <v>141.25</v>
      </c>
      <c r="R48" s="6">
        <f t="shared" si="3"/>
        <v>78.72</v>
      </c>
      <c r="S48" s="6">
        <f t="shared" si="4"/>
        <v>62.53</v>
      </c>
      <c r="T48" s="8">
        <f t="shared" si="5"/>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11">
        <f t="shared" si="0"/>
        <v>2026</v>
      </c>
      <c r="D49" s="13" t="str">
        <f t="shared" si="1"/>
        <v>Q1</v>
      </c>
      <c r="E49" s="4">
        <f>MONTH(SalesDataTable[[#This Row],[Order Date]])</f>
        <v>1</v>
      </c>
      <c r="F49" s="4" t="str">
        <f>TEXT(SalesDataTable[[#This Row],[Order Date]],"MMM")</f>
        <v>Jan</v>
      </c>
      <c r="G49" s="4" t="s">
        <v>20</v>
      </c>
      <c r="H49" s="4" t="s">
        <v>33</v>
      </c>
      <c r="I49" s="4" t="s">
        <v>2</v>
      </c>
      <c r="J49" s="4" t="s">
        <v>3</v>
      </c>
      <c r="K49" s="4" t="s">
        <v>4</v>
      </c>
      <c r="L49" s="4" t="s">
        <v>30</v>
      </c>
      <c r="M49" s="9">
        <v>2</v>
      </c>
      <c r="N49" s="6">
        <v>103.64</v>
      </c>
      <c r="O49" s="7">
        <v>0.1</v>
      </c>
      <c r="P49" s="6">
        <v>50.96</v>
      </c>
      <c r="Q49" s="6">
        <f t="shared" si="2"/>
        <v>186.55199999999999</v>
      </c>
      <c r="R49" s="6">
        <f t="shared" si="3"/>
        <v>101.92</v>
      </c>
      <c r="S49" s="6">
        <f t="shared" si="4"/>
        <v>84.631999999999991</v>
      </c>
      <c r="T49" s="8">
        <f t="shared" si="5"/>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11">
        <f t="shared" si="0"/>
        <v>2026</v>
      </c>
      <c r="D50" s="13" t="str">
        <f t="shared" si="1"/>
        <v>Q1</v>
      </c>
      <c r="E50" s="4">
        <f>MONTH(SalesDataTable[[#This Row],[Order Date]])</f>
        <v>1</v>
      </c>
      <c r="F50" s="4" t="str">
        <f>TEXT(SalesDataTable[[#This Row],[Order Date]],"MMM")</f>
        <v>Jan</v>
      </c>
      <c r="G50" s="4" t="s">
        <v>0</v>
      </c>
      <c r="H50" s="4" t="s">
        <v>1</v>
      </c>
      <c r="I50" s="4" t="s">
        <v>2</v>
      </c>
      <c r="J50" s="4" t="s">
        <v>13</v>
      </c>
      <c r="K50" s="4" t="s">
        <v>14</v>
      </c>
      <c r="L50" s="4" t="s">
        <v>44</v>
      </c>
      <c r="M50" s="9">
        <v>1</v>
      </c>
      <c r="N50" s="6">
        <v>136.18</v>
      </c>
      <c r="O50" s="7">
        <v>0</v>
      </c>
      <c r="P50" s="6">
        <v>68.34</v>
      </c>
      <c r="Q50" s="6">
        <f t="shared" si="2"/>
        <v>136.18</v>
      </c>
      <c r="R50" s="6">
        <f t="shared" si="3"/>
        <v>68.34</v>
      </c>
      <c r="S50" s="6">
        <f t="shared" si="4"/>
        <v>67.84</v>
      </c>
      <c r="T50" s="8">
        <f t="shared" si="5"/>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11">
        <f t="shared" si="0"/>
        <v>2026</v>
      </c>
      <c r="D51" s="13" t="str">
        <f t="shared" si="1"/>
        <v>Q1</v>
      </c>
      <c r="E51" s="4">
        <f>MONTH(SalesDataTable[[#This Row],[Order Date]])</f>
        <v>1</v>
      </c>
      <c r="F51" s="4" t="str">
        <f>TEXT(SalesDataTable[[#This Row],[Order Date]],"MMM")</f>
        <v>Jan</v>
      </c>
      <c r="G51" s="4" t="s">
        <v>11</v>
      </c>
      <c r="H51" s="4" t="s">
        <v>12</v>
      </c>
      <c r="I51" s="4" t="s">
        <v>28</v>
      </c>
      <c r="J51" s="4" t="s">
        <v>13</v>
      </c>
      <c r="K51" s="4" t="s">
        <v>34</v>
      </c>
      <c r="L51" s="4" t="s">
        <v>42</v>
      </c>
      <c r="M51" s="9">
        <v>1</v>
      </c>
      <c r="N51" s="6">
        <v>36.43</v>
      </c>
      <c r="O51" s="7">
        <v>0</v>
      </c>
      <c r="P51" s="6">
        <v>14.33</v>
      </c>
      <c r="Q51" s="6">
        <f t="shared" si="2"/>
        <v>36.43</v>
      </c>
      <c r="R51" s="6">
        <f t="shared" si="3"/>
        <v>14.33</v>
      </c>
      <c r="S51" s="6">
        <f t="shared" si="4"/>
        <v>22.1</v>
      </c>
      <c r="T51" s="8">
        <f t="shared" si="5"/>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11">
        <f t="shared" si="0"/>
        <v>2026</v>
      </c>
      <c r="D52" s="13" t="str">
        <f t="shared" si="1"/>
        <v>Q1</v>
      </c>
      <c r="E52" s="4">
        <f>MONTH(SalesDataTable[[#This Row],[Order Date]])</f>
        <v>1</v>
      </c>
      <c r="F52" s="4" t="str">
        <f>TEXT(SalesDataTable[[#This Row],[Order Date]],"MMM")</f>
        <v>Jan</v>
      </c>
      <c r="G52" s="4" t="s">
        <v>20</v>
      </c>
      <c r="H52" s="4" t="s">
        <v>31</v>
      </c>
      <c r="I52" s="4" t="s">
        <v>2</v>
      </c>
      <c r="J52" s="4" t="s">
        <v>13</v>
      </c>
      <c r="K52" s="4" t="s">
        <v>34</v>
      </c>
      <c r="L52" s="4" t="s">
        <v>45</v>
      </c>
      <c r="M52" s="9">
        <v>2</v>
      </c>
      <c r="N52" s="6">
        <v>50.51</v>
      </c>
      <c r="O52" s="7">
        <v>0.1</v>
      </c>
      <c r="P52" s="6">
        <v>21.84</v>
      </c>
      <c r="Q52" s="6">
        <f t="shared" si="2"/>
        <v>90.917999999999992</v>
      </c>
      <c r="R52" s="6">
        <f t="shared" si="3"/>
        <v>43.68</v>
      </c>
      <c r="S52" s="6">
        <f t="shared" si="4"/>
        <v>47.237999999999992</v>
      </c>
      <c r="T52" s="8">
        <f t="shared" si="5"/>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11">
        <f t="shared" si="0"/>
        <v>2026</v>
      </c>
      <c r="D53" s="13" t="str">
        <f t="shared" si="1"/>
        <v>Q1</v>
      </c>
      <c r="E53" s="4">
        <f>MONTH(SalesDataTable[[#This Row],[Order Date]])</f>
        <v>1</v>
      </c>
      <c r="F53" s="4" t="str">
        <f>TEXT(SalesDataTable[[#This Row],[Order Date]],"MMM")</f>
        <v>Jan</v>
      </c>
      <c r="G53" s="4" t="s">
        <v>20</v>
      </c>
      <c r="H53" s="4" t="s">
        <v>47</v>
      </c>
      <c r="I53" s="4" t="s">
        <v>19</v>
      </c>
      <c r="J53" s="4" t="s">
        <v>3</v>
      </c>
      <c r="K53" s="4" t="s">
        <v>34</v>
      </c>
      <c r="L53" s="4" t="s">
        <v>38</v>
      </c>
      <c r="M53" s="9">
        <v>1</v>
      </c>
      <c r="N53" s="6">
        <v>123</v>
      </c>
      <c r="O53" s="7">
        <v>0</v>
      </c>
      <c r="P53" s="6">
        <v>67.3</v>
      </c>
      <c r="Q53" s="6">
        <f t="shared" si="2"/>
        <v>123</v>
      </c>
      <c r="R53" s="6">
        <f t="shared" si="3"/>
        <v>67.3</v>
      </c>
      <c r="S53" s="6">
        <f t="shared" si="4"/>
        <v>55.7</v>
      </c>
      <c r="T53" s="8">
        <f t="shared" si="5"/>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11">
        <f t="shared" si="0"/>
        <v>2026</v>
      </c>
      <c r="D54" s="13" t="str">
        <f t="shared" si="1"/>
        <v>Q1</v>
      </c>
      <c r="E54" s="4">
        <f>MONTH(SalesDataTable[[#This Row],[Order Date]])</f>
        <v>1</v>
      </c>
      <c r="F54" s="4" t="str">
        <f>TEXT(SalesDataTable[[#This Row],[Order Date]],"MMM")</f>
        <v>Jan</v>
      </c>
      <c r="G54" s="4" t="s">
        <v>6</v>
      </c>
      <c r="H54" s="4" t="s">
        <v>49</v>
      </c>
      <c r="I54" s="4" t="s">
        <v>2</v>
      </c>
      <c r="J54" s="4" t="s">
        <v>13</v>
      </c>
      <c r="K54" s="4" t="s">
        <v>9</v>
      </c>
      <c r="L54" s="4" t="s">
        <v>46</v>
      </c>
      <c r="M54" s="9">
        <v>2</v>
      </c>
      <c r="N54" s="6">
        <v>72.239999999999995</v>
      </c>
      <c r="O54" s="7">
        <v>0</v>
      </c>
      <c r="P54" s="6">
        <v>32.94</v>
      </c>
      <c r="Q54" s="6">
        <f t="shared" si="2"/>
        <v>144.47999999999999</v>
      </c>
      <c r="R54" s="6">
        <f t="shared" si="3"/>
        <v>65.88</v>
      </c>
      <c r="S54" s="6">
        <f t="shared" si="4"/>
        <v>78.599999999999994</v>
      </c>
      <c r="T54" s="8">
        <f t="shared" si="5"/>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11">
        <f t="shared" si="0"/>
        <v>2026</v>
      </c>
      <c r="D55" s="13" t="str">
        <f t="shared" si="1"/>
        <v>Q1</v>
      </c>
      <c r="E55" s="4">
        <f>MONTH(SalesDataTable[[#This Row],[Order Date]])</f>
        <v>1</v>
      </c>
      <c r="F55" s="4"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2"/>
        <v>128.4435</v>
      </c>
      <c r="R55" s="6">
        <f t="shared" si="3"/>
        <v>79.650000000000006</v>
      </c>
      <c r="S55" s="6">
        <f t="shared" si="4"/>
        <v>48.793499999999995</v>
      </c>
      <c r="T55" s="8">
        <f t="shared" si="5"/>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11">
        <f t="shared" si="0"/>
        <v>2026</v>
      </c>
      <c r="D56" s="13" t="str">
        <f t="shared" si="1"/>
        <v>Q1</v>
      </c>
      <c r="E56" s="4">
        <f>MONTH(SalesDataTable[[#This Row],[Order Date]])</f>
        <v>1</v>
      </c>
      <c r="F56" s="4" t="str">
        <f>TEXT(SalesDataTable[[#This Row],[Order Date]],"MMM")</f>
        <v>Jan</v>
      </c>
      <c r="G56" s="4" t="s">
        <v>20</v>
      </c>
      <c r="H56" s="4" t="s">
        <v>21</v>
      </c>
      <c r="I56" s="4" t="s">
        <v>2</v>
      </c>
      <c r="J56" s="4" t="s">
        <v>13</v>
      </c>
      <c r="K56" s="4" t="s">
        <v>9</v>
      </c>
      <c r="L56" s="4" t="s">
        <v>10</v>
      </c>
      <c r="M56" s="9">
        <v>1</v>
      </c>
      <c r="N56" s="6">
        <v>94.32</v>
      </c>
      <c r="O56" s="7">
        <v>0</v>
      </c>
      <c r="P56" s="6">
        <v>45.93</v>
      </c>
      <c r="Q56" s="6">
        <f t="shared" si="2"/>
        <v>94.32</v>
      </c>
      <c r="R56" s="6">
        <f t="shared" si="3"/>
        <v>45.93</v>
      </c>
      <c r="S56" s="6">
        <f t="shared" si="4"/>
        <v>48.389999999999993</v>
      </c>
      <c r="T56" s="8">
        <f t="shared" si="5"/>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11">
        <f t="shared" si="0"/>
        <v>2026</v>
      </c>
      <c r="D57" s="13" t="str">
        <f t="shared" si="1"/>
        <v>Q1</v>
      </c>
      <c r="E57" s="4">
        <f>MONTH(SalesDataTable[[#This Row],[Order Date]])</f>
        <v>1</v>
      </c>
      <c r="F57" s="4" t="str">
        <f>TEXT(SalesDataTable[[#This Row],[Order Date]],"MMM")</f>
        <v>Jan</v>
      </c>
      <c r="G57" s="4" t="s">
        <v>6</v>
      </c>
      <c r="H57" s="4" t="s">
        <v>43</v>
      </c>
      <c r="I57" s="4" t="s">
        <v>2</v>
      </c>
      <c r="J57" s="4" t="s">
        <v>3</v>
      </c>
      <c r="K57" s="4" t="s">
        <v>4</v>
      </c>
      <c r="L57" s="4" t="s">
        <v>22</v>
      </c>
      <c r="M57" s="9">
        <v>3</v>
      </c>
      <c r="N57" s="6">
        <v>51.52</v>
      </c>
      <c r="O57" s="7">
        <v>0</v>
      </c>
      <c r="P57" s="6">
        <v>21.92</v>
      </c>
      <c r="Q57" s="6">
        <f t="shared" si="2"/>
        <v>154.56</v>
      </c>
      <c r="R57" s="6">
        <f t="shared" si="3"/>
        <v>65.760000000000005</v>
      </c>
      <c r="S57" s="6">
        <f t="shared" si="4"/>
        <v>88.8</v>
      </c>
      <c r="T57" s="8">
        <f t="shared" si="5"/>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11">
        <f t="shared" si="0"/>
        <v>2026</v>
      </c>
      <c r="D58" s="13" t="str">
        <f t="shared" si="1"/>
        <v>Q1</v>
      </c>
      <c r="E58" s="4">
        <f>MONTH(SalesDataTable[[#This Row],[Order Date]])</f>
        <v>1</v>
      </c>
      <c r="F58" s="4" t="str">
        <f>TEXT(SalesDataTable[[#This Row],[Order Date]],"MMM")</f>
        <v>Jan</v>
      </c>
      <c r="G58" s="4" t="s">
        <v>0</v>
      </c>
      <c r="H58" s="4" t="s">
        <v>50</v>
      </c>
      <c r="I58" s="4" t="s">
        <v>2</v>
      </c>
      <c r="J58" s="4" t="s">
        <v>13</v>
      </c>
      <c r="K58" s="4" t="s">
        <v>9</v>
      </c>
      <c r="L58" s="4" t="s">
        <v>17</v>
      </c>
      <c r="M58" s="9">
        <v>2</v>
      </c>
      <c r="N58" s="6">
        <v>146.4</v>
      </c>
      <c r="O58" s="7">
        <v>0.05</v>
      </c>
      <c r="P58" s="6">
        <v>81.72</v>
      </c>
      <c r="Q58" s="6">
        <f t="shared" si="2"/>
        <v>278.16000000000003</v>
      </c>
      <c r="R58" s="6">
        <f t="shared" si="3"/>
        <v>163.44</v>
      </c>
      <c r="S58" s="6">
        <f t="shared" si="4"/>
        <v>114.72000000000003</v>
      </c>
      <c r="T58" s="8">
        <f t="shared" si="5"/>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11">
        <f t="shared" si="0"/>
        <v>2026</v>
      </c>
      <c r="D59" s="13" t="str">
        <f t="shared" si="1"/>
        <v>Q1</v>
      </c>
      <c r="E59" s="4">
        <f>MONTH(SalesDataTable[[#This Row],[Order Date]])</f>
        <v>1</v>
      </c>
      <c r="F59" s="4" t="str">
        <f>TEXT(SalesDataTable[[#This Row],[Order Date]],"MMM")</f>
        <v>Jan</v>
      </c>
      <c r="G59" s="4" t="s">
        <v>0</v>
      </c>
      <c r="H59" s="4" t="s">
        <v>1</v>
      </c>
      <c r="I59" s="4" t="s">
        <v>8</v>
      </c>
      <c r="J59" s="4" t="s">
        <v>16</v>
      </c>
      <c r="K59" s="4" t="s">
        <v>14</v>
      </c>
      <c r="L59" s="4" t="s">
        <v>32</v>
      </c>
      <c r="M59" s="9">
        <v>3</v>
      </c>
      <c r="N59" s="6">
        <v>47.32</v>
      </c>
      <c r="O59" s="7">
        <v>0.1</v>
      </c>
      <c r="P59" s="6">
        <v>18.420000000000002</v>
      </c>
      <c r="Q59" s="6">
        <f t="shared" si="2"/>
        <v>127.76400000000001</v>
      </c>
      <c r="R59" s="6">
        <f t="shared" si="3"/>
        <v>55.260000000000005</v>
      </c>
      <c r="S59" s="6">
        <f t="shared" si="4"/>
        <v>72.504000000000005</v>
      </c>
      <c r="T59" s="8">
        <f t="shared" si="5"/>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11">
        <f t="shared" si="0"/>
        <v>2026</v>
      </c>
      <c r="D60" s="13" t="str">
        <f t="shared" si="1"/>
        <v>Q1</v>
      </c>
      <c r="E60" s="4">
        <f>MONTH(SalesDataTable[[#This Row],[Order Date]])</f>
        <v>1</v>
      </c>
      <c r="F60" s="4"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2"/>
        <v>76.855000000000004</v>
      </c>
      <c r="R60" s="6">
        <f t="shared" si="3"/>
        <v>30.28</v>
      </c>
      <c r="S60" s="6">
        <f t="shared" si="4"/>
        <v>46.575000000000003</v>
      </c>
      <c r="T60" s="8">
        <f t="shared" si="5"/>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11">
        <f t="shared" si="0"/>
        <v>2026</v>
      </c>
      <c r="D61" s="13" t="str">
        <f t="shared" si="1"/>
        <v>Q1</v>
      </c>
      <c r="E61" s="4">
        <f>MONTH(SalesDataTable[[#This Row],[Order Date]])</f>
        <v>1</v>
      </c>
      <c r="F61" s="4" t="str">
        <f>TEXT(SalesDataTable[[#This Row],[Order Date]],"MMM")</f>
        <v>Jan</v>
      </c>
      <c r="G61" s="4" t="s">
        <v>0</v>
      </c>
      <c r="H61" s="4" t="s">
        <v>1</v>
      </c>
      <c r="I61" s="4" t="s">
        <v>2</v>
      </c>
      <c r="J61" s="4" t="s">
        <v>3</v>
      </c>
      <c r="K61" s="4" t="s">
        <v>14</v>
      </c>
      <c r="L61" s="4" t="s">
        <v>32</v>
      </c>
      <c r="M61" s="9">
        <v>2</v>
      </c>
      <c r="N61" s="6">
        <v>47.05</v>
      </c>
      <c r="O61" s="7">
        <v>0.1</v>
      </c>
      <c r="P61" s="6">
        <v>18.8</v>
      </c>
      <c r="Q61" s="6">
        <f t="shared" si="2"/>
        <v>84.69</v>
      </c>
      <c r="R61" s="6">
        <f t="shared" si="3"/>
        <v>37.6</v>
      </c>
      <c r="S61" s="6">
        <f t="shared" si="4"/>
        <v>47.089999999999996</v>
      </c>
      <c r="T61" s="8">
        <f t="shared" si="5"/>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11">
        <f t="shared" si="0"/>
        <v>2026</v>
      </c>
      <c r="D62" s="13" t="str">
        <f t="shared" si="1"/>
        <v>Q1</v>
      </c>
      <c r="E62" s="4">
        <f>MONTH(SalesDataTable[[#This Row],[Order Date]])</f>
        <v>1</v>
      </c>
      <c r="F62" s="4" t="str">
        <f>TEXT(SalesDataTable[[#This Row],[Order Date]],"MMM")</f>
        <v>Jan</v>
      </c>
      <c r="G62" s="4" t="s">
        <v>20</v>
      </c>
      <c r="H62" s="4" t="s">
        <v>33</v>
      </c>
      <c r="I62" s="4" t="s">
        <v>19</v>
      </c>
      <c r="J62" s="4" t="s">
        <v>16</v>
      </c>
      <c r="K62" s="4" t="s">
        <v>34</v>
      </c>
      <c r="L62" s="4" t="s">
        <v>38</v>
      </c>
      <c r="M62" s="9">
        <v>3</v>
      </c>
      <c r="N62" s="6">
        <v>123.14</v>
      </c>
      <c r="O62" s="7">
        <v>0.05</v>
      </c>
      <c r="P62" s="6">
        <v>70.67</v>
      </c>
      <c r="Q62" s="6">
        <f t="shared" si="2"/>
        <v>350.94900000000001</v>
      </c>
      <c r="R62" s="6">
        <f t="shared" si="3"/>
        <v>212.01</v>
      </c>
      <c r="S62" s="6">
        <f t="shared" si="4"/>
        <v>138.93900000000002</v>
      </c>
      <c r="T62" s="8">
        <f t="shared" si="5"/>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11">
        <f t="shared" si="0"/>
        <v>2026</v>
      </c>
      <c r="D63" s="13" t="str">
        <f t="shared" si="1"/>
        <v>Q1</v>
      </c>
      <c r="E63" s="4">
        <f>MONTH(SalesDataTable[[#This Row],[Order Date]])</f>
        <v>1</v>
      </c>
      <c r="F63" s="4" t="str">
        <f>TEXT(SalesDataTable[[#This Row],[Order Date]],"MMM")</f>
        <v>Jan</v>
      </c>
      <c r="G63" s="4" t="s">
        <v>20</v>
      </c>
      <c r="H63" s="4" t="s">
        <v>47</v>
      </c>
      <c r="I63" s="4" t="s">
        <v>2</v>
      </c>
      <c r="J63" s="4" t="s">
        <v>3</v>
      </c>
      <c r="K63" s="4" t="s">
        <v>9</v>
      </c>
      <c r="L63" s="4" t="s">
        <v>37</v>
      </c>
      <c r="M63" s="9">
        <v>2</v>
      </c>
      <c r="N63" s="6">
        <v>151.33000000000001</v>
      </c>
      <c r="O63" s="7">
        <v>0.1</v>
      </c>
      <c r="P63" s="6">
        <v>78.44</v>
      </c>
      <c r="Q63" s="6">
        <f t="shared" si="2"/>
        <v>272.39400000000001</v>
      </c>
      <c r="R63" s="6">
        <f t="shared" si="3"/>
        <v>156.88</v>
      </c>
      <c r="S63" s="6">
        <f t="shared" si="4"/>
        <v>115.51400000000001</v>
      </c>
      <c r="T63" s="8">
        <f t="shared" si="5"/>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11">
        <f t="shared" si="0"/>
        <v>2026</v>
      </c>
      <c r="D64" s="13" t="str">
        <f t="shared" si="1"/>
        <v>Q1</v>
      </c>
      <c r="E64" s="4">
        <f>MONTH(SalesDataTable[[#This Row],[Order Date]])</f>
        <v>1</v>
      </c>
      <c r="F64" s="4" t="str">
        <f>TEXT(SalesDataTable[[#This Row],[Order Date]],"MMM")</f>
        <v>Jan</v>
      </c>
      <c r="G64" s="4" t="s">
        <v>6</v>
      </c>
      <c r="H64" s="4" t="s">
        <v>49</v>
      </c>
      <c r="I64" s="4" t="s">
        <v>2</v>
      </c>
      <c r="J64" s="4" t="s">
        <v>3</v>
      </c>
      <c r="K64" s="4" t="s">
        <v>9</v>
      </c>
      <c r="L64" s="4" t="s">
        <v>17</v>
      </c>
      <c r="M64" s="9">
        <v>5</v>
      </c>
      <c r="N64" s="6">
        <v>144.01</v>
      </c>
      <c r="O64" s="7">
        <v>0.05</v>
      </c>
      <c r="P64" s="6">
        <v>79.64</v>
      </c>
      <c r="Q64" s="6">
        <f t="shared" si="2"/>
        <v>684.0474999999999</v>
      </c>
      <c r="R64" s="6">
        <f t="shared" si="3"/>
        <v>398.2</v>
      </c>
      <c r="S64" s="6">
        <f t="shared" si="4"/>
        <v>285.84749999999991</v>
      </c>
      <c r="T64" s="8">
        <f t="shared" si="5"/>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11">
        <f t="shared" si="0"/>
        <v>2026</v>
      </c>
      <c r="D65" s="13" t="str">
        <f t="shared" si="1"/>
        <v>Q1</v>
      </c>
      <c r="E65" s="4">
        <f>MONTH(SalesDataTable[[#This Row],[Order Date]])</f>
        <v>1</v>
      </c>
      <c r="F65" s="4" t="str">
        <f>TEXT(SalesDataTable[[#This Row],[Order Date]],"MMM")</f>
        <v>Jan</v>
      </c>
      <c r="G65" s="4" t="s">
        <v>20</v>
      </c>
      <c r="H65" s="4" t="s">
        <v>33</v>
      </c>
      <c r="I65" s="4" t="s">
        <v>2</v>
      </c>
      <c r="J65" s="4" t="s">
        <v>3</v>
      </c>
      <c r="K65" s="4" t="s">
        <v>9</v>
      </c>
      <c r="L65" s="4" t="s">
        <v>10</v>
      </c>
      <c r="M65" s="9">
        <v>3</v>
      </c>
      <c r="N65" s="6">
        <v>91.19</v>
      </c>
      <c r="O65" s="7">
        <v>0</v>
      </c>
      <c r="P65" s="6">
        <v>44.47</v>
      </c>
      <c r="Q65" s="6">
        <f t="shared" si="2"/>
        <v>273.57</v>
      </c>
      <c r="R65" s="6">
        <f t="shared" si="3"/>
        <v>133.41</v>
      </c>
      <c r="S65" s="6">
        <f t="shared" si="4"/>
        <v>140.16</v>
      </c>
      <c r="T65" s="8">
        <f t="shared" si="5"/>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11">
        <f t="shared" ref="C66:C129" si="6">YEAR(B66)</f>
        <v>2026</v>
      </c>
      <c r="D66" s="13" t="str">
        <f t="shared" ref="D66:D129" si="7">"Q"&amp;ROUNDUP(MONTH(B66)/3,0)</f>
        <v>Q1</v>
      </c>
      <c r="E66" s="4">
        <f>MONTH(SalesDataTable[[#This Row],[Order Date]])</f>
        <v>1</v>
      </c>
      <c r="F66" s="4"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8">M66*N66*(1-O66)</f>
        <v>90.9</v>
      </c>
      <c r="R66" s="6">
        <f t="shared" ref="R66:R129" si="9">M66*P66</f>
        <v>36.380000000000003</v>
      </c>
      <c r="S66" s="6">
        <f t="shared" ref="S66:S129" si="10">Q66-R66</f>
        <v>54.52</v>
      </c>
      <c r="T66" s="8">
        <f t="shared" ref="T66:T129" si="11">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11">
        <f t="shared" si="6"/>
        <v>2026</v>
      </c>
      <c r="D67" s="13" t="str">
        <f t="shared" si="7"/>
        <v>Q1</v>
      </c>
      <c r="E67" s="4">
        <f>MONTH(SalesDataTable[[#This Row],[Order Date]])</f>
        <v>1</v>
      </c>
      <c r="F67" s="4" t="str">
        <f>TEXT(SalesDataTable[[#This Row],[Order Date]],"MMM")</f>
        <v>Jan</v>
      </c>
      <c r="G67" s="4" t="s">
        <v>6</v>
      </c>
      <c r="H67" s="4" t="s">
        <v>7</v>
      </c>
      <c r="I67" s="4" t="s">
        <v>28</v>
      </c>
      <c r="J67" s="4" t="s">
        <v>13</v>
      </c>
      <c r="K67" s="4" t="s">
        <v>34</v>
      </c>
      <c r="L67" s="4" t="s">
        <v>35</v>
      </c>
      <c r="M67" s="9">
        <v>1</v>
      </c>
      <c r="N67" s="6">
        <v>40.72</v>
      </c>
      <c r="O67" s="7">
        <v>0</v>
      </c>
      <c r="P67" s="6">
        <v>14.94</v>
      </c>
      <c r="Q67" s="6">
        <f t="shared" si="8"/>
        <v>40.72</v>
      </c>
      <c r="R67" s="6">
        <f t="shared" si="9"/>
        <v>14.94</v>
      </c>
      <c r="S67" s="6">
        <f t="shared" si="10"/>
        <v>25.78</v>
      </c>
      <c r="T67" s="8">
        <f t="shared" si="11"/>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11">
        <f t="shared" si="6"/>
        <v>2026</v>
      </c>
      <c r="D68" s="13" t="str">
        <f t="shared" si="7"/>
        <v>Q1</v>
      </c>
      <c r="E68" s="4">
        <f>MONTH(SalesDataTable[[#This Row],[Order Date]])</f>
        <v>1</v>
      </c>
      <c r="F68" s="4" t="str">
        <f>TEXT(SalesDataTable[[#This Row],[Order Date]],"MMM")</f>
        <v>Jan</v>
      </c>
      <c r="G68" s="4" t="s">
        <v>6</v>
      </c>
      <c r="H68" s="4" t="s">
        <v>43</v>
      </c>
      <c r="I68" s="4" t="s">
        <v>2</v>
      </c>
      <c r="J68" s="4" t="s">
        <v>16</v>
      </c>
      <c r="K68" s="4" t="s">
        <v>14</v>
      </c>
      <c r="L68" s="4" t="s">
        <v>15</v>
      </c>
      <c r="M68" s="9">
        <v>2</v>
      </c>
      <c r="N68" s="6">
        <v>37.090000000000003</v>
      </c>
      <c r="O68" s="7">
        <v>0</v>
      </c>
      <c r="P68" s="6">
        <v>13.29</v>
      </c>
      <c r="Q68" s="6">
        <f t="shared" si="8"/>
        <v>74.180000000000007</v>
      </c>
      <c r="R68" s="6">
        <f t="shared" si="9"/>
        <v>26.58</v>
      </c>
      <c r="S68" s="6">
        <f t="shared" si="10"/>
        <v>47.600000000000009</v>
      </c>
      <c r="T68" s="8">
        <f t="shared" si="11"/>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11">
        <f t="shared" si="6"/>
        <v>2026</v>
      </c>
      <c r="D69" s="13" t="str">
        <f t="shared" si="7"/>
        <v>Q1</v>
      </c>
      <c r="E69" s="4">
        <f>MONTH(SalesDataTable[[#This Row],[Order Date]])</f>
        <v>1</v>
      </c>
      <c r="F69" s="4" t="str">
        <f>TEXT(SalesDataTable[[#This Row],[Order Date]],"MMM")</f>
        <v>Jan</v>
      </c>
      <c r="G69" s="4" t="s">
        <v>11</v>
      </c>
      <c r="H69" s="4" t="s">
        <v>39</v>
      </c>
      <c r="I69" s="4" t="s">
        <v>2</v>
      </c>
      <c r="J69" s="4" t="s">
        <v>13</v>
      </c>
      <c r="K69" s="4" t="s">
        <v>23</v>
      </c>
      <c r="L69" s="4" t="s">
        <v>51</v>
      </c>
      <c r="M69" s="9">
        <v>1</v>
      </c>
      <c r="N69" s="6">
        <v>124.45</v>
      </c>
      <c r="O69" s="7">
        <v>0.15</v>
      </c>
      <c r="P69" s="6">
        <v>59.77</v>
      </c>
      <c r="Q69" s="6">
        <f t="shared" si="8"/>
        <v>105.7825</v>
      </c>
      <c r="R69" s="6">
        <f t="shared" si="9"/>
        <v>59.77</v>
      </c>
      <c r="S69" s="6">
        <f t="shared" si="10"/>
        <v>46.012499999999996</v>
      </c>
      <c r="T69" s="8">
        <f t="shared" si="11"/>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11">
        <f t="shared" si="6"/>
        <v>2026</v>
      </c>
      <c r="D70" s="13" t="str">
        <f t="shared" si="7"/>
        <v>Q1</v>
      </c>
      <c r="E70" s="4">
        <f>MONTH(SalesDataTable[[#This Row],[Order Date]])</f>
        <v>1</v>
      </c>
      <c r="F70" s="4" t="str">
        <f>TEXT(SalesDataTable[[#This Row],[Order Date]],"MMM")</f>
        <v>Jan</v>
      </c>
      <c r="G70" s="4" t="s">
        <v>0</v>
      </c>
      <c r="H70" s="4" t="s">
        <v>1</v>
      </c>
      <c r="I70" s="4" t="s">
        <v>19</v>
      </c>
      <c r="J70" s="4" t="s">
        <v>13</v>
      </c>
      <c r="K70" s="4" t="s">
        <v>14</v>
      </c>
      <c r="L70" s="4" t="s">
        <v>15</v>
      </c>
      <c r="M70" s="9">
        <v>1</v>
      </c>
      <c r="N70" s="6">
        <v>35.93</v>
      </c>
      <c r="O70" s="7">
        <v>0.05</v>
      </c>
      <c r="P70" s="6">
        <v>13.33</v>
      </c>
      <c r="Q70" s="6">
        <f t="shared" si="8"/>
        <v>34.133499999999998</v>
      </c>
      <c r="R70" s="6">
        <f t="shared" si="9"/>
        <v>13.33</v>
      </c>
      <c r="S70" s="6">
        <f t="shared" si="10"/>
        <v>20.8035</v>
      </c>
      <c r="T70" s="8">
        <f t="shared" si="11"/>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11">
        <f t="shared" si="6"/>
        <v>2026</v>
      </c>
      <c r="D71" s="13" t="str">
        <f t="shared" si="7"/>
        <v>Q1</v>
      </c>
      <c r="E71" s="4">
        <f>MONTH(SalesDataTable[[#This Row],[Order Date]])</f>
        <v>1</v>
      </c>
      <c r="F71" s="4" t="str">
        <f>TEXT(SalesDataTable[[#This Row],[Order Date]],"MMM")</f>
        <v>Jan</v>
      </c>
      <c r="G71" s="4" t="s">
        <v>20</v>
      </c>
      <c r="H71" s="4" t="s">
        <v>47</v>
      </c>
      <c r="I71" s="4" t="s">
        <v>2</v>
      </c>
      <c r="J71" s="4" t="s">
        <v>3</v>
      </c>
      <c r="K71" s="4" t="s">
        <v>23</v>
      </c>
      <c r="L71" s="4" t="s">
        <v>51</v>
      </c>
      <c r="M71" s="9">
        <v>4</v>
      </c>
      <c r="N71" s="6">
        <v>121.8</v>
      </c>
      <c r="O71" s="7">
        <v>0.05</v>
      </c>
      <c r="P71" s="6">
        <v>59.57</v>
      </c>
      <c r="Q71" s="6">
        <f t="shared" si="8"/>
        <v>462.84</v>
      </c>
      <c r="R71" s="6">
        <f t="shared" si="9"/>
        <v>238.28</v>
      </c>
      <c r="S71" s="6">
        <f t="shared" si="10"/>
        <v>224.55999999999997</v>
      </c>
      <c r="T71" s="8">
        <f t="shared" si="11"/>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11">
        <f t="shared" si="6"/>
        <v>2026</v>
      </c>
      <c r="D72" s="13" t="str">
        <f t="shared" si="7"/>
        <v>Q1</v>
      </c>
      <c r="E72" s="4">
        <f>MONTH(SalesDataTable[[#This Row],[Order Date]])</f>
        <v>1</v>
      </c>
      <c r="F72" s="4" t="str">
        <f>TEXT(SalesDataTable[[#This Row],[Order Date]],"MMM")</f>
        <v>Jan</v>
      </c>
      <c r="G72" s="4" t="s">
        <v>6</v>
      </c>
      <c r="H72" s="4" t="s">
        <v>41</v>
      </c>
      <c r="I72" s="4" t="s">
        <v>19</v>
      </c>
      <c r="J72" s="4" t="s">
        <v>3</v>
      </c>
      <c r="K72" s="4" t="s">
        <v>9</v>
      </c>
      <c r="L72" s="4" t="s">
        <v>10</v>
      </c>
      <c r="M72" s="9">
        <v>1</v>
      </c>
      <c r="N72" s="6">
        <v>92.6</v>
      </c>
      <c r="O72" s="7">
        <v>0.05</v>
      </c>
      <c r="P72" s="6">
        <v>44.15</v>
      </c>
      <c r="Q72" s="6">
        <f t="shared" si="8"/>
        <v>87.969999999999985</v>
      </c>
      <c r="R72" s="6">
        <f t="shared" si="9"/>
        <v>44.15</v>
      </c>
      <c r="S72" s="6">
        <f t="shared" si="10"/>
        <v>43.819999999999986</v>
      </c>
      <c r="T72" s="8">
        <f t="shared" si="11"/>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11">
        <f t="shared" si="6"/>
        <v>2026</v>
      </c>
      <c r="D73" s="13" t="str">
        <f t="shared" si="7"/>
        <v>Q1</v>
      </c>
      <c r="E73" s="4">
        <f>MONTH(SalesDataTable[[#This Row],[Order Date]])</f>
        <v>1</v>
      </c>
      <c r="F73" s="4" t="str">
        <f>TEXT(SalesDataTable[[#This Row],[Order Date]],"MMM")</f>
        <v>Jan</v>
      </c>
      <c r="G73" s="4" t="s">
        <v>6</v>
      </c>
      <c r="H73" s="4" t="s">
        <v>43</v>
      </c>
      <c r="I73" s="4" t="s">
        <v>8</v>
      </c>
      <c r="J73" s="4" t="s">
        <v>16</v>
      </c>
      <c r="K73" s="4" t="s">
        <v>4</v>
      </c>
      <c r="L73" s="4" t="s">
        <v>30</v>
      </c>
      <c r="M73" s="9">
        <v>10</v>
      </c>
      <c r="N73" s="6">
        <v>102.68</v>
      </c>
      <c r="O73" s="7">
        <v>0.15</v>
      </c>
      <c r="P73" s="6">
        <v>51.07</v>
      </c>
      <c r="Q73" s="6">
        <f t="shared" si="8"/>
        <v>872.78000000000009</v>
      </c>
      <c r="R73" s="6">
        <f t="shared" si="9"/>
        <v>510.7</v>
      </c>
      <c r="S73" s="6">
        <f t="shared" si="10"/>
        <v>362.0800000000001</v>
      </c>
      <c r="T73" s="8">
        <f t="shared" si="11"/>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11">
        <f t="shared" si="6"/>
        <v>2026</v>
      </c>
      <c r="D74" s="13" t="str">
        <f t="shared" si="7"/>
        <v>Q1</v>
      </c>
      <c r="E74" s="4">
        <f>MONTH(SalesDataTable[[#This Row],[Order Date]])</f>
        <v>1</v>
      </c>
      <c r="F74" s="4" t="str">
        <f>TEXT(SalesDataTable[[#This Row],[Order Date]],"MMM")</f>
        <v>Jan</v>
      </c>
      <c r="G74" s="4" t="s">
        <v>20</v>
      </c>
      <c r="H74" s="4" t="s">
        <v>47</v>
      </c>
      <c r="I74" s="4" t="s">
        <v>28</v>
      </c>
      <c r="J74" s="4" t="s">
        <v>13</v>
      </c>
      <c r="K74" s="4" t="s">
        <v>4</v>
      </c>
      <c r="L74" s="4" t="s">
        <v>26</v>
      </c>
      <c r="M74" s="9">
        <v>3</v>
      </c>
      <c r="N74" s="6">
        <v>40.92</v>
      </c>
      <c r="O74" s="7">
        <v>0.15</v>
      </c>
      <c r="P74" s="6">
        <v>16.71</v>
      </c>
      <c r="Q74" s="6">
        <f t="shared" si="8"/>
        <v>104.346</v>
      </c>
      <c r="R74" s="6">
        <f t="shared" si="9"/>
        <v>50.13</v>
      </c>
      <c r="S74" s="6">
        <f t="shared" si="10"/>
        <v>54.216000000000001</v>
      </c>
      <c r="T74" s="8">
        <f t="shared" si="11"/>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11">
        <f t="shared" si="6"/>
        <v>2026</v>
      </c>
      <c r="D75" s="13" t="str">
        <f t="shared" si="7"/>
        <v>Q1</v>
      </c>
      <c r="E75" s="4">
        <f>MONTH(SalesDataTable[[#This Row],[Order Date]])</f>
        <v>1</v>
      </c>
      <c r="F75" s="4" t="str">
        <f>TEXT(SalesDataTable[[#This Row],[Order Date]],"MMM")</f>
        <v>Jan</v>
      </c>
      <c r="G75" s="4" t="s">
        <v>11</v>
      </c>
      <c r="H75" s="4" t="s">
        <v>52</v>
      </c>
      <c r="I75" s="4" t="s">
        <v>19</v>
      </c>
      <c r="J75" s="4" t="s">
        <v>13</v>
      </c>
      <c r="K75" s="4" t="s">
        <v>4</v>
      </c>
      <c r="L75" s="4" t="s">
        <v>30</v>
      </c>
      <c r="M75" s="9">
        <v>4</v>
      </c>
      <c r="N75" s="6">
        <v>102.68</v>
      </c>
      <c r="O75" s="7">
        <v>0</v>
      </c>
      <c r="P75" s="6">
        <v>50.83</v>
      </c>
      <c r="Q75" s="6">
        <f t="shared" si="8"/>
        <v>410.72</v>
      </c>
      <c r="R75" s="6">
        <f t="shared" si="9"/>
        <v>203.32</v>
      </c>
      <c r="S75" s="6">
        <f t="shared" si="10"/>
        <v>207.40000000000003</v>
      </c>
      <c r="T75" s="8">
        <f t="shared" si="11"/>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11">
        <f t="shared" si="6"/>
        <v>2026</v>
      </c>
      <c r="D76" s="13" t="str">
        <f t="shared" si="7"/>
        <v>Q1</v>
      </c>
      <c r="E76" s="4">
        <f>MONTH(SalesDataTable[[#This Row],[Order Date]])</f>
        <v>1</v>
      </c>
      <c r="F76" s="4" t="str">
        <f>TEXT(SalesDataTable[[#This Row],[Order Date]],"MMM")</f>
        <v>Jan</v>
      </c>
      <c r="G76" s="4" t="s">
        <v>0</v>
      </c>
      <c r="H76" s="4" t="s">
        <v>36</v>
      </c>
      <c r="I76" s="4" t="s">
        <v>28</v>
      </c>
      <c r="J76" s="4" t="s">
        <v>13</v>
      </c>
      <c r="K76" s="4" t="s">
        <v>14</v>
      </c>
      <c r="L76" s="4" t="s">
        <v>48</v>
      </c>
      <c r="M76" s="9">
        <v>2</v>
      </c>
      <c r="N76" s="6">
        <v>164.38</v>
      </c>
      <c r="O76" s="7">
        <v>0.05</v>
      </c>
      <c r="P76" s="6">
        <v>85.93</v>
      </c>
      <c r="Q76" s="6">
        <f t="shared" si="8"/>
        <v>312.322</v>
      </c>
      <c r="R76" s="6">
        <f t="shared" si="9"/>
        <v>171.86</v>
      </c>
      <c r="S76" s="6">
        <f t="shared" si="10"/>
        <v>140.46199999999999</v>
      </c>
      <c r="T76" s="8">
        <f t="shared" si="11"/>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11">
        <f t="shared" si="6"/>
        <v>2026</v>
      </c>
      <c r="D77" s="13" t="str">
        <f t="shared" si="7"/>
        <v>Q1</v>
      </c>
      <c r="E77" s="4">
        <f>MONTH(SalesDataTable[[#This Row],[Order Date]])</f>
        <v>1</v>
      </c>
      <c r="F77" s="4" t="str">
        <f>TEXT(SalesDataTable[[#This Row],[Order Date]],"MMM")</f>
        <v>Jan</v>
      </c>
      <c r="G77" s="4" t="s">
        <v>0</v>
      </c>
      <c r="H77" s="4" t="s">
        <v>50</v>
      </c>
      <c r="I77" s="4" t="s">
        <v>19</v>
      </c>
      <c r="J77" s="4" t="s">
        <v>3</v>
      </c>
      <c r="K77" s="4" t="s">
        <v>4</v>
      </c>
      <c r="L77" s="4" t="s">
        <v>22</v>
      </c>
      <c r="M77" s="9">
        <v>1</v>
      </c>
      <c r="N77" s="6">
        <v>51.78</v>
      </c>
      <c r="O77" s="7">
        <v>0</v>
      </c>
      <c r="P77" s="6">
        <v>22.64</v>
      </c>
      <c r="Q77" s="6">
        <f t="shared" si="8"/>
        <v>51.78</v>
      </c>
      <c r="R77" s="6">
        <f t="shared" si="9"/>
        <v>22.64</v>
      </c>
      <c r="S77" s="6">
        <f t="shared" si="10"/>
        <v>29.14</v>
      </c>
      <c r="T77" s="8">
        <f t="shared" si="11"/>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11">
        <f t="shared" si="6"/>
        <v>2026</v>
      </c>
      <c r="D78" s="13" t="str">
        <f t="shared" si="7"/>
        <v>Q1</v>
      </c>
      <c r="E78" s="4">
        <f>MONTH(SalesDataTable[[#This Row],[Order Date]])</f>
        <v>1</v>
      </c>
      <c r="F78" s="4" t="str">
        <f>TEXT(SalesDataTable[[#This Row],[Order Date]],"MMM")</f>
        <v>Jan</v>
      </c>
      <c r="G78" s="4" t="s">
        <v>6</v>
      </c>
      <c r="H78" s="4" t="s">
        <v>41</v>
      </c>
      <c r="I78" s="4" t="s">
        <v>19</v>
      </c>
      <c r="J78" s="4" t="s">
        <v>3</v>
      </c>
      <c r="K78" s="4" t="s">
        <v>34</v>
      </c>
      <c r="L78" s="4" t="s">
        <v>45</v>
      </c>
      <c r="M78" s="9">
        <v>1</v>
      </c>
      <c r="N78" s="6">
        <v>50.52</v>
      </c>
      <c r="O78" s="7">
        <v>0.05</v>
      </c>
      <c r="P78" s="6">
        <v>22.37</v>
      </c>
      <c r="Q78" s="6">
        <f t="shared" si="8"/>
        <v>47.994</v>
      </c>
      <c r="R78" s="6">
        <f t="shared" si="9"/>
        <v>22.37</v>
      </c>
      <c r="S78" s="6">
        <f t="shared" si="10"/>
        <v>25.623999999999999</v>
      </c>
      <c r="T78" s="8">
        <f t="shared" si="11"/>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11">
        <f t="shared" si="6"/>
        <v>2026</v>
      </c>
      <c r="D79" s="13" t="str">
        <f t="shared" si="7"/>
        <v>Q1</v>
      </c>
      <c r="E79" s="4">
        <f>MONTH(SalesDataTable[[#This Row],[Order Date]])</f>
        <v>1</v>
      </c>
      <c r="F79" s="4" t="str">
        <f>TEXT(SalesDataTable[[#This Row],[Order Date]],"MMM")</f>
        <v>Jan</v>
      </c>
      <c r="G79" s="4" t="s">
        <v>6</v>
      </c>
      <c r="H79" s="4" t="s">
        <v>49</v>
      </c>
      <c r="I79" s="4" t="s">
        <v>28</v>
      </c>
      <c r="J79" s="4" t="s">
        <v>13</v>
      </c>
      <c r="K79" s="4" t="s">
        <v>23</v>
      </c>
      <c r="L79" s="4" t="s">
        <v>29</v>
      </c>
      <c r="M79" s="9">
        <v>1</v>
      </c>
      <c r="N79" s="6">
        <v>199.02</v>
      </c>
      <c r="O79" s="7">
        <v>0</v>
      </c>
      <c r="P79" s="6">
        <v>106.49</v>
      </c>
      <c r="Q79" s="6">
        <f t="shared" si="8"/>
        <v>199.02</v>
      </c>
      <c r="R79" s="6">
        <f t="shared" si="9"/>
        <v>106.49</v>
      </c>
      <c r="S79" s="6">
        <f t="shared" si="10"/>
        <v>92.530000000000015</v>
      </c>
      <c r="T79" s="8">
        <f t="shared" si="11"/>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11">
        <f t="shared" si="6"/>
        <v>2026</v>
      </c>
      <c r="D80" s="13" t="str">
        <f t="shared" si="7"/>
        <v>Q1</v>
      </c>
      <c r="E80" s="4">
        <f>MONTH(SalesDataTable[[#This Row],[Order Date]])</f>
        <v>1</v>
      </c>
      <c r="F80" s="4" t="str">
        <f>TEXT(SalesDataTable[[#This Row],[Order Date]],"MMM")</f>
        <v>Jan</v>
      </c>
      <c r="G80" s="4" t="s">
        <v>20</v>
      </c>
      <c r="H80" s="4" t="s">
        <v>33</v>
      </c>
      <c r="I80" s="4" t="s">
        <v>19</v>
      </c>
      <c r="J80" s="4" t="s">
        <v>3</v>
      </c>
      <c r="K80" s="4" t="s">
        <v>23</v>
      </c>
      <c r="L80" s="4" t="s">
        <v>40</v>
      </c>
      <c r="M80" s="9">
        <v>3</v>
      </c>
      <c r="N80" s="6">
        <v>80.27</v>
      </c>
      <c r="O80" s="7">
        <v>0.1</v>
      </c>
      <c r="P80" s="6">
        <v>39.26</v>
      </c>
      <c r="Q80" s="6">
        <f t="shared" si="8"/>
        <v>216.72900000000001</v>
      </c>
      <c r="R80" s="6">
        <f t="shared" si="9"/>
        <v>117.78</v>
      </c>
      <c r="S80" s="6">
        <f t="shared" si="10"/>
        <v>98.949000000000012</v>
      </c>
      <c r="T80" s="8">
        <f t="shared" si="11"/>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11">
        <f t="shared" si="6"/>
        <v>2026</v>
      </c>
      <c r="D81" s="13" t="str">
        <f t="shared" si="7"/>
        <v>Q1</v>
      </c>
      <c r="E81" s="4">
        <f>MONTH(SalesDataTable[[#This Row],[Order Date]])</f>
        <v>1</v>
      </c>
      <c r="F81" s="4" t="str">
        <f>TEXT(SalesDataTable[[#This Row],[Order Date]],"MMM")</f>
        <v>Jan</v>
      </c>
      <c r="G81" s="4" t="s">
        <v>6</v>
      </c>
      <c r="H81" s="4" t="s">
        <v>7</v>
      </c>
      <c r="I81" s="4" t="s">
        <v>19</v>
      </c>
      <c r="J81" s="4" t="s">
        <v>13</v>
      </c>
      <c r="K81" s="4" t="s">
        <v>23</v>
      </c>
      <c r="L81" s="4" t="s">
        <v>24</v>
      </c>
      <c r="M81" s="9">
        <v>4</v>
      </c>
      <c r="N81" s="6">
        <v>333.28</v>
      </c>
      <c r="O81" s="7">
        <v>0</v>
      </c>
      <c r="P81" s="6">
        <v>195.76</v>
      </c>
      <c r="Q81" s="6">
        <f t="shared" si="8"/>
        <v>1333.12</v>
      </c>
      <c r="R81" s="6">
        <f t="shared" si="9"/>
        <v>783.04</v>
      </c>
      <c r="S81" s="6">
        <f t="shared" si="10"/>
        <v>550.07999999999993</v>
      </c>
      <c r="T81" s="8">
        <f t="shared" si="11"/>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11">
        <f t="shared" si="6"/>
        <v>2026</v>
      </c>
      <c r="D82" s="13" t="str">
        <f t="shared" si="7"/>
        <v>Q1</v>
      </c>
      <c r="E82" s="4">
        <f>MONTH(SalesDataTable[[#This Row],[Order Date]])</f>
        <v>1</v>
      </c>
      <c r="F82" s="4" t="str">
        <f>TEXT(SalesDataTable[[#This Row],[Order Date]],"MMM")</f>
        <v>Jan</v>
      </c>
      <c r="G82" s="4" t="s">
        <v>20</v>
      </c>
      <c r="H82" s="4" t="s">
        <v>47</v>
      </c>
      <c r="I82" s="4" t="s">
        <v>28</v>
      </c>
      <c r="J82" s="4" t="s">
        <v>13</v>
      </c>
      <c r="K82" s="4" t="s">
        <v>4</v>
      </c>
      <c r="L82" s="4" t="s">
        <v>30</v>
      </c>
      <c r="M82" s="9">
        <v>1</v>
      </c>
      <c r="N82" s="6">
        <v>104.36</v>
      </c>
      <c r="O82" s="7">
        <v>0</v>
      </c>
      <c r="P82" s="6">
        <v>51.63</v>
      </c>
      <c r="Q82" s="6">
        <f t="shared" si="8"/>
        <v>104.36</v>
      </c>
      <c r="R82" s="6">
        <f t="shared" si="9"/>
        <v>51.63</v>
      </c>
      <c r="S82" s="6">
        <f t="shared" si="10"/>
        <v>52.73</v>
      </c>
      <c r="T82" s="8">
        <f t="shared" si="11"/>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11">
        <f t="shared" si="6"/>
        <v>2026</v>
      </c>
      <c r="D83" s="13" t="str">
        <f t="shared" si="7"/>
        <v>Q1</v>
      </c>
      <c r="E83" s="4">
        <f>MONTH(SalesDataTable[[#This Row],[Order Date]])</f>
        <v>1</v>
      </c>
      <c r="F83" s="4" t="str">
        <f>TEXT(SalesDataTable[[#This Row],[Order Date]],"MMM")</f>
        <v>Jan</v>
      </c>
      <c r="G83" s="4" t="s">
        <v>11</v>
      </c>
      <c r="H83" s="4" t="s">
        <v>25</v>
      </c>
      <c r="I83" s="4" t="s">
        <v>28</v>
      </c>
      <c r="J83" s="4" t="s">
        <v>13</v>
      </c>
      <c r="K83" s="4" t="s">
        <v>4</v>
      </c>
      <c r="L83" s="4" t="s">
        <v>5</v>
      </c>
      <c r="M83" s="9">
        <v>1</v>
      </c>
      <c r="N83" s="6">
        <v>83.52</v>
      </c>
      <c r="O83" s="7">
        <v>0.05</v>
      </c>
      <c r="P83" s="6">
        <v>42.97</v>
      </c>
      <c r="Q83" s="6">
        <f t="shared" si="8"/>
        <v>79.343999999999994</v>
      </c>
      <c r="R83" s="6">
        <f t="shared" si="9"/>
        <v>42.97</v>
      </c>
      <c r="S83" s="6">
        <f t="shared" si="10"/>
        <v>36.373999999999995</v>
      </c>
      <c r="T83" s="8">
        <f t="shared" si="11"/>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11">
        <f t="shared" si="6"/>
        <v>2026</v>
      </c>
      <c r="D84" s="13" t="str">
        <f t="shared" si="7"/>
        <v>Q1</v>
      </c>
      <c r="E84" s="4">
        <f>MONTH(SalesDataTable[[#This Row],[Order Date]])</f>
        <v>1</v>
      </c>
      <c r="F84" s="4"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8"/>
        <v>251.86</v>
      </c>
      <c r="R84" s="6">
        <f t="shared" si="9"/>
        <v>138.30000000000001</v>
      </c>
      <c r="S84" s="6">
        <f t="shared" si="10"/>
        <v>113.56</v>
      </c>
      <c r="T84" s="8">
        <f t="shared" si="11"/>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11">
        <f t="shared" si="6"/>
        <v>2026</v>
      </c>
      <c r="D85" s="13" t="str">
        <f t="shared" si="7"/>
        <v>Q1</v>
      </c>
      <c r="E85" s="4">
        <f>MONTH(SalesDataTable[[#This Row],[Order Date]])</f>
        <v>1</v>
      </c>
      <c r="F85" s="4" t="str">
        <f>TEXT(SalesDataTable[[#This Row],[Order Date]],"MMM")</f>
        <v>Jan</v>
      </c>
      <c r="G85" s="4" t="s">
        <v>6</v>
      </c>
      <c r="H85" s="4" t="s">
        <v>27</v>
      </c>
      <c r="I85" s="4" t="s">
        <v>2</v>
      </c>
      <c r="J85" s="4" t="s">
        <v>16</v>
      </c>
      <c r="K85" s="4" t="s">
        <v>4</v>
      </c>
      <c r="L85" s="4" t="s">
        <v>22</v>
      </c>
      <c r="M85" s="9">
        <v>1</v>
      </c>
      <c r="N85" s="6">
        <v>49.85</v>
      </c>
      <c r="O85" s="7">
        <v>0</v>
      </c>
      <c r="P85" s="6">
        <v>23.07</v>
      </c>
      <c r="Q85" s="6">
        <f t="shared" si="8"/>
        <v>49.85</v>
      </c>
      <c r="R85" s="6">
        <f t="shared" si="9"/>
        <v>23.07</v>
      </c>
      <c r="S85" s="6">
        <f t="shared" si="10"/>
        <v>26.78</v>
      </c>
      <c r="T85" s="8">
        <f t="shared" si="11"/>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11">
        <f t="shared" si="6"/>
        <v>2026</v>
      </c>
      <c r="D86" s="13" t="str">
        <f t="shared" si="7"/>
        <v>Q1</v>
      </c>
      <c r="E86" s="4">
        <f>MONTH(SalesDataTable[[#This Row],[Order Date]])</f>
        <v>1</v>
      </c>
      <c r="F86" s="4" t="str">
        <f>TEXT(SalesDataTable[[#This Row],[Order Date]],"MMM")</f>
        <v>Jan</v>
      </c>
      <c r="G86" s="4" t="s">
        <v>6</v>
      </c>
      <c r="H86" s="4" t="s">
        <v>7</v>
      </c>
      <c r="I86" s="4" t="s">
        <v>2</v>
      </c>
      <c r="J86" s="4" t="s">
        <v>3</v>
      </c>
      <c r="K86" s="4" t="s">
        <v>14</v>
      </c>
      <c r="L86" s="4" t="s">
        <v>15</v>
      </c>
      <c r="M86" s="9">
        <v>1</v>
      </c>
      <c r="N86" s="6">
        <v>36.130000000000003</v>
      </c>
      <c r="O86" s="7">
        <v>0</v>
      </c>
      <c r="P86" s="6">
        <v>13.39</v>
      </c>
      <c r="Q86" s="6">
        <f t="shared" si="8"/>
        <v>36.130000000000003</v>
      </c>
      <c r="R86" s="6">
        <f t="shared" si="9"/>
        <v>13.39</v>
      </c>
      <c r="S86" s="6">
        <f t="shared" si="10"/>
        <v>22.740000000000002</v>
      </c>
      <c r="T86" s="8">
        <f t="shared" si="11"/>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11">
        <f t="shared" si="6"/>
        <v>2026</v>
      </c>
      <c r="D87" s="13" t="str">
        <f t="shared" si="7"/>
        <v>Q1</v>
      </c>
      <c r="E87" s="4">
        <f>MONTH(SalesDataTable[[#This Row],[Order Date]])</f>
        <v>1</v>
      </c>
      <c r="F87" s="4" t="str">
        <f>TEXT(SalesDataTable[[#This Row],[Order Date]],"MMM")</f>
        <v>Jan</v>
      </c>
      <c r="G87" s="4" t="s">
        <v>20</v>
      </c>
      <c r="H87" s="4" t="s">
        <v>47</v>
      </c>
      <c r="I87" s="4" t="s">
        <v>19</v>
      </c>
      <c r="J87" s="4" t="s">
        <v>3</v>
      </c>
      <c r="K87" s="4" t="s">
        <v>4</v>
      </c>
      <c r="L87" s="4" t="s">
        <v>30</v>
      </c>
      <c r="M87" s="9">
        <v>1</v>
      </c>
      <c r="N87" s="6">
        <v>104.83</v>
      </c>
      <c r="O87" s="7">
        <v>0.05</v>
      </c>
      <c r="P87" s="6">
        <v>51.06</v>
      </c>
      <c r="Q87" s="6">
        <f t="shared" si="8"/>
        <v>99.588499999999996</v>
      </c>
      <c r="R87" s="6">
        <f t="shared" si="9"/>
        <v>51.06</v>
      </c>
      <c r="S87" s="6">
        <f t="shared" si="10"/>
        <v>48.528499999999994</v>
      </c>
      <c r="T87" s="8">
        <f t="shared" si="11"/>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11">
        <f t="shared" si="6"/>
        <v>2026</v>
      </c>
      <c r="D88" s="13" t="str">
        <f t="shared" si="7"/>
        <v>Q1</v>
      </c>
      <c r="E88" s="4">
        <f>MONTH(SalesDataTable[[#This Row],[Order Date]])</f>
        <v>1</v>
      </c>
      <c r="F88" s="4" t="str">
        <f>TEXT(SalesDataTable[[#This Row],[Order Date]],"MMM")</f>
        <v>Jan</v>
      </c>
      <c r="G88" s="4" t="s">
        <v>0</v>
      </c>
      <c r="H88" s="4" t="s">
        <v>1</v>
      </c>
      <c r="I88" s="4" t="s">
        <v>19</v>
      </c>
      <c r="J88" s="4" t="s">
        <v>3</v>
      </c>
      <c r="K88" s="4" t="s">
        <v>14</v>
      </c>
      <c r="L88" s="4" t="s">
        <v>15</v>
      </c>
      <c r="M88" s="9">
        <v>1</v>
      </c>
      <c r="N88" s="6">
        <v>35.46</v>
      </c>
      <c r="O88" s="7">
        <v>0.05</v>
      </c>
      <c r="P88" s="6">
        <v>13.81</v>
      </c>
      <c r="Q88" s="6">
        <f t="shared" si="8"/>
        <v>33.686999999999998</v>
      </c>
      <c r="R88" s="6">
        <f t="shared" si="9"/>
        <v>13.81</v>
      </c>
      <c r="S88" s="6">
        <f t="shared" si="10"/>
        <v>19.876999999999995</v>
      </c>
      <c r="T88" s="8">
        <f t="shared" si="11"/>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11">
        <f t="shared" si="6"/>
        <v>2026</v>
      </c>
      <c r="D89" s="13" t="str">
        <f t="shared" si="7"/>
        <v>Q1</v>
      </c>
      <c r="E89" s="4">
        <f>MONTH(SalesDataTable[[#This Row],[Order Date]])</f>
        <v>1</v>
      </c>
      <c r="F89" s="4" t="str">
        <f>TEXT(SalesDataTable[[#This Row],[Order Date]],"MMM")</f>
        <v>Jan</v>
      </c>
      <c r="G89" s="4" t="s">
        <v>20</v>
      </c>
      <c r="H89" s="4" t="s">
        <v>33</v>
      </c>
      <c r="I89" s="4" t="s">
        <v>28</v>
      </c>
      <c r="J89" s="4" t="s">
        <v>3</v>
      </c>
      <c r="K89" s="4" t="s">
        <v>14</v>
      </c>
      <c r="L89" s="4" t="s">
        <v>48</v>
      </c>
      <c r="M89" s="9">
        <v>1</v>
      </c>
      <c r="N89" s="6">
        <v>165.42</v>
      </c>
      <c r="O89" s="7">
        <v>0</v>
      </c>
      <c r="P89" s="6">
        <v>85.69</v>
      </c>
      <c r="Q89" s="6">
        <f t="shared" si="8"/>
        <v>165.42</v>
      </c>
      <c r="R89" s="6">
        <f t="shared" si="9"/>
        <v>85.69</v>
      </c>
      <c r="S89" s="6">
        <f t="shared" si="10"/>
        <v>79.72999999999999</v>
      </c>
      <c r="T89" s="8">
        <f t="shared" si="11"/>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11">
        <f t="shared" si="6"/>
        <v>2026</v>
      </c>
      <c r="D90" s="13" t="str">
        <f t="shared" si="7"/>
        <v>Q1</v>
      </c>
      <c r="E90" s="4">
        <f>MONTH(SalesDataTable[[#This Row],[Order Date]])</f>
        <v>1</v>
      </c>
      <c r="F90" s="4" t="str">
        <f>TEXT(SalesDataTable[[#This Row],[Order Date]],"MMM")</f>
        <v>Jan</v>
      </c>
      <c r="G90" s="4" t="s">
        <v>11</v>
      </c>
      <c r="H90" s="4" t="s">
        <v>25</v>
      </c>
      <c r="I90" s="4" t="s">
        <v>2</v>
      </c>
      <c r="J90" s="4" t="s">
        <v>3</v>
      </c>
      <c r="K90" s="4" t="s">
        <v>23</v>
      </c>
      <c r="L90" s="4" t="s">
        <v>51</v>
      </c>
      <c r="M90" s="9">
        <v>1</v>
      </c>
      <c r="N90" s="6">
        <v>122.86</v>
      </c>
      <c r="O90" s="7">
        <v>0.05</v>
      </c>
      <c r="P90" s="6">
        <v>60.36</v>
      </c>
      <c r="Q90" s="6">
        <f t="shared" si="8"/>
        <v>116.717</v>
      </c>
      <c r="R90" s="6">
        <f t="shared" si="9"/>
        <v>60.36</v>
      </c>
      <c r="S90" s="6">
        <f t="shared" si="10"/>
        <v>56.356999999999999</v>
      </c>
      <c r="T90" s="8">
        <f t="shared" si="11"/>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11">
        <f t="shared" si="6"/>
        <v>2026</v>
      </c>
      <c r="D91" s="13" t="str">
        <f t="shared" si="7"/>
        <v>Q1</v>
      </c>
      <c r="E91" s="4">
        <f>MONTH(SalesDataTable[[#This Row],[Order Date]])</f>
        <v>1</v>
      </c>
      <c r="F91" s="4" t="str">
        <f>TEXT(SalesDataTable[[#This Row],[Order Date]],"MMM")</f>
        <v>Jan</v>
      </c>
      <c r="G91" s="4" t="s">
        <v>0</v>
      </c>
      <c r="H91" s="4" t="s">
        <v>1</v>
      </c>
      <c r="I91" s="4" t="s">
        <v>19</v>
      </c>
      <c r="J91" s="4" t="s">
        <v>3</v>
      </c>
      <c r="K91" s="4" t="s">
        <v>34</v>
      </c>
      <c r="L91" s="4" t="s">
        <v>42</v>
      </c>
      <c r="M91" s="9">
        <v>2</v>
      </c>
      <c r="N91" s="6">
        <v>35.82</v>
      </c>
      <c r="O91" s="7">
        <v>0</v>
      </c>
      <c r="P91" s="6">
        <v>14.09</v>
      </c>
      <c r="Q91" s="6">
        <f t="shared" si="8"/>
        <v>71.64</v>
      </c>
      <c r="R91" s="6">
        <f t="shared" si="9"/>
        <v>28.18</v>
      </c>
      <c r="S91" s="6">
        <f t="shared" si="10"/>
        <v>43.46</v>
      </c>
      <c r="T91" s="8">
        <f t="shared" si="11"/>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11">
        <f t="shared" si="6"/>
        <v>2026</v>
      </c>
      <c r="D92" s="13" t="str">
        <f t="shared" si="7"/>
        <v>Q1</v>
      </c>
      <c r="E92" s="4">
        <f>MONTH(SalesDataTable[[#This Row],[Order Date]])</f>
        <v>1</v>
      </c>
      <c r="F92" s="4" t="str">
        <f>TEXT(SalesDataTable[[#This Row],[Order Date]],"MMM")</f>
        <v>Jan</v>
      </c>
      <c r="G92" s="4" t="s">
        <v>0</v>
      </c>
      <c r="H92" s="4" t="s">
        <v>1</v>
      </c>
      <c r="I92" s="4" t="s">
        <v>2</v>
      </c>
      <c r="J92" s="4" t="s">
        <v>13</v>
      </c>
      <c r="K92" s="4" t="s">
        <v>23</v>
      </c>
      <c r="L92" s="4" t="s">
        <v>51</v>
      </c>
      <c r="M92" s="9">
        <v>3</v>
      </c>
      <c r="N92" s="6">
        <v>120.29</v>
      </c>
      <c r="O92" s="7">
        <v>0.1</v>
      </c>
      <c r="P92" s="6">
        <v>62.41</v>
      </c>
      <c r="Q92" s="6">
        <f t="shared" si="8"/>
        <v>324.78300000000002</v>
      </c>
      <c r="R92" s="6">
        <f t="shared" si="9"/>
        <v>187.23</v>
      </c>
      <c r="S92" s="6">
        <f t="shared" si="10"/>
        <v>137.55300000000003</v>
      </c>
      <c r="T92" s="8">
        <f t="shared" si="11"/>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11">
        <f t="shared" si="6"/>
        <v>2026</v>
      </c>
      <c r="D93" s="13" t="str">
        <f t="shared" si="7"/>
        <v>Q1</v>
      </c>
      <c r="E93" s="4">
        <f>MONTH(SalesDataTable[[#This Row],[Order Date]])</f>
        <v>1</v>
      </c>
      <c r="F93" s="4"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8"/>
        <v>72.215999999999994</v>
      </c>
      <c r="R93" s="6">
        <f t="shared" si="9"/>
        <v>39.950000000000003</v>
      </c>
      <c r="S93" s="6">
        <f t="shared" si="10"/>
        <v>32.265999999999991</v>
      </c>
      <c r="T93" s="8">
        <f t="shared" si="11"/>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11">
        <f t="shared" si="6"/>
        <v>2026</v>
      </c>
      <c r="D94" s="13" t="str">
        <f t="shared" si="7"/>
        <v>Q1</v>
      </c>
      <c r="E94" s="4">
        <f>MONTH(SalesDataTable[[#This Row],[Order Date]])</f>
        <v>1</v>
      </c>
      <c r="F94" s="4" t="str">
        <f>TEXT(SalesDataTable[[#This Row],[Order Date]],"MMM")</f>
        <v>Jan</v>
      </c>
      <c r="G94" s="4" t="s">
        <v>0</v>
      </c>
      <c r="H94" s="4" t="s">
        <v>50</v>
      </c>
      <c r="I94" s="4" t="s">
        <v>19</v>
      </c>
      <c r="J94" s="4" t="s">
        <v>13</v>
      </c>
      <c r="K94" s="4" t="s">
        <v>34</v>
      </c>
      <c r="L94" s="4" t="s">
        <v>42</v>
      </c>
      <c r="M94" s="9">
        <v>2</v>
      </c>
      <c r="N94" s="6">
        <v>35.97</v>
      </c>
      <c r="O94" s="7">
        <v>0</v>
      </c>
      <c r="P94" s="6">
        <v>13.55</v>
      </c>
      <c r="Q94" s="6">
        <f t="shared" si="8"/>
        <v>71.94</v>
      </c>
      <c r="R94" s="6">
        <f t="shared" si="9"/>
        <v>27.1</v>
      </c>
      <c r="S94" s="6">
        <f t="shared" si="10"/>
        <v>44.839999999999996</v>
      </c>
      <c r="T94" s="8">
        <f t="shared" si="11"/>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11">
        <f t="shared" si="6"/>
        <v>2026</v>
      </c>
      <c r="D95" s="13" t="str">
        <f t="shared" si="7"/>
        <v>Q1</v>
      </c>
      <c r="E95" s="4">
        <f>MONTH(SalesDataTable[[#This Row],[Order Date]])</f>
        <v>1</v>
      </c>
      <c r="F95" s="4" t="str">
        <f>TEXT(SalesDataTable[[#This Row],[Order Date]],"MMM")</f>
        <v>Jan</v>
      </c>
      <c r="G95" s="4" t="s">
        <v>6</v>
      </c>
      <c r="H95" s="4" t="s">
        <v>41</v>
      </c>
      <c r="I95" s="4" t="s">
        <v>2</v>
      </c>
      <c r="J95" s="4" t="s">
        <v>13</v>
      </c>
      <c r="K95" s="4" t="s">
        <v>9</v>
      </c>
      <c r="L95" s="4" t="s">
        <v>46</v>
      </c>
      <c r="M95" s="9">
        <v>1</v>
      </c>
      <c r="N95" s="6">
        <v>72.239999999999995</v>
      </c>
      <c r="O95" s="7">
        <v>0</v>
      </c>
      <c r="P95" s="6">
        <v>33.26</v>
      </c>
      <c r="Q95" s="6">
        <f t="shared" si="8"/>
        <v>72.239999999999995</v>
      </c>
      <c r="R95" s="6">
        <f t="shared" si="9"/>
        <v>33.26</v>
      </c>
      <c r="S95" s="6">
        <f t="shared" si="10"/>
        <v>38.979999999999997</v>
      </c>
      <c r="T95" s="8">
        <f t="shared" si="11"/>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11">
        <f t="shared" si="6"/>
        <v>2026</v>
      </c>
      <c r="D96" s="13" t="str">
        <f t="shared" si="7"/>
        <v>Q1</v>
      </c>
      <c r="E96" s="4">
        <f>MONTH(SalesDataTable[[#This Row],[Order Date]])</f>
        <v>1</v>
      </c>
      <c r="F96" s="4" t="str">
        <f>TEXT(SalesDataTable[[#This Row],[Order Date]],"MMM")</f>
        <v>Jan</v>
      </c>
      <c r="G96" s="4" t="s">
        <v>0</v>
      </c>
      <c r="H96" s="4" t="s">
        <v>50</v>
      </c>
      <c r="I96" s="4" t="s">
        <v>2</v>
      </c>
      <c r="J96" s="4" t="s">
        <v>3</v>
      </c>
      <c r="K96" s="4" t="s">
        <v>9</v>
      </c>
      <c r="L96" s="4" t="s">
        <v>37</v>
      </c>
      <c r="M96" s="9">
        <v>5</v>
      </c>
      <c r="N96" s="6">
        <v>152.81</v>
      </c>
      <c r="O96" s="7">
        <v>0</v>
      </c>
      <c r="P96" s="6">
        <v>78.989999999999995</v>
      </c>
      <c r="Q96" s="6">
        <f t="shared" si="8"/>
        <v>764.05</v>
      </c>
      <c r="R96" s="6">
        <f t="shared" si="9"/>
        <v>394.95</v>
      </c>
      <c r="S96" s="6">
        <f t="shared" si="10"/>
        <v>369.09999999999997</v>
      </c>
      <c r="T96" s="8">
        <f t="shared" si="11"/>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11">
        <f t="shared" si="6"/>
        <v>2026</v>
      </c>
      <c r="D97" s="13" t="str">
        <f t="shared" si="7"/>
        <v>Q1</v>
      </c>
      <c r="E97" s="4">
        <f>MONTH(SalesDataTable[[#This Row],[Order Date]])</f>
        <v>1</v>
      </c>
      <c r="F97" s="4" t="str">
        <f>TEXT(SalesDataTable[[#This Row],[Order Date]],"MMM")</f>
        <v>Jan</v>
      </c>
      <c r="G97" s="4" t="s">
        <v>0</v>
      </c>
      <c r="H97" s="4" t="s">
        <v>50</v>
      </c>
      <c r="I97" s="4" t="s">
        <v>2</v>
      </c>
      <c r="J97" s="4" t="s">
        <v>13</v>
      </c>
      <c r="K97" s="4" t="s">
        <v>4</v>
      </c>
      <c r="L97" s="4" t="s">
        <v>5</v>
      </c>
      <c r="M97" s="9">
        <v>3</v>
      </c>
      <c r="N97" s="6">
        <v>83.34</v>
      </c>
      <c r="O97" s="7">
        <v>0</v>
      </c>
      <c r="P97" s="6">
        <v>41.44</v>
      </c>
      <c r="Q97" s="6">
        <f t="shared" si="8"/>
        <v>250.02</v>
      </c>
      <c r="R97" s="6">
        <f t="shared" si="9"/>
        <v>124.32</v>
      </c>
      <c r="S97" s="6">
        <f t="shared" si="10"/>
        <v>125.70000000000002</v>
      </c>
      <c r="T97" s="8">
        <f t="shared" si="11"/>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11">
        <f t="shared" si="6"/>
        <v>2026</v>
      </c>
      <c r="D98" s="13" t="str">
        <f t="shared" si="7"/>
        <v>Q1</v>
      </c>
      <c r="E98" s="4">
        <f>MONTH(SalesDataTable[[#This Row],[Order Date]])</f>
        <v>1</v>
      </c>
      <c r="F98" s="4" t="str">
        <f>TEXT(SalesDataTable[[#This Row],[Order Date]],"MMM")</f>
        <v>Jan</v>
      </c>
      <c r="G98" s="4" t="s">
        <v>20</v>
      </c>
      <c r="H98" s="4" t="s">
        <v>47</v>
      </c>
      <c r="I98" s="4" t="s">
        <v>2</v>
      </c>
      <c r="J98" s="4" t="s">
        <v>3</v>
      </c>
      <c r="K98" s="4" t="s">
        <v>34</v>
      </c>
      <c r="L98" s="4" t="s">
        <v>42</v>
      </c>
      <c r="M98" s="9">
        <v>1</v>
      </c>
      <c r="N98" s="6">
        <v>35.869999999999997</v>
      </c>
      <c r="O98" s="7">
        <v>0</v>
      </c>
      <c r="P98" s="6">
        <v>13.64</v>
      </c>
      <c r="Q98" s="6">
        <f t="shared" si="8"/>
        <v>35.869999999999997</v>
      </c>
      <c r="R98" s="6">
        <f t="shared" si="9"/>
        <v>13.64</v>
      </c>
      <c r="S98" s="6">
        <f t="shared" si="10"/>
        <v>22.229999999999997</v>
      </c>
      <c r="T98" s="8">
        <f t="shared" si="11"/>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11">
        <f t="shared" si="6"/>
        <v>2026</v>
      </c>
      <c r="D99" s="13" t="str">
        <f t="shared" si="7"/>
        <v>Q1</v>
      </c>
      <c r="E99" s="4">
        <f>MONTH(SalesDataTable[[#This Row],[Order Date]])</f>
        <v>1</v>
      </c>
      <c r="F99" s="4" t="str">
        <f>TEXT(SalesDataTable[[#This Row],[Order Date]],"MMM")</f>
        <v>Jan</v>
      </c>
      <c r="G99" s="4" t="s">
        <v>20</v>
      </c>
      <c r="H99" s="4" t="s">
        <v>21</v>
      </c>
      <c r="I99" s="4" t="s">
        <v>28</v>
      </c>
      <c r="J99" s="4" t="s">
        <v>13</v>
      </c>
      <c r="K99" s="4" t="s">
        <v>23</v>
      </c>
      <c r="L99" s="4" t="s">
        <v>29</v>
      </c>
      <c r="M99" s="9">
        <v>1</v>
      </c>
      <c r="N99" s="6">
        <v>199.42</v>
      </c>
      <c r="O99" s="7">
        <v>0.05</v>
      </c>
      <c r="P99" s="6">
        <v>101.82</v>
      </c>
      <c r="Q99" s="6">
        <f t="shared" si="8"/>
        <v>189.44899999999998</v>
      </c>
      <c r="R99" s="6">
        <f t="shared" si="9"/>
        <v>101.82</v>
      </c>
      <c r="S99" s="6">
        <f t="shared" si="10"/>
        <v>87.628999999999991</v>
      </c>
      <c r="T99" s="8">
        <f t="shared" si="11"/>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11">
        <f t="shared" si="6"/>
        <v>2026</v>
      </c>
      <c r="D100" s="13" t="str">
        <f t="shared" si="7"/>
        <v>Q1</v>
      </c>
      <c r="E100" s="4">
        <f>MONTH(SalesDataTable[[#This Row],[Order Date]])</f>
        <v>1</v>
      </c>
      <c r="F100" s="4"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8"/>
        <v>938.00700000000006</v>
      </c>
      <c r="R100" s="6">
        <f t="shared" si="9"/>
        <v>576.39</v>
      </c>
      <c r="S100" s="6">
        <f t="shared" si="10"/>
        <v>361.61700000000008</v>
      </c>
      <c r="T100" s="8">
        <f t="shared" si="11"/>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11">
        <f t="shared" si="6"/>
        <v>2026</v>
      </c>
      <c r="D101" s="13" t="str">
        <f t="shared" si="7"/>
        <v>Q1</v>
      </c>
      <c r="E101" s="4">
        <f>MONTH(SalesDataTable[[#This Row],[Order Date]])</f>
        <v>1</v>
      </c>
      <c r="F101" s="4" t="str">
        <f>TEXT(SalesDataTable[[#This Row],[Order Date]],"MMM")</f>
        <v>Jan</v>
      </c>
      <c r="G101" s="4" t="s">
        <v>0</v>
      </c>
      <c r="H101" s="4" t="s">
        <v>36</v>
      </c>
      <c r="I101" s="4" t="s">
        <v>2</v>
      </c>
      <c r="J101" s="4" t="s">
        <v>13</v>
      </c>
      <c r="K101" s="4" t="s">
        <v>4</v>
      </c>
      <c r="L101" s="4" t="s">
        <v>26</v>
      </c>
      <c r="M101" s="9">
        <v>1</v>
      </c>
      <c r="N101" s="6">
        <v>40.28</v>
      </c>
      <c r="O101" s="7">
        <v>0</v>
      </c>
      <c r="P101" s="6">
        <v>16.79</v>
      </c>
      <c r="Q101" s="6">
        <f t="shared" si="8"/>
        <v>40.28</v>
      </c>
      <c r="R101" s="6">
        <f t="shared" si="9"/>
        <v>16.79</v>
      </c>
      <c r="S101" s="6">
        <f t="shared" si="10"/>
        <v>23.490000000000002</v>
      </c>
      <c r="T101" s="8">
        <f t="shared" si="11"/>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11">
        <f t="shared" si="6"/>
        <v>2026</v>
      </c>
      <c r="D102" s="13" t="str">
        <f t="shared" si="7"/>
        <v>Q1</v>
      </c>
      <c r="E102" s="4">
        <f>MONTH(SalesDataTable[[#This Row],[Order Date]])</f>
        <v>1</v>
      </c>
      <c r="F102" s="4"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8"/>
        <v>557.14649999999995</v>
      </c>
      <c r="R102" s="6">
        <f t="shared" si="9"/>
        <v>319.14</v>
      </c>
      <c r="S102" s="6">
        <f t="shared" si="10"/>
        <v>238.00649999999996</v>
      </c>
      <c r="T102" s="8">
        <f t="shared" si="11"/>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11">
        <f t="shared" si="6"/>
        <v>2026</v>
      </c>
      <c r="D103" s="13" t="str">
        <f t="shared" si="7"/>
        <v>Q1</v>
      </c>
      <c r="E103" s="4">
        <f>MONTH(SalesDataTable[[#This Row],[Order Date]])</f>
        <v>1</v>
      </c>
      <c r="F103" s="4" t="str">
        <f>TEXT(SalesDataTable[[#This Row],[Order Date]],"MMM")</f>
        <v>Jan</v>
      </c>
      <c r="G103" s="4" t="s">
        <v>6</v>
      </c>
      <c r="H103" s="4" t="s">
        <v>41</v>
      </c>
      <c r="I103" s="4" t="s">
        <v>2</v>
      </c>
      <c r="J103" s="4" t="s">
        <v>3</v>
      </c>
      <c r="K103" s="4" t="s">
        <v>34</v>
      </c>
      <c r="L103" s="4" t="s">
        <v>42</v>
      </c>
      <c r="M103" s="9">
        <v>2</v>
      </c>
      <c r="N103" s="6">
        <v>35.75</v>
      </c>
      <c r="O103" s="7">
        <v>0</v>
      </c>
      <c r="P103" s="6">
        <v>13.94</v>
      </c>
      <c r="Q103" s="6">
        <f t="shared" si="8"/>
        <v>71.5</v>
      </c>
      <c r="R103" s="6">
        <f t="shared" si="9"/>
        <v>27.88</v>
      </c>
      <c r="S103" s="6">
        <f t="shared" si="10"/>
        <v>43.620000000000005</v>
      </c>
      <c r="T103" s="8">
        <f t="shared" si="11"/>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11">
        <f t="shared" si="6"/>
        <v>2026</v>
      </c>
      <c r="D104" s="13" t="str">
        <f t="shared" si="7"/>
        <v>Q1</v>
      </c>
      <c r="E104" s="4">
        <f>MONTH(SalesDataTable[[#This Row],[Order Date]])</f>
        <v>1</v>
      </c>
      <c r="F104" s="4" t="str">
        <f>TEXT(SalesDataTable[[#This Row],[Order Date]],"MMM")</f>
        <v>Jan</v>
      </c>
      <c r="G104" s="4" t="s">
        <v>0</v>
      </c>
      <c r="H104" s="4" t="s">
        <v>50</v>
      </c>
      <c r="I104" s="4" t="s">
        <v>2</v>
      </c>
      <c r="J104" s="4" t="s">
        <v>3</v>
      </c>
      <c r="K104" s="4" t="s">
        <v>4</v>
      </c>
      <c r="L104" s="4" t="s">
        <v>30</v>
      </c>
      <c r="M104" s="9">
        <v>1</v>
      </c>
      <c r="N104" s="6">
        <v>103.39</v>
      </c>
      <c r="O104" s="7">
        <v>0</v>
      </c>
      <c r="P104" s="6">
        <v>51.32</v>
      </c>
      <c r="Q104" s="6">
        <f t="shared" si="8"/>
        <v>103.39</v>
      </c>
      <c r="R104" s="6">
        <f t="shared" si="9"/>
        <v>51.32</v>
      </c>
      <c r="S104" s="6">
        <f t="shared" si="10"/>
        <v>52.07</v>
      </c>
      <c r="T104" s="8">
        <f t="shared" si="11"/>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11">
        <f t="shared" si="6"/>
        <v>2026</v>
      </c>
      <c r="D105" s="13" t="str">
        <f t="shared" si="7"/>
        <v>Q1</v>
      </c>
      <c r="E105" s="4">
        <f>MONTH(SalesDataTable[[#This Row],[Order Date]])</f>
        <v>1</v>
      </c>
      <c r="F105" s="4"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8"/>
        <v>221.346</v>
      </c>
      <c r="R105" s="6">
        <f t="shared" si="9"/>
        <v>120.69</v>
      </c>
      <c r="S105" s="6">
        <f t="shared" si="10"/>
        <v>100.65600000000001</v>
      </c>
      <c r="T105" s="8">
        <f t="shared" si="11"/>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11">
        <f t="shared" si="6"/>
        <v>2026</v>
      </c>
      <c r="D106" s="13" t="str">
        <f t="shared" si="7"/>
        <v>Q1</v>
      </c>
      <c r="E106" s="4">
        <f>MONTH(SalesDataTable[[#This Row],[Order Date]])</f>
        <v>1</v>
      </c>
      <c r="F106" s="4"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8"/>
        <v>3039.21</v>
      </c>
      <c r="R106" s="6">
        <f t="shared" si="9"/>
        <v>2002.7</v>
      </c>
      <c r="S106" s="6">
        <f t="shared" si="10"/>
        <v>1036.51</v>
      </c>
      <c r="T106" s="8">
        <f t="shared" si="11"/>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11">
        <f t="shared" si="6"/>
        <v>2026</v>
      </c>
      <c r="D107" s="13" t="str">
        <f t="shared" si="7"/>
        <v>Q1</v>
      </c>
      <c r="E107" s="4">
        <f>MONTH(SalesDataTable[[#This Row],[Order Date]])</f>
        <v>1</v>
      </c>
      <c r="F107" s="4"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8"/>
        <v>666.58</v>
      </c>
      <c r="R107" s="6">
        <f t="shared" si="9"/>
        <v>394.36</v>
      </c>
      <c r="S107" s="6">
        <f t="shared" si="10"/>
        <v>272.22000000000003</v>
      </c>
      <c r="T107" s="8">
        <f t="shared" si="11"/>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11">
        <f t="shared" si="6"/>
        <v>2026</v>
      </c>
      <c r="D108" s="13" t="str">
        <f t="shared" si="7"/>
        <v>Q1</v>
      </c>
      <c r="E108" s="4">
        <f>MONTH(SalesDataTable[[#This Row],[Order Date]])</f>
        <v>1</v>
      </c>
      <c r="F108" s="4" t="str">
        <f>TEXT(SalesDataTable[[#This Row],[Order Date]],"MMM")</f>
        <v>Jan</v>
      </c>
      <c r="G108" s="4" t="s">
        <v>0</v>
      </c>
      <c r="H108" s="4" t="s">
        <v>50</v>
      </c>
      <c r="I108" s="4" t="s">
        <v>19</v>
      </c>
      <c r="J108" s="4" t="s">
        <v>13</v>
      </c>
      <c r="K108" s="4" t="s">
        <v>4</v>
      </c>
      <c r="L108" s="4" t="s">
        <v>5</v>
      </c>
      <c r="M108" s="9">
        <v>1</v>
      </c>
      <c r="N108" s="6">
        <v>80.11</v>
      </c>
      <c r="O108" s="7">
        <v>0.05</v>
      </c>
      <c r="P108" s="6">
        <v>43.54</v>
      </c>
      <c r="Q108" s="6">
        <f t="shared" si="8"/>
        <v>76.104500000000002</v>
      </c>
      <c r="R108" s="6">
        <f t="shared" si="9"/>
        <v>43.54</v>
      </c>
      <c r="S108" s="6">
        <f t="shared" si="10"/>
        <v>32.564500000000002</v>
      </c>
      <c r="T108" s="8">
        <f t="shared" si="11"/>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11">
        <f t="shared" si="6"/>
        <v>2026</v>
      </c>
      <c r="D109" s="13" t="str">
        <f t="shared" si="7"/>
        <v>Q1</v>
      </c>
      <c r="E109" s="4">
        <f>MONTH(SalesDataTable[[#This Row],[Order Date]])</f>
        <v>1</v>
      </c>
      <c r="F109" s="4"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8"/>
        <v>78.469999999999985</v>
      </c>
      <c r="R109" s="6">
        <f t="shared" si="9"/>
        <v>38.299999999999997</v>
      </c>
      <c r="S109" s="6">
        <f t="shared" si="10"/>
        <v>40.169999999999987</v>
      </c>
      <c r="T109" s="8">
        <f t="shared" si="11"/>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11">
        <f t="shared" si="6"/>
        <v>2026</v>
      </c>
      <c r="D110" s="13" t="str">
        <f t="shared" si="7"/>
        <v>Q1</v>
      </c>
      <c r="E110" s="4">
        <f>MONTH(SalesDataTable[[#This Row],[Order Date]])</f>
        <v>1</v>
      </c>
      <c r="F110" s="4" t="str">
        <f>TEXT(SalesDataTable[[#This Row],[Order Date]],"MMM")</f>
        <v>Jan</v>
      </c>
      <c r="G110" s="4" t="s">
        <v>0</v>
      </c>
      <c r="H110" s="4" t="s">
        <v>50</v>
      </c>
      <c r="I110" s="4" t="s">
        <v>2</v>
      </c>
      <c r="J110" s="4" t="s">
        <v>3</v>
      </c>
      <c r="K110" s="4" t="s">
        <v>9</v>
      </c>
      <c r="L110" s="4" t="s">
        <v>10</v>
      </c>
      <c r="M110" s="9">
        <v>1</v>
      </c>
      <c r="N110" s="6">
        <v>94.07</v>
      </c>
      <c r="O110" s="7">
        <v>0</v>
      </c>
      <c r="P110" s="6">
        <v>46.28</v>
      </c>
      <c r="Q110" s="6">
        <f t="shared" si="8"/>
        <v>94.07</v>
      </c>
      <c r="R110" s="6">
        <f t="shared" si="9"/>
        <v>46.28</v>
      </c>
      <c r="S110" s="6">
        <f t="shared" si="10"/>
        <v>47.789999999999992</v>
      </c>
      <c r="T110" s="8">
        <f t="shared" si="11"/>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11">
        <f t="shared" si="6"/>
        <v>2026</v>
      </c>
      <c r="D111" s="13" t="str">
        <f t="shared" si="7"/>
        <v>Q1</v>
      </c>
      <c r="E111" s="4">
        <f>MONTH(SalesDataTable[[#This Row],[Order Date]])</f>
        <v>1</v>
      </c>
      <c r="F111" s="4" t="str">
        <f>TEXT(SalesDataTable[[#This Row],[Order Date]],"MMM")</f>
        <v>Jan</v>
      </c>
      <c r="G111" s="4" t="s">
        <v>0</v>
      </c>
      <c r="H111" s="4" t="s">
        <v>50</v>
      </c>
      <c r="I111" s="4" t="s">
        <v>2</v>
      </c>
      <c r="J111" s="4" t="s">
        <v>3</v>
      </c>
      <c r="K111" s="4" t="s">
        <v>14</v>
      </c>
      <c r="L111" s="4" t="s">
        <v>48</v>
      </c>
      <c r="M111" s="9">
        <v>1</v>
      </c>
      <c r="N111" s="6">
        <v>163.71</v>
      </c>
      <c r="O111" s="7">
        <v>0</v>
      </c>
      <c r="P111" s="6">
        <v>90.06</v>
      </c>
      <c r="Q111" s="6">
        <f t="shared" si="8"/>
        <v>163.71</v>
      </c>
      <c r="R111" s="6">
        <f t="shared" si="9"/>
        <v>90.06</v>
      </c>
      <c r="S111" s="6">
        <f t="shared" si="10"/>
        <v>73.650000000000006</v>
      </c>
      <c r="T111" s="8">
        <f t="shared" si="11"/>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11">
        <f t="shared" si="6"/>
        <v>2026</v>
      </c>
      <c r="D112" s="13" t="str">
        <f t="shared" si="7"/>
        <v>Q1</v>
      </c>
      <c r="E112" s="4">
        <f>MONTH(SalesDataTable[[#This Row],[Order Date]])</f>
        <v>1</v>
      </c>
      <c r="F112" s="4"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8"/>
        <v>765.72</v>
      </c>
      <c r="R112" s="6">
        <f t="shared" si="9"/>
        <v>427.28</v>
      </c>
      <c r="S112" s="6">
        <f t="shared" si="10"/>
        <v>338.44000000000005</v>
      </c>
      <c r="T112" s="8">
        <f t="shared" si="11"/>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11">
        <f t="shared" si="6"/>
        <v>2026</v>
      </c>
      <c r="D113" s="13" t="str">
        <f t="shared" si="7"/>
        <v>Q1</v>
      </c>
      <c r="E113" s="4">
        <f>MONTH(SalesDataTable[[#This Row],[Order Date]])</f>
        <v>1</v>
      </c>
      <c r="F113" s="4" t="str">
        <f>TEXT(SalesDataTable[[#This Row],[Order Date]],"MMM")</f>
        <v>Jan</v>
      </c>
      <c r="G113" s="4" t="s">
        <v>6</v>
      </c>
      <c r="H113" s="4" t="s">
        <v>41</v>
      </c>
      <c r="I113" s="4" t="s">
        <v>8</v>
      </c>
      <c r="J113" s="4" t="s">
        <v>16</v>
      </c>
      <c r="K113" s="4" t="s">
        <v>14</v>
      </c>
      <c r="L113" s="4" t="s">
        <v>32</v>
      </c>
      <c r="M113" s="9">
        <v>3</v>
      </c>
      <c r="N113" s="6">
        <v>46.94</v>
      </c>
      <c r="O113" s="7">
        <v>0.05</v>
      </c>
      <c r="P113" s="6">
        <v>18.18</v>
      </c>
      <c r="Q113" s="6">
        <f t="shared" si="8"/>
        <v>133.779</v>
      </c>
      <c r="R113" s="6">
        <f t="shared" si="9"/>
        <v>54.54</v>
      </c>
      <c r="S113" s="6">
        <f t="shared" si="10"/>
        <v>79.239000000000004</v>
      </c>
      <c r="T113" s="8">
        <f t="shared" si="11"/>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11">
        <f t="shared" si="6"/>
        <v>2026</v>
      </c>
      <c r="D114" s="13" t="str">
        <f t="shared" si="7"/>
        <v>Q1</v>
      </c>
      <c r="E114" s="4">
        <f>MONTH(SalesDataTable[[#This Row],[Order Date]])</f>
        <v>1</v>
      </c>
      <c r="F114" s="4"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8"/>
        <v>147.21</v>
      </c>
      <c r="R114" s="6">
        <f t="shared" si="9"/>
        <v>79.510000000000005</v>
      </c>
      <c r="S114" s="6">
        <f t="shared" si="10"/>
        <v>67.7</v>
      </c>
      <c r="T114" s="8">
        <f t="shared" si="11"/>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11">
        <f t="shared" si="6"/>
        <v>2026</v>
      </c>
      <c r="D115" s="13" t="str">
        <f t="shared" si="7"/>
        <v>Q1</v>
      </c>
      <c r="E115" s="4">
        <f>MONTH(SalesDataTable[[#This Row],[Order Date]])</f>
        <v>1</v>
      </c>
      <c r="F115" s="4"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8"/>
        <v>35.729999999999997</v>
      </c>
      <c r="R115" s="6">
        <f t="shared" si="9"/>
        <v>13.57</v>
      </c>
      <c r="S115" s="6">
        <f t="shared" si="10"/>
        <v>22.159999999999997</v>
      </c>
      <c r="T115" s="8">
        <f t="shared" si="11"/>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11">
        <f t="shared" si="6"/>
        <v>2026</v>
      </c>
      <c r="D116" s="13" t="str">
        <f t="shared" si="7"/>
        <v>Q1</v>
      </c>
      <c r="E116" s="4">
        <f>MONTH(SalesDataTable[[#This Row],[Order Date]])</f>
        <v>1</v>
      </c>
      <c r="F116" s="4" t="str">
        <f>TEXT(SalesDataTable[[#This Row],[Order Date]],"MMM")</f>
        <v>Jan</v>
      </c>
      <c r="G116" s="4" t="s">
        <v>6</v>
      </c>
      <c r="H116" s="4" t="s">
        <v>49</v>
      </c>
      <c r="I116" s="4" t="s">
        <v>2</v>
      </c>
      <c r="J116" s="4" t="s">
        <v>13</v>
      </c>
      <c r="K116" s="4" t="s">
        <v>4</v>
      </c>
      <c r="L116" s="4" t="s">
        <v>30</v>
      </c>
      <c r="M116" s="9">
        <v>2</v>
      </c>
      <c r="N116" s="6">
        <v>103.99</v>
      </c>
      <c r="O116" s="7">
        <v>0.15</v>
      </c>
      <c r="P116" s="6">
        <v>51.94</v>
      </c>
      <c r="Q116" s="6">
        <f t="shared" si="8"/>
        <v>176.78299999999999</v>
      </c>
      <c r="R116" s="6">
        <f t="shared" si="9"/>
        <v>103.88</v>
      </c>
      <c r="S116" s="6">
        <f t="shared" si="10"/>
        <v>72.902999999999992</v>
      </c>
      <c r="T116" s="8">
        <f t="shared" si="11"/>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11">
        <f t="shared" si="6"/>
        <v>2026</v>
      </c>
      <c r="D117" s="13" t="str">
        <f t="shared" si="7"/>
        <v>Q1</v>
      </c>
      <c r="E117" s="4">
        <f>MONTH(SalesDataTable[[#This Row],[Order Date]])</f>
        <v>1</v>
      </c>
      <c r="F117" s="4"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8"/>
        <v>145.47999999999999</v>
      </c>
      <c r="R117" s="6">
        <f t="shared" si="9"/>
        <v>63.92</v>
      </c>
      <c r="S117" s="6">
        <f t="shared" si="10"/>
        <v>81.559999999999988</v>
      </c>
      <c r="T117" s="8">
        <f t="shared" si="11"/>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11">
        <f t="shared" si="6"/>
        <v>2026</v>
      </c>
      <c r="D118" s="13" t="str">
        <f t="shared" si="7"/>
        <v>Q1</v>
      </c>
      <c r="E118" s="4">
        <f>MONTH(SalesDataTable[[#This Row],[Order Date]])</f>
        <v>1</v>
      </c>
      <c r="F118" s="4"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8"/>
        <v>95.009500000000003</v>
      </c>
      <c r="R118" s="6">
        <f t="shared" si="9"/>
        <v>49.41</v>
      </c>
      <c r="S118" s="6">
        <f t="shared" si="10"/>
        <v>45.599500000000006</v>
      </c>
      <c r="T118" s="8">
        <f t="shared" si="11"/>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11">
        <f t="shared" si="6"/>
        <v>2026</v>
      </c>
      <c r="D119" s="13" t="str">
        <f t="shared" si="7"/>
        <v>Q1</v>
      </c>
      <c r="E119" s="4">
        <f>MONTH(SalesDataTable[[#This Row],[Order Date]])</f>
        <v>1</v>
      </c>
      <c r="F119" s="4" t="str">
        <f>TEXT(SalesDataTable[[#This Row],[Order Date]],"MMM")</f>
        <v>Jan</v>
      </c>
      <c r="G119" s="4" t="s">
        <v>20</v>
      </c>
      <c r="H119" s="4" t="s">
        <v>31</v>
      </c>
      <c r="I119" s="4" t="s">
        <v>2</v>
      </c>
      <c r="J119" s="4" t="s">
        <v>16</v>
      </c>
      <c r="K119" s="4" t="s">
        <v>14</v>
      </c>
      <c r="L119" s="4" t="s">
        <v>32</v>
      </c>
      <c r="M119" s="9">
        <v>2</v>
      </c>
      <c r="N119" s="6">
        <v>45.73</v>
      </c>
      <c r="O119" s="7">
        <v>0</v>
      </c>
      <c r="P119" s="6">
        <v>18.11</v>
      </c>
      <c r="Q119" s="6">
        <f t="shared" si="8"/>
        <v>91.46</v>
      </c>
      <c r="R119" s="6">
        <f t="shared" si="9"/>
        <v>36.22</v>
      </c>
      <c r="S119" s="6">
        <f t="shared" si="10"/>
        <v>55.239999999999995</v>
      </c>
      <c r="T119" s="8">
        <f t="shared" si="11"/>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11">
        <f t="shared" si="6"/>
        <v>2026</v>
      </c>
      <c r="D120" s="13" t="str">
        <f t="shared" si="7"/>
        <v>Q1</v>
      </c>
      <c r="E120" s="4">
        <f>MONTH(SalesDataTable[[#This Row],[Order Date]])</f>
        <v>1</v>
      </c>
      <c r="F120" s="4" t="str">
        <f>TEXT(SalesDataTable[[#This Row],[Order Date]],"MMM")</f>
        <v>Jan</v>
      </c>
      <c r="G120" s="4" t="s">
        <v>11</v>
      </c>
      <c r="H120" s="4" t="s">
        <v>52</v>
      </c>
      <c r="I120" s="4" t="s">
        <v>2</v>
      </c>
      <c r="J120" s="4" t="s">
        <v>3</v>
      </c>
      <c r="K120" s="4" t="s">
        <v>9</v>
      </c>
      <c r="L120" s="4" t="s">
        <v>17</v>
      </c>
      <c r="M120" s="9">
        <v>2</v>
      </c>
      <c r="N120" s="6">
        <v>143.66</v>
      </c>
      <c r="O120" s="7">
        <v>0.15</v>
      </c>
      <c r="P120" s="6">
        <v>78.14</v>
      </c>
      <c r="Q120" s="6">
        <f t="shared" si="8"/>
        <v>244.22199999999998</v>
      </c>
      <c r="R120" s="6">
        <f t="shared" si="9"/>
        <v>156.28</v>
      </c>
      <c r="S120" s="6">
        <f t="shared" si="10"/>
        <v>87.941999999999979</v>
      </c>
      <c r="T120" s="8">
        <f t="shared" si="11"/>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11">
        <f t="shared" si="6"/>
        <v>2026</v>
      </c>
      <c r="D121" s="13" t="str">
        <f t="shared" si="7"/>
        <v>Q1</v>
      </c>
      <c r="E121" s="4">
        <f>MONTH(SalesDataTable[[#This Row],[Order Date]])</f>
        <v>1</v>
      </c>
      <c r="F121" s="4"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8"/>
        <v>231.57199999999997</v>
      </c>
      <c r="R121" s="6">
        <f t="shared" si="9"/>
        <v>124.34</v>
      </c>
      <c r="S121" s="6">
        <f t="shared" si="10"/>
        <v>107.23199999999997</v>
      </c>
      <c r="T121" s="8">
        <f t="shared" si="11"/>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11">
        <f t="shared" si="6"/>
        <v>2026</v>
      </c>
      <c r="D122" s="13" t="str">
        <f t="shared" si="7"/>
        <v>Q1</v>
      </c>
      <c r="E122" s="4">
        <f>MONTH(SalesDataTable[[#This Row],[Order Date]])</f>
        <v>1</v>
      </c>
      <c r="F122" s="4" t="str">
        <f>TEXT(SalesDataTable[[#This Row],[Order Date]],"MMM")</f>
        <v>Jan</v>
      </c>
      <c r="G122" s="4" t="s">
        <v>0</v>
      </c>
      <c r="H122" s="4" t="s">
        <v>50</v>
      </c>
      <c r="I122" s="4" t="s">
        <v>2</v>
      </c>
      <c r="J122" s="4" t="s">
        <v>3</v>
      </c>
      <c r="K122" s="4" t="s">
        <v>34</v>
      </c>
      <c r="L122" s="4" t="s">
        <v>45</v>
      </c>
      <c r="M122" s="9">
        <v>3</v>
      </c>
      <c r="N122" s="6">
        <v>50.92</v>
      </c>
      <c r="O122" s="7">
        <v>0.05</v>
      </c>
      <c r="P122" s="6">
        <v>21.87</v>
      </c>
      <c r="Q122" s="6">
        <f t="shared" si="8"/>
        <v>145.12199999999999</v>
      </c>
      <c r="R122" s="6">
        <f t="shared" si="9"/>
        <v>65.61</v>
      </c>
      <c r="S122" s="6">
        <f t="shared" si="10"/>
        <v>79.511999999999986</v>
      </c>
      <c r="T122" s="8">
        <f t="shared" si="11"/>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11">
        <f t="shared" si="6"/>
        <v>2026</v>
      </c>
      <c r="D123" s="13" t="str">
        <f t="shared" si="7"/>
        <v>Q1</v>
      </c>
      <c r="E123" s="4">
        <f>MONTH(SalesDataTable[[#This Row],[Order Date]])</f>
        <v>1</v>
      </c>
      <c r="F123" s="4" t="str">
        <f>TEXT(SalesDataTable[[#This Row],[Order Date]],"MMM")</f>
        <v>Jan</v>
      </c>
      <c r="G123" s="4" t="s">
        <v>0</v>
      </c>
      <c r="H123" s="4" t="s">
        <v>1</v>
      </c>
      <c r="I123" s="4" t="s">
        <v>2</v>
      </c>
      <c r="J123" s="4" t="s">
        <v>3</v>
      </c>
      <c r="K123" s="4" t="s">
        <v>4</v>
      </c>
      <c r="L123" s="4" t="s">
        <v>30</v>
      </c>
      <c r="M123" s="9">
        <v>1</v>
      </c>
      <c r="N123" s="6">
        <v>103.78</v>
      </c>
      <c r="O123" s="7">
        <v>0</v>
      </c>
      <c r="P123" s="6">
        <v>49.36</v>
      </c>
      <c r="Q123" s="6">
        <f t="shared" si="8"/>
        <v>103.78</v>
      </c>
      <c r="R123" s="6">
        <f t="shared" si="9"/>
        <v>49.36</v>
      </c>
      <c r="S123" s="6">
        <f t="shared" si="10"/>
        <v>54.42</v>
      </c>
      <c r="T123" s="8">
        <f t="shared" si="11"/>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11">
        <f t="shared" si="6"/>
        <v>2026</v>
      </c>
      <c r="D124" s="13" t="str">
        <f t="shared" si="7"/>
        <v>Q1</v>
      </c>
      <c r="E124" s="4">
        <f>MONTH(SalesDataTable[[#This Row],[Order Date]])</f>
        <v>1</v>
      </c>
      <c r="F124" s="4"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8"/>
        <v>314.33999999999997</v>
      </c>
      <c r="R124" s="6">
        <f t="shared" si="9"/>
        <v>162.52000000000001</v>
      </c>
      <c r="S124" s="6">
        <f t="shared" si="10"/>
        <v>151.81999999999996</v>
      </c>
      <c r="T124" s="8">
        <f t="shared" si="11"/>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11">
        <f t="shared" si="6"/>
        <v>2026</v>
      </c>
      <c r="D125" s="13" t="str">
        <f t="shared" si="7"/>
        <v>Q1</v>
      </c>
      <c r="E125" s="4">
        <f>MONTH(SalesDataTable[[#This Row],[Order Date]])</f>
        <v>1</v>
      </c>
      <c r="F125" s="4"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8"/>
        <v>265.83999999999997</v>
      </c>
      <c r="R125" s="6">
        <f t="shared" si="9"/>
        <v>138.04</v>
      </c>
      <c r="S125" s="6">
        <f t="shared" si="10"/>
        <v>127.79999999999998</v>
      </c>
      <c r="T125" s="8">
        <f t="shared" si="11"/>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11">
        <f t="shared" si="6"/>
        <v>2026</v>
      </c>
      <c r="D126" s="13" t="str">
        <f t="shared" si="7"/>
        <v>Q1</v>
      </c>
      <c r="E126" s="4">
        <f>MONTH(SalesDataTable[[#This Row],[Order Date]])</f>
        <v>1</v>
      </c>
      <c r="F126" s="4" t="str">
        <f>TEXT(SalesDataTable[[#This Row],[Order Date]],"MMM")</f>
        <v>Jan</v>
      </c>
      <c r="G126" s="4" t="s">
        <v>20</v>
      </c>
      <c r="H126" s="4" t="s">
        <v>33</v>
      </c>
      <c r="I126" s="4" t="s">
        <v>19</v>
      </c>
      <c r="J126" s="4" t="s">
        <v>3</v>
      </c>
      <c r="K126" s="4" t="s">
        <v>9</v>
      </c>
      <c r="L126" s="4" t="s">
        <v>46</v>
      </c>
      <c r="M126" s="9">
        <v>1</v>
      </c>
      <c r="N126" s="6">
        <v>71.41</v>
      </c>
      <c r="O126" s="7">
        <v>0.05</v>
      </c>
      <c r="P126" s="6">
        <v>32.28</v>
      </c>
      <c r="Q126" s="6">
        <f t="shared" si="8"/>
        <v>67.839499999999987</v>
      </c>
      <c r="R126" s="6">
        <f t="shared" si="9"/>
        <v>32.28</v>
      </c>
      <c r="S126" s="6">
        <f t="shared" si="10"/>
        <v>35.559499999999986</v>
      </c>
      <c r="T126" s="8">
        <f t="shared" si="11"/>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11">
        <f t="shared" si="6"/>
        <v>2026</v>
      </c>
      <c r="D127" s="13" t="str">
        <f t="shared" si="7"/>
        <v>Q1</v>
      </c>
      <c r="E127" s="4">
        <f>MONTH(SalesDataTable[[#This Row],[Order Date]])</f>
        <v>1</v>
      </c>
      <c r="F127" s="4"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8"/>
        <v>199.67</v>
      </c>
      <c r="R127" s="6">
        <f t="shared" si="9"/>
        <v>103.81</v>
      </c>
      <c r="S127" s="6">
        <f t="shared" si="10"/>
        <v>95.859999999999985</v>
      </c>
      <c r="T127" s="8">
        <f t="shared" si="11"/>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11">
        <f t="shared" si="6"/>
        <v>2026</v>
      </c>
      <c r="D128" s="13" t="str">
        <f t="shared" si="7"/>
        <v>Q1</v>
      </c>
      <c r="E128" s="4">
        <f>MONTH(SalesDataTable[[#This Row],[Order Date]])</f>
        <v>1</v>
      </c>
      <c r="F128" s="4" t="str">
        <f>TEXT(SalesDataTable[[#This Row],[Order Date]],"MMM")</f>
        <v>Jan</v>
      </c>
      <c r="G128" s="4" t="s">
        <v>0</v>
      </c>
      <c r="H128" s="4" t="s">
        <v>1</v>
      </c>
      <c r="I128" s="4" t="s">
        <v>19</v>
      </c>
      <c r="J128" s="4" t="s">
        <v>3</v>
      </c>
      <c r="K128" s="4" t="s">
        <v>23</v>
      </c>
      <c r="L128" s="4" t="s">
        <v>29</v>
      </c>
      <c r="M128" s="9">
        <v>1</v>
      </c>
      <c r="N128" s="6">
        <v>196.88</v>
      </c>
      <c r="O128" s="7">
        <v>0</v>
      </c>
      <c r="P128" s="6">
        <v>102.76</v>
      </c>
      <c r="Q128" s="6">
        <f t="shared" si="8"/>
        <v>196.88</v>
      </c>
      <c r="R128" s="6">
        <f t="shared" si="9"/>
        <v>102.76</v>
      </c>
      <c r="S128" s="6">
        <f t="shared" si="10"/>
        <v>94.11999999999999</v>
      </c>
      <c r="T128" s="8">
        <f t="shared" si="11"/>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11">
        <f t="shared" si="6"/>
        <v>2026</v>
      </c>
      <c r="D129" s="13" t="str">
        <f t="shared" si="7"/>
        <v>Q1</v>
      </c>
      <c r="E129" s="4">
        <f>MONTH(SalesDataTable[[#This Row],[Order Date]])</f>
        <v>1</v>
      </c>
      <c r="F129" s="4" t="str">
        <f>TEXT(SalesDataTable[[#This Row],[Order Date]],"MMM")</f>
        <v>Jan</v>
      </c>
      <c r="G129" s="4" t="s">
        <v>20</v>
      </c>
      <c r="H129" s="4" t="s">
        <v>31</v>
      </c>
      <c r="I129" s="4" t="s">
        <v>2</v>
      </c>
      <c r="J129" s="4" t="s">
        <v>3</v>
      </c>
      <c r="K129" s="4" t="s">
        <v>4</v>
      </c>
      <c r="L129" s="4" t="s">
        <v>22</v>
      </c>
      <c r="M129" s="9">
        <v>3</v>
      </c>
      <c r="N129" s="6">
        <v>49.95</v>
      </c>
      <c r="O129" s="7">
        <v>0</v>
      </c>
      <c r="P129" s="6">
        <v>22.55</v>
      </c>
      <c r="Q129" s="6">
        <f t="shared" si="8"/>
        <v>149.85000000000002</v>
      </c>
      <c r="R129" s="6">
        <f t="shared" si="9"/>
        <v>67.650000000000006</v>
      </c>
      <c r="S129" s="6">
        <f t="shared" si="10"/>
        <v>82.200000000000017</v>
      </c>
      <c r="T129" s="8">
        <f t="shared" si="11"/>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11">
        <f t="shared" ref="C130:C193" si="12">YEAR(B130)</f>
        <v>2026</v>
      </c>
      <c r="D130" s="13" t="str">
        <f t="shared" ref="D130:D193" si="13">"Q"&amp;ROUNDUP(MONTH(B130)/3,0)</f>
        <v>Q1</v>
      </c>
      <c r="E130" s="4">
        <f>MONTH(SalesDataTable[[#This Row],[Order Date]])</f>
        <v>1</v>
      </c>
      <c r="F130" s="4"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14">M130*N130*(1-O130)</f>
        <v>70.41</v>
      </c>
      <c r="R130" s="6">
        <f t="shared" ref="R130:R193" si="15">M130*P130</f>
        <v>32.74</v>
      </c>
      <c r="S130" s="6">
        <f t="shared" ref="S130:S193" si="16">Q130-R130</f>
        <v>37.669999999999995</v>
      </c>
      <c r="T130" s="8">
        <f t="shared" ref="T130:T193" si="17">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11">
        <f t="shared" si="12"/>
        <v>2026</v>
      </c>
      <c r="D131" s="13" t="str">
        <f t="shared" si="13"/>
        <v>Q1</v>
      </c>
      <c r="E131" s="4">
        <f>MONTH(SalesDataTable[[#This Row],[Order Date]])</f>
        <v>1</v>
      </c>
      <c r="F131" s="4"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14"/>
        <v>119.49300000000001</v>
      </c>
      <c r="R131" s="6">
        <f t="shared" si="15"/>
        <v>63.68</v>
      </c>
      <c r="S131" s="6">
        <f t="shared" si="16"/>
        <v>55.813000000000009</v>
      </c>
      <c r="T131" s="8">
        <f t="shared" si="17"/>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11">
        <f t="shared" si="12"/>
        <v>2026</v>
      </c>
      <c r="D132" s="13" t="str">
        <f t="shared" si="13"/>
        <v>Q1</v>
      </c>
      <c r="E132" s="4">
        <f>MONTH(SalesDataTable[[#This Row],[Order Date]])</f>
        <v>1</v>
      </c>
      <c r="F132" s="4" t="str">
        <f>TEXT(SalesDataTable[[#This Row],[Order Date]],"MMM")</f>
        <v>Jan</v>
      </c>
      <c r="G132" s="4" t="s">
        <v>11</v>
      </c>
      <c r="H132" s="4" t="s">
        <v>52</v>
      </c>
      <c r="I132" s="4" t="s">
        <v>2</v>
      </c>
      <c r="J132" s="4" t="s">
        <v>16</v>
      </c>
      <c r="K132" s="4" t="s">
        <v>9</v>
      </c>
      <c r="L132" s="4" t="s">
        <v>10</v>
      </c>
      <c r="M132" s="9">
        <v>4</v>
      </c>
      <c r="N132" s="6">
        <v>91.46</v>
      </c>
      <c r="O132" s="7">
        <v>0</v>
      </c>
      <c r="P132" s="6">
        <v>44.04</v>
      </c>
      <c r="Q132" s="6">
        <f t="shared" si="14"/>
        <v>365.84</v>
      </c>
      <c r="R132" s="6">
        <f t="shared" si="15"/>
        <v>176.16</v>
      </c>
      <c r="S132" s="6">
        <f t="shared" si="16"/>
        <v>189.67999999999998</v>
      </c>
      <c r="T132" s="8">
        <f t="shared" si="17"/>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11">
        <f t="shared" si="12"/>
        <v>2026</v>
      </c>
      <c r="D133" s="13" t="str">
        <f t="shared" si="13"/>
        <v>Q1</v>
      </c>
      <c r="E133" s="4">
        <f>MONTH(SalesDataTable[[#This Row],[Order Date]])</f>
        <v>1</v>
      </c>
      <c r="F133" s="4" t="str">
        <f>TEXT(SalesDataTable[[#This Row],[Order Date]],"MMM")</f>
        <v>Jan</v>
      </c>
      <c r="G133" s="4" t="s">
        <v>6</v>
      </c>
      <c r="H133" s="4" t="s">
        <v>43</v>
      </c>
      <c r="I133" s="4" t="s">
        <v>2</v>
      </c>
      <c r="J133" s="4" t="s">
        <v>13</v>
      </c>
      <c r="K133" s="4" t="s">
        <v>23</v>
      </c>
      <c r="L133" s="4" t="s">
        <v>51</v>
      </c>
      <c r="M133" s="9">
        <v>2</v>
      </c>
      <c r="N133" s="6">
        <v>123.27</v>
      </c>
      <c r="O133" s="7">
        <v>0</v>
      </c>
      <c r="P133" s="6">
        <v>60.26</v>
      </c>
      <c r="Q133" s="6">
        <f t="shared" si="14"/>
        <v>246.54</v>
      </c>
      <c r="R133" s="6">
        <f t="shared" si="15"/>
        <v>120.52</v>
      </c>
      <c r="S133" s="6">
        <f t="shared" si="16"/>
        <v>126.02</v>
      </c>
      <c r="T133" s="8">
        <f t="shared" si="17"/>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11">
        <f t="shared" si="12"/>
        <v>2026</v>
      </c>
      <c r="D134" s="13" t="str">
        <f t="shared" si="13"/>
        <v>Q1</v>
      </c>
      <c r="E134" s="4">
        <f>MONTH(SalesDataTable[[#This Row],[Order Date]])</f>
        <v>1</v>
      </c>
      <c r="F134" s="4" t="str">
        <f>TEXT(SalesDataTable[[#This Row],[Order Date]],"MMM")</f>
        <v>Jan</v>
      </c>
      <c r="G134" s="4" t="s">
        <v>11</v>
      </c>
      <c r="H134" s="4" t="s">
        <v>25</v>
      </c>
      <c r="I134" s="4" t="s">
        <v>8</v>
      </c>
      <c r="J134" s="4" t="s">
        <v>16</v>
      </c>
      <c r="K134" s="4" t="s">
        <v>34</v>
      </c>
      <c r="L134" s="4" t="s">
        <v>45</v>
      </c>
      <c r="M134" s="9">
        <v>3</v>
      </c>
      <c r="N134" s="6">
        <v>49.63</v>
      </c>
      <c r="O134" s="7">
        <v>0.1</v>
      </c>
      <c r="P134" s="6">
        <v>22.06</v>
      </c>
      <c r="Q134" s="6">
        <f t="shared" si="14"/>
        <v>134.001</v>
      </c>
      <c r="R134" s="6">
        <f t="shared" si="15"/>
        <v>66.179999999999993</v>
      </c>
      <c r="S134" s="6">
        <f t="shared" si="16"/>
        <v>67.821000000000012</v>
      </c>
      <c r="T134" s="8">
        <f t="shared" si="17"/>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11">
        <f t="shared" si="12"/>
        <v>2026</v>
      </c>
      <c r="D135" s="13" t="str">
        <f t="shared" si="13"/>
        <v>Q1</v>
      </c>
      <c r="E135" s="4">
        <f>MONTH(SalesDataTable[[#This Row],[Order Date]])</f>
        <v>1</v>
      </c>
      <c r="F135" s="4"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14"/>
        <v>1427.8679999999999</v>
      </c>
      <c r="R135" s="6">
        <f t="shared" si="15"/>
        <v>827.40000000000009</v>
      </c>
      <c r="S135" s="6">
        <f t="shared" si="16"/>
        <v>600.46799999999985</v>
      </c>
      <c r="T135" s="8">
        <f t="shared" si="17"/>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11">
        <f t="shared" si="12"/>
        <v>2026</v>
      </c>
      <c r="D136" s="13" t="str">
        <f t="shared" si="13"/>
        <v>Q1</v>
      </c>
      <c r="E136" s="4">
        <f>MONTH(SalesDataTable[[#This Row],[Order Date]])</f>
        <v>1</v>
      </c>
      <c r="F136" s="4"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14"/>
        <v>39.549999999999997</v>
      </c>
      <c r="R136" s="6">
        <f t="shared" si="15"/>
        <v>17.059999999999999</v>
      </c>
      <c r="S136" s="6">
        <f t="shared" si="16"/>
        <v>22.49</v>
      </c>
      <c r="T136" s="8">
        <f t="shared" si="17"/>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11">
        <f t="shared" si="12"/>
        <v>2026</v>
      </c>
      <c r="D137" s="13" t="str">
        <f t="shared" si="13"/>
        <v>Q1</v>
      </c>
      <c r="E137" s="4">
        <f>MONTH(SalesDataTable[[#This Row],[Order Date]])</f>
        <v>1</v>
      </c>
      <c r="F137" s="4"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14"/>
        <v>240.24</v>
      </c>
      <c r="R137" s="6">
        <f t="shared" si="15"/>
        <v>118.35000000000001</v>
      </c>
      <c r="S137" s="6">
        <f t="shared" si="16"/>
        <v>121.89</v>
      </c>
      <c r="T137" s="8">
        <f t="shared" si="17"/>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11">
        <f t="shared" si="12"/>
        <v>2026</v>
      </c>
      <c r="D138" s="13" t="str">
        <f t="shared" si="13"/>
        <v>Q1</v>
      </c>
      <c r="E138" s="4">
        <f>MONTH(SalesDataTable[[#This Row],[Order Date]])</f>
        <v>1</v>
      </c>
      <c r="F138" s="4" t="str">
        <f>TEXT(SalesDataTable[[#This Row],[Order Date]],"MMM")</f>
        <v>Jan</v>
      </c>
      <c r="G138" s="4" t="s">
        <v>11</v>
      </c>
      <c r="H138" s="4" t="s">
        <v>25</v>
      </c>
      <c r="I138" s="4" t="s">
        <v>19</v>
      </c>
      <c r="J138" s="4" t="s">
        <v>3</v>
      </c>
      <c r="K138" s="4" t="s">
        <v>34</v>
      </c>
      <c r="L138" s="4" t="s">
        <v>38</v>
      </c>
      <c r="M138" s="9">
        <v>1</v>
      </c>
      <c r="N138" s="6">
        <v>120.48</v>
      </c>
      <c r="O138" s="7">
        <v>0</v>
      </c>
      <c r="P138" s="6">
        <v>69.55</v>
      </c>
      <c r="Q138" s="6">
        <f t="shared" si="14"/>
        <v>120.48</v>
      </c>
      <c r="R138" s="6">
        <f t="shared" si="15"/>
        <v>69.55</v>
      </c>
      <c r="S138" s="6">
        <f t="shared" si="16"/>
        <v>50.930000000000007</v>
      </c>
      <c r="T138" s="8">
        <f t="shared" si="17"/>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11">
        <f t="shared" si="12"/>
        <v>2026</v>
      </c>
      <c r="D139" s="13" t="str">
        <f t="shared" si="13"/>
        <v>Q1</v>
      </c>
      <c r="E139" s="4">
        <f>MONTH(SalesDataTable[[#This Row],[Order Date]])</f>
        <v>1</v>
      </c>
      <c r="F139" s="4"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14"/>
        <v>37.401499999999999</v>
      </c>
      <c r="R139" s="6">
        <f t="shared" si="15"/>
        <v>14.66</v>
      </c>
      <c r="S139" s="6">
        <f t="shared" si="16"/>
        <v>22.741499999999998</v>
      </c>
      <c r="T139" s="8">
        <f t="shared" si="17"/>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11">
        <f t="shared" si="12"/>
        <v>2026</v>
      </c>
      <c r="D140" s="13" t="str">
        <f t="shared" si="13"/>
        <v>Q1</v>
      </c>
      <c r="E140" s="4">
        <f>MONTH(SalesDataTable[[#This Row],[Order Date]])</f>
        <v>1</v>
      </c>
      <c r="F140" s="4"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14"/>
        <v>551.20799999999997</v>
      </c>
      <c r="R140" s="6">
        <f t="shared" si="15"/>
        <v>316.39999999999998</v>
      </c>
      <c r="S140" s="6">
        <f t="shared" si="16"/>
        <v>234.80799999999999</v>
      </c>
      <c r="T140" s="8">
        <f t="shared" si="17"/>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11">
        <f t="shared" si="12"/>
        <v>2026</v>
      </c>
      <c r="D141" s="13" t="str">
        <f t="shared" si="13"/>
        <v>Q1</v>
      </c>
      <c r="E141" s="4">
        <f>MONTH(SalesDataTable[[#This Row],[Order Date]])</f>
        <v>1</v>
      </c>
      <c r="F141" s="4"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14"/>
        <v>602</v>
      </c>
      <c r="R141" s="6">
        <f t="shared" si="15"/>
        <v>347.55</v>
      </c>
      <c r="S141" s="6">
        <f t="shared" si="16"/>
        <v>254.45</v>
      </c>
      <c r="T141" s="8">
        <f t="shared" si="17"/>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11">
        <f t="shared" si="12"/>
        <v>2026</v>
      </c>
      <c r="D142" s="13" t="str">
        <f t="shared" si="13"/>
        <v>Q1</v>
      </c>
      <c r="E142" s="4">
        <f>MONTH(SalesDataTable[[#This Row],[Order Date]])</f>
        <v>1</v>
      </c>
      <c r="F142" s="4"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14"/>
        <v>429.39000000000004</v>
      </c>
      <c r="R142" s="6">
        <f t="shared" si="15"/>
        <v>186.5</v>
      </c>
      <c r="S142" s="6">
        <f t="shared" si="16"/>
        <v>242.89000000000004</v>
      </c>
      <c r="T142" s="8">
        <f t="shared" si="17"/>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11">
        <f t="shared" si="12"/>
        <v>2026</v>
      </c>
      <c r="D143" s="13" t="str">
        <f t="shared" si="13"/>
        <v>Q1</v>
      </c>
      <c r="E143" s="4">
        <f>MONTH(SalesDataTable[[#This Row],[Order Date]])</f>
        <v>1</v>
      </c>
      <c r="F143" s="4" t="str">
        <f>TEXT(SalesDataTable[[#This Row],[Order Date]],"MMM")</f>
        <v>Jan</v>
      </c>
      <c r="G143" s="4" t="s">
        <v>0</v>
      </c>
      <c r="H143" s="4" t="s">
        <v>36</v>
      </c>
      <c r="I143" s="4" t="s">
        <v>2</v>
      </c>
      <c r="J143" s="4" t="s">
        <v>16</v>
      </c>
      <c r="K143" s="4" t="s">
        <v>4</v>
      </c>
      <c r="L143" s="4" t="s">
        <v>30</v>
      </c>
      <c r="M143" s="9">
        <v>1</v>
      </c>
      <c r="N143" s="6">
        <v>102.92</v>
      </c>
      <c r="O143" s="7">
        <v>0.05</v>
      </c>
      <c r="P143" s="6">
        <v>50.92</v>
      </c>
      <c r="Q143" s="6">
        <f t="shared" si="14"/>
        <v>97.774000000000001</v>
      </c>
      <c r="R143" s="6">
        <f t="shared" si="15"/>
        <v>50.92</v>
      </c>
      <c r="S143" s="6">
        <f t="shared" si="16"/>
        <v>46.853999999999999</v>
      </c>
      <c r="T143" s="8">
        <f t="shared" si="17"/>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11">
        <f t="shared" si="12"/>
        <v>2026</v>
      </c>
      <c r="D144" s="13" t="str">
        <f t="shared" si="13"/>
        <v>Q1</v>
      </c>
      <c r="E144" s="4">
        <f>MONTH(SalesDataTable[[#This Row],[Order Date]])</f>
        <v>1</v>
      </c>
      <c r="F144" s="4" t="str">
        <f>TEXT(SalesDataTable[[#This Row],[Order Date]],"MMM")</f>
        <v>Jan</v>
      </c>
      <c r="G144" s="4" t="s">
        <v>6</v>
      </c>
      <c r="H144" s="4" t="s">
        <v>7</v>
      </c>
      <c r="I144" s="4" t="s">
        <v>2</v>
      </c>
      <c r="J144" s="4" t="s">
        <v>3</v>
      </c>
      <c r="K144" s="4" t="s">
        <v>9</v>
      </c>
      <c r="L144" s="4" t="s">
        <v>46</v>
      </c>
      <c r="M144" s="9">
        <v>1</v>
      </c>
      <c r="N144" s="6">
        <v>72.69</v>
      </c>
      <c r="O144" s="7">
        <v>0.1</v>
      </c>
      <c r="P144" s="6">
        <v>32.67</v>
      </c>
      <c r="Q144" s="6">
        <f t="shared" si="14"/>
        <v>65.421000000000006</v>
      </c>
      <c r="R144" s="6">
        <f t="shared" si="15"/>
        <v>32.67</v>
      </c>
      <c r="S144" s="6">
        <f t="shared" si="16"/>
        <v>32.751000000000005</v>
      </c>
      <c r="T144" s="8">
        <f t="shared" si="17"/>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11">
        <f t="shared" si="12"/>
        <v>2026</v>
      </c>
      <c r="D145" s="13" t="str">
        <f t="shared" si="13"/>
        <v>Q1</v>
      </c>
      <c r="E145" s="4">
        <f>MONTH(SalesDataTable[[#This Row],[Order Date]])</f>
        <v>1</v>
      </c>
      <c r="F145" s="4"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14"/>
        <v>75.990499999999997</v>
      </c>
      <c r="R145" s="6">
        <f t="shared" si="15"/>
        <v>43.02</v>
      </c>
      <c r="S145" s="6">
        <f t="shared" si="16"/>
        <v>32.970499999999994</v>
      </c>
      <c r="T145" s="8">
        <f t="shared" si="17"/>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11">
        <f t="shared" si="12"/>
        <v>2026</v>
      </c>
      <c r="D146" s="13" t="str">
        <f t="shared" si="13"/>
        <v>Q1</v>
      </c>
      <c r="E146" s="4">
        <f>MONTH(SalesDataTable[[#This Row],[Order Date]])</f>
        <v>1</v>
      </c>
      <c r="F146" s="4" t="str">
        <f>TEXT(SalesDataTable[[#This Row],[Order Date]],"MMM")</f>
        <v>Jan</v>
      </c>
      <c r="G146" s="4" t="s">
        <v>6</v>
      </c>
      <c r="H146" s="4" t="s">
        <v>27</v>
      </c>
      <c r="I146" s="4" t="s">
        <v>8</v>
      </c>
      <c r="J146" s="4" t="s">
        <v>16</v>
      </c>
      <c r="K146" s="4" t="s">
        <v>34</v>
      </c>
      <c r="L146" s="4" t="s">
        <v>45</v>
      </c>
      <c r="M146" s="9">
        <v>4</v>
      </c>
      <c r="N146" s="6">
        <v>51.11</v>
      </c>
      <c r="O146" s="7">
        <v>0.15</v>
      </c>
      <c r="P146" s="6">
        <v>22.25</v>
      </c>
      <c r="Q146" s="6">
        <f t="shared" si="14"/>
        <v>173.774</v>
      </c>
      <c r="R146" s="6">
        <f t="shared" si="15"/>
        <v>89</v>
      </c>
      <c r="S146" s="6">
        <f t="shared" si="16"/>
        <v>84.774000000000001</v>
      </c>
      <c r="T146" s="8">
        <f t="shared" si="17"/>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11">
        <f t="shared" si="12"/>
        <v>2026</v>
      </c>
      <c r="D147" s="13" t="str">
        <f t="shared" si="13"/>
        <v>Q1</v>
      </c>
      <c r="E147" s="4">
        <f>MONTH(SalesDataTable[[#This Row],[Order Date]])</f>
        <v>1</v>
      </c>
      <c r="F147" s="4" t="str">
        <f>TEXT(SalesDataTable[[#This Row],[Order Date]],"MMM")</f>
        <v>Jan</v>
      </c>
      <c r="G147" s="4" t="s">
        <v>0</v>
      </c>
      <c r="H147" s="4" t="s">
        <v>50</v>
      </c>
      <c r="I147" s="4" t="s">
        <v>2</v>
      </c>
      <c r="J147" s="4" t="s">
        <v>3</v>
      </c>
      <c r="K147" s="4" t="s">
        <v>34</v>
      </c>
      <c r="L147" s="4" t="s">
        <v>38</v>
      </c>
      <c r="M147" s="9">
        <v>2</v>
      </c>
      <c r="N147" s="6">
        <v>124.83</v>
      </c>
      <c r="O147" s="7">
        <v>0</v>
      </c>
      <c r="P147" s="6">
        <v>70.91</v>
      </c>
      <c r="Q147" s="6">
        <f t="shared" si="14"/>
        <v>249.66</v>
      </c>
      <c r="R147" s="6">
        <f t="shared" si="15"/>
        <v>141.82</v>
      </c>
      <c r="S147" s="6">
        <f t="shared" si="16"/>
        <v>107.84</v>
      </c>
      <c r="T147" s="8">
        <f t="shared" si="17"/>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11">
        <f t="shared" si="12"/>
        <v>2026</v>
      </c>
      <c r="D148" s="13" t="str">
        <f t="shared" si="13"/>
        <v>Q1</v>
      </c>
      <c r="E148" s="4">
        <f>MONTH(SalesDataTable[[#This Row],[Order Date]])</f>
        <v>1</v>
      </c>
      <c r="F148" s="4" t="str">
        <f>TEXT(SalesDataTable[[#This Row],[Order Date]],"MMM")</f>
        <v>Jan</v>
      </c>
      <c r="G148" s="4" t="s">
        <v>6</v>
      </c>
      <c r="H148" s="4" t="s">
        <v>41</v>
      </c>
      <c r="I148" s="4" t="s">
        <v>19</v>
      </c>
      <c r="J148" s="4" t="s">
        <v>13</v>
      </c>
      <c r="K148" s="4" t="s">
        <v>4</v>
      </c>
      <c r="L148" s="4" t="s">
        <v>26</v>
      </c>
      <c r="M148" s="9">
        <v>6</v>
      </c>
      <c r="N148" s="6">
        <v>41.07</v>
      </c>
      <c r="O148" s="7">
        <v>0.1</v>
      </c>
      <c r="P148" s="6">
        <v>16.29</v>
      </c>
      <c r="Q148" s="6">
        <f t="shared" si="14"/>
        <v>221.77800000000002</v>
      </c>
      <c r="R148" s="6">
        <f t="shared" si="15"/>
        <v>97.74</v>
      </c>
      <c r="S148" s="6">
        <f t="shared" si="16"/>
        <v>124.03800000000003</v>
      </c>
      <c r="T148" s="8">
        <f t="shared" si="17"/>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11">
        <f t="shared" si="12"/>
        <v>2026</v>
      </c>
      <c r="D149" s="13" t="str">
        <f t="shared" si="13"/>
        <v>Q1</v>
      </c>
      <c r="E149" s="4">
        <f>MONTH(SalesDataTable[[#This Row],[Order Date]])</f>
        <v>1</v>
      </c>
      <c r="F149" s="4"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14"/>
        <v>36.020000000000003</v>
      </c>
      <c r="R149" s="6">
        <f t="shared" si="15"/>
        <v>13.34</v>
      </c>
      <c r="S149" s="6">
        <f t="shared" si="16"/>
        <v>22.680000000000003</v>
      </c>
      <c r="T149" s="8">
        <f t="shared" si="17"/>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11">
        <f t="shared" si="12"/>
        <v>2026</v>
      </c>
      <c r="D150" s="13" t="str">
        <f t="shared" si="13"/>
        <v>Q1</v>
      </c>
      <c r="E150" s="4">
        <f>MONTH(SalesDataTable[[#This Row],[Order Date]])</f>
        <v>1</v>
      </c>
      <c r="F150" s="4" t="str">
        <f>TEXT(SalesDataTable[[#This Row],[Order Date]],"MMM")</f>
        <v>Jan</v>
      </c>
      <c r="G150" s="4" t="s">
        <v>0</v>
      </c>
      <c r="H150" s="4" t="s">
        <v>1</v>
      </c>
      <c r="I150" s="4" t="s">
        <v>19</v>
      </c>
      <c r="J150" s="4" t="s">
        <v>3</v>
      </c>
      <c r="K150" s="4" t="s">
        <v>34</v>
      </c>
      <c r="L150" s="4" t="s">
        <v>42</v>
      </c>
      <c r="M150" s="9">
        <v>1</v>
      </c>
      <c r="N150" s="6">
        <v>35.82</v>
      </c>
      <c r="O150" s="7">
        <v>0.05</v>
      </c>
      <c r="P150" s="6">
        <v>14.32</v>
      </c>
      <c r="Q150" s="6">
        <f t="shared" si="14"/>
        <v>34.028999999999996</v>
      </c>
      <c r="R150" s="6">
        <f t="shared" si="15"/>
        <v>14.32</v>
      </c>
      <c r="S150" s="6">
        <f t="shared" si="16"/>
        <v>19.708999999999996</v>
      </c>
      <c r="T150" s="8">
        <f t="shared" si="17"/>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11">
        <f t="shared" si="12"/>
        <v>2026</v>
      </c>
      <c r="D151" s="13" t="str">
        <f t="shared" si="13"/>
        <v>Q1</v>
      </c>
      <c r="E151" s="4">
        <f>MONTH(SalesDataTable[[#This Row],[Order Date]])</f>
        <v>1</v>
      </c>
      <c r="F151" s="4" t="str">
        <f>TEXT(SalesDataTable[[#This Row],[Order Date]],"MMM")</f>
        <v>Jan</v>
      </c>
      <c r="G151" s="4" t="s">
        <v>11</v>
      </c>
      <c r="H151" s="4" t="s">
        <v>18</v>
      </c>
      <c r="I151" s="4" t="s">
        <v>19</v>
      </c>
      <c r="J151" s="4" t="s">
        <v>3</v>
      </c>
      <c r="K151" s="4" t="s">
        <v>4</v>
      </c>
      <c r="L151" s="4" t="s">
        <v>30</v>
      </c>
      <c r="M151" s="9">
        <v>3</v>
      </c>
      <c r="N151" s="6">
        <v>103.94</v>
      </c>
      <c r="O151" s="7">
        <v>0.1</v>
      </c>
      <c r="P151" s="6">
        <v>50.67</v>
      </c>
      <c r="Q151" s="6">
        <f t="shared" si="14"/>
        <v>280.63799999999998</v>
      </c>
      <c r="R151" s="6">
        <f t="shared" si="15"/>
        <v>152.01</v>
      </c>
      <c r="S151" s="6">
        <f t="shared" si="16"/>
        <v>128.62799999999999</v>
      </c>
      <c r="T151" s="8">
        <f t="shared" si="17"/>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11">
        <f t="shared" si="12"/>
        <v>2026</v>
      </c>
      <c r="D152" s="13" t="str">
        <f t="shared" si="13"/>
        <v>Q1</v>
      </c>
      <c r="E152" s="4">
        <f>MONTH(SalesDataTable[[#This Row],[Order Date]])</f>
        <v>2</v>
      </c>
      <c r="F152" s="4" t="str">
        <f>TEXT(SalesDataTable[[#This Row],[Order Date]],"MMM")</f>
        <v>Feb</v>
      </c>
      <c r="G152" s="4" t="s">
        <v>0</v>
      </c>
      <c r="H152" s="4" t="s">
        <v>1</v>
      </c>
      <c r="I152" s="4" t="s">
        <v>2</v>
      </c>
      <c r="J152" s="4" t="s">
        <v>3</v>
      </c>
      <c r="K152" s="4" t="s">
        <v>9</v>
      </c>
      <c r="L152" s="4" t="s">
        <v>17</v>
      </c>
      <c r="M152" s="9">
        <v>1</v>
      </c>
      <c r="N152" s="6">
        <v>140.53</v>
      </c>
      <c r="O152" s="7">
        <v>0</v>
      </c>
      <c r="P152" s="6">
        <v>77.36</v>
      </c>
      <c r="Q152" s="6">
        <f t="shared" si="14"/>
        <v>140.53</v>
      </c>
      <c r="R152" s="6">
        <f t="shared" si="15"/>
        <v>77.36</v>
      </c>
      <c r="S152" s="6">
        <f t="shared" si="16"/>
        <v>63.17</v>
      </c>
      <c r="T152" s="8">
        <f t="shared" si="17"/>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11">
        <f t="shared" si="12"/>
        <v>2026</v>
      </c>
      <c r="D153" s="13" t="str">
        <f t="shared" si="13"/>
        <v>Q1</v>
      </c>
      <c r="E153" s="4">
        <f>MONTH(SalesDataTable[[#This Row],[Order Date]])</f>
        <v>2</v>
      </c>
      <c r="F153" s="4"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14"/>
        <v>134.92849999999999</v>
      </c>
      <c r="R153" s="6">
        <f t="shared" si="15"/>
        <v>77.069999999999993</v>
      </c>
      <c r="S153" s="6">
        <f t="shared" si="16"/>
        <v>57.858499999999992</v>
      </c>
      <c r="T153" s="8">
        <f t="shared" si="17"/>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11">
        <f t="shared" si="12"/>
        <v>2026</v>
      </c>
      <c r="D154" s="13" t="str">
        <f t="shared" si="13"/>
        <v>Q1</v>
      </c>
      <c r="E154" s="4">
        <f>MONTH(SalesDataTable[[#This Row],[Order Date]])</f>
        <v>2</v>
      </c>
      <c r="F154" s="4"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14"/>
        <v>1348.2719999999999</v>
      </c>
      <c r="R154" s="6">
        <f t="shared" si="15"/>
        <v>713.64</v>
      </c>
      <c r="S154" s="6">
        <f t="shared" si="16"/>
        <v>634.63199999999995</v>
      </c>
      <c r="T154" s="8">
        <f t="shared" si="17"/>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11">
        <f t="shared" si="12"/>
        <v>2026</v>
      </c>
      <c r="D155" s="13" t="str">
        <f t="shared" si="13"/>
        <v>Q1</v>
      </c>
      <c r="E155" s="4">
        <f>MONTH(SalesDataTable[[#This Row],[Order Date]])</f>
        <v>2</v>
      </c>
      <c r="F155" s="4" t="str">
        <f>TEXT(SalesDataTable[[#This Row],[Order Date]],"MMM")</f>
        <v>Feb</v>
      </c>
      <c r="G155" s="4" t="s">
        <v>6</v>
      </c>
      <c r="H155" s="4" t="s">
        <v>43</v>
      </c>
      <c r="I155" s="4" t="s">
        <v>2</v>
      </c>
      <c r="J155" s="4" t="s">
        <v>3</v>
      </c>
      <c r="K155" s="4" t="s">
        <v>34</v>
      </c>
      <c r="L155" s="4" t="s">
        <v>42</v>
      </c>
      <c r="M155" s="9">
        <v>3</v>
      </c>
      <c r="N155" s="6">
        <v>35.36</v>
      </c>
      <c r="O155" s="7">
        <v>0</v>
      </c>
      <c r="P155" s="6">
        <v>13.7</v>
      </c>
      <c r="Q155" s="6">
        <f t="shared" si="14"/>
        <v>106.08</v>
      </c>
      <c r="R155" s="6">
        <f t="shared" si="15"/>
        <v>41.099999999999994</v>
      </c>
      <c r="S155" s="6">
        <f t="shared" si="16"/>
        <v>64.98</v>
      </c>
      <c r="T155" s="8">
        <f t="shared" si="17"/>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11">
        <f t="shared" si="12"/>
        <v>2026</v>
      </c>
      <c r="D156" s="13" t="str">
        <f t="shared" si="13"/>
        <v>Q1</v>
      </c>
      <c r="E156" s="4">
        <f>MONTH(SalesDataTable[[#This Row],[Order Date]])</f>
        <v>2</v>
      </c>
      <c r="F156" s="4" t="str">
        <f>TEXT(SalesDataTable[[#This Row],[Order Date]],"MMM")</f>
        <v>Feb</v>
      </c>
      <c r="G156" s="4" t="s">
        <v>20</v>
      </c>
      <c r="H156" s="4" t="s">
        <v>47</v>
      </c>
      <c r="I156" s="4" t="s">
        <v>28</v>
      </c>
      <c r="J156" s="4" t="s">
        <v>3</v>
      </c>
      <c r="K156" s="4" t="s">
        <v>34</v>
      </c>
      <c r="L156" s="4" t="s">
        <v>38</v>
      </c>
      <c r="M156" s="9">
        <v>2</v>
      </c>
      <c r="N156" s="6">
        <v>122.43</v>
      </c>
      <c r="O156" s="7">
        <v>0</v>
      </c>
      <c r="P156" s="6">
        <v>69.08</v>
      </c>
      <c r="Q156" s="6">
        <f t="shared" si="14"/>
        <v>244.86</v>
      </c>
      <c r="R156" s="6">
        <f t="shared" si="15"/>
        <v>138.16</v>
      </c>
      <c r="S156" s="6">
        <f t="shared" si="16"/>
        <v>106.70000000000002</v>
      </c>
      <c r="T156" s="8">
        <f t="shared" si="17"/>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11">
        <f t="shared" si="12"/>
        <v>2026</v>
      </c>
      <c r="D157" s="13" t="str">
        <f t="shared" si="13"/>
        <v>Q1</v>
      </c>
      <c r="E157" s="4">
        <f>MONTH(SalesDataTable[[#This Row],[Order Date]])</f>
        <v>2</v>
      </c>
      <c r="F157" s="4"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14"/>
        <v>266.89299999999997</v>
      </c>
      <c r="R157" s="6">
        <f t="shared" si="15"/>
        <v>156.78</v>
      </c>
      <c r="S157" s="6">
        <f t="shared" si="16"/>
        <v>110.11299999999997</v>
      </c>
      <c r="T157" s="8">
        <f t="shared" si="17"/>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11">
        <f t="shared" si="12"/>
        <v>2026</v>
      </c>
      <c r="D158" s="13" t="str">
        <f t="shared" si="13"/>
        <v>Q1</v>
      </c>
      <c r="E158" s="4">
        <f>MONTH(SalesDataTable[[#This Row],[Order Date]])</f>
        <v>2</v>
      </c>
      <c r="F158" s="4"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14"/>
        <v>43.158499999999997</v>
      </c>
      <c r="R158" s="6">
        <f t="shared" si="15"/>
        <v>18.670000000000002</v>
      </c>
      <c r="S158" s="6">
        <f t="shared" si="16"/>
        <v>24.488499999999995</v>
      </c>
      <c r="T158" s="8">
        <f t="shared" si="17"/>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11">
        <f t="shared" si="12"/>
        <v>2026</v>
      </c>
      <c r="D159" s="13" t="str">
        <f t="shared" si="13"/>
        <v>Q1</v>
      </c>
      <c r="E159" s="4">
        <f>MONTH(SalesDataTable[[#This Row],[Order Date]])</f>
        <v>2</v>
      </c>
      <c r="F159" s="4"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14"/>
        <v>698.904</v>
      </c>
      <c r="R159" s="6">
        <f t="shared" si="15"/>
        <v>403.12</v>
      </c>
      <c r="S159" s="6">
        <f t="shared" si="16"/>
        <v>295.78399999999999</v>
      </c>
      <c r="T159" s="8">
        <f t="shared" si="17"/>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11">
        <f t="shared" si="12"/>
        <v>2026</v>
      </c>
      <c r="D160" s="13" t="str">
        <f t="shared" si="13"/>
        <v>Q1</v>
      </c>
      <c r="E160" s="4">
        <f>MONTH(SalesDataTable[[#This Row],[Order Date]])</f>
        <v>2</v>
      </c>
      <c r="F160" s="4" t="str">
        <f>TEXT(SalesDataTable[[#This Row],[Order Date]],"MMM")</f>
        <v>Feb</v>
      </c>
      <c r="G160" s="4" t="s">
        <v>6</v>
      </c>
      <c r="H160" s="4" t="s">
        <v>41</v>
      </c>
      <c r="I160" s="4" t="s">
        <v>28</v>
      </c>
      <c r="J160" s="4" t="s">
        <v>13</v>
      </c>
      <c r="K160" s="4" t="s">
        <v>23</v>
      </c>
      <c r="L160" s="4" t="s">
        <v>51</v>
      </c>
      <c r="M160" s="9">
        <v>1</v>
      </c>
      <c r="N160" s="6">
        <v>123.95</v>
      </c>
      <c r="O160" s="7">
        <v>0</v>
      </c>
      <c r="P160" s="6">
        <v>61.32</v>
      </c>
      <c r="Q160" s="6">
        <f t="shared" si="14"/>
        <v>123.95</v>
      </c>
      <c r="R160" s="6">
        <f t="shared" si="15"/>
        <v>61.32</v>
      </c>
      <c r="S160" s="6">
        <f t="shared" si="16"/>
        <v>62.63</v>
      </c>
      <c r="T160" s="8">
        <f t="shared" si="17"/>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11">
        <f t="shared" si="12"/>
        <v>2026</v>
      </c>
      <c r="D161" s="13" t="str">
        <f t="shared" si="13"/>
        <v>Q1</v>
      </c>
      <c r="E161" s="4">
        <f>MONTH(SalesDataTable[[#This Row],[Order Date]])</f>
        <v>2</v>
      </c>
      <c r="F161" s="4" t="str">
        <f>TEXT(SalesDataTable[[#This Row],[Order Date]],"MMM")</f>
        <v>Feb</v>
      </c>
      <c r="G161" s="4" t="s">
        <v>6</v>
      </c>
      <c r="H161" s="4" t="s">
        <v>41</v>
      </c>
      <c r="I161" s="4" t="s">
        <v>28</v>
      </c>
      <c r="J161" s="4" t="s">
        <v>3</v>
      </c>
      <c r="K161" s="4" t="s">
        <v>23</v>
      </c>
      <c r="L161" s="4" t="s">
        <v>29</v>
      </c>
      <c r="M161" s="9">
        <v>3</v>
      </c>
      <c r="N161" s="6">
        <v>199.9</v>
      </c>
      <c r="O161" s="7">
        <v>0</v>
      </c>
      <c r="P161" s="6">
        <v>104.18</v>
      </c>
      <c r="Q161" s="6">
        <f t="shared" si="14"/>
        <v>599.70000000000005</v>
      </c>
      <c r="R161" s="6">
        <f t="shared" si="15"/>
        <v>312.54000000000002</v>
      </c>
      <c r="S161" s="6">
        <f t="shared" si="16"/>
        <v>287.16000000000003</v>
      </c>
      <c r="T161" s="8">
        <f t="shared" si="17"/>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11">
        <f t="shared" si="12"/>
        <v>2026</v>
      </c>
      <c r="D162" s="13" t="str">
        <f t="shared" si="13"/>
        <v>Q1</v>
      </c>
      <c r="E162" s="4">
        <f>MONTH(SalesDataTable[[#This Row],[Order Date]])</f>
        <v>2</v>
      </c>
      <c r="F162" s="4" t="str">
        <f>TEXT(SalesDataTable[[#This Row],[Order Date]],"MMM")</f>
        <v>Feb</v>
      </c>
      <c r="G162" s="4" t="s">
        <v>6</v>
      </c>
      <c r="H162" s="4" t="s">
        <v>43</v>
      </c>
      <c r="I162" s="4" t="s">
        <v>28</v>
      </c>
      <c r="J162" s="4" t="s">
        <v>3</v>
      </c>
      <c r="K162" s="4" t="s">
        <v>9</v>
      </c>
      <c r="L162" s="4" t="s">
        <v>10</v>
      </c>
      <c r="M162" s="9">
        <v>1</v>
      </c>
      <c r="N162" s="6">
        <v>93.78</v>
      </c>
      <c r="O162" s="7">
        <v>0</v>
      </c>
      <c r="P162" s="6">
        <v>44.21</v>
      </c>
      <c r="Q162" s="6">
        <f t="shared" si="14"/>
        <v>93.78</v>
      </c>
      <c r="R162" s="6">
        <f t="shared" si="15"/>
        <v>44.21</v>
      </c>
      <c r="S162" s="6">
        <f t="shared" si="16"/>
        <v>49.57</v>
      </c>
      <c r="T162" s="8">
        <f t="shared" si="17"/>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11">
        <f t="shared" si="12"/>
        <v>2026</v>
      </c>
      <c r="D163" s="13" t="str">
        <f t="shared" si="13"/>
        <v>Q1</v>
      </c>
      <c r="E163" s="4">
        <f>MONTH(SalesDataTable[[#This Row],[Order Date]])</f>
        <v>2</v>
      </c>
      <c r="F163" s="4" t="str">
        <f>TEXT(SalesDataTable[[#This Row],[Order Date]],"MMM")</f>
        <v>Feb</v>
      </c>
      <c r="G163" s="4" t="s">
        <v>0</v>
      </c>
      <c r="H163" s="4" t="s">
        <v>1</v>
      </c>
      <c r="I163" s="4" t="s">
        <v>2</v>
      </c>
      <c r="J163" s="4" t="s">
        <v>16</v>
      </c>
      <c r="K163" s="4" t="s">
        <v>34</v>
      </c>
      <c r="L163" s="4" t="s">
        <v>35</v>
      </c>
      <c r="M163" s="9">
        <v>1</v>
      </c>
      <c r="N163" s="6">
        <v>39.39</v>
      </c>
      <c r="O163" s="7">
        <v>0.1</v>
      </c>
      <c r="P163" s="6">
        <v>15.09</v>
      </c>
      <c r="Q163" s="6">
        <f t="shared" si="14"/>
        <v>35.451000000000001</v>
      </c>
      <c r="R163" s="6">
        <f t="shared" si="15"/>
        <v>15.09</v>
      </c>
      <c r="S163" s="6">
        <f t="shared" si="16"/>
        <v>20.361000000000001</v>
      </c>
      <c r="T163" s="8">
        <f t="shared" si="17"/>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11">
        <f t="shared" si="12"/>
        <v>2026</v>
      </c>
      <c r="D164" s="13" t="str">
        <f t="shared" si="13"/>
        <v>Q1</v>
      </c>
      <c r="E164" s="4">
        <f>MONTH(SalesDataTable[[#This Row],[Order Date]])</f>
        <v>2</v>
      </c>
      <c r="F164" s="4" t="str">
        <f>TEXT(SalesDataTable[[#This Row],[Order Date]],"MMM")</f>
        <v>Feb</v>
      </c>
      <c r="G164" s="4" t="s">
        <v>0</v>
      </c>
      <c r="H164" s="4" t="s">
        <v>1</v>
      </c>
      <c r="I164" s="4" t="s">
        <v>2</v>
      </c>
      <c r="J164" s="4" t="s">
        <v>13</v>
      </c>
      <c r="K164" s="4" t="s">
        <v>4</v>
      </c>
      <c r="L164" s="4" t="s">
        <v>30</v>
      </c>
      <c r="M164" s="9">
        <v>6</v>
      </c>
      <c r="N164" s="6">
        <v>101.64</v>
      </c>
      <c r="O164" s="7">
        <v>0</v>
      </c>
      <c r="P164" s="6">
        <v>51.06</v>
      </c>
      <c r="Q164" s="6">
        <f t="shared" si="14"/>
        <v>609.84</v>
      </c>
      <c r="R164" s="6">
        <f t="shared" si="15"/>
        <v>306.36</v>
      </c>
      <c r="S164" s="6">
        <f t="shared" si="16"/>
        <v>303.48</v>
      </c>
      <c r="T164" s="8">
        <f t="shared" si="17"/>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11">
        <f t="shared" si="12"/>
        <v>2026</v>
      </c>
      <c r="D165" s="13" t="str">
        <f t="shared" si="13"/>
        <v>Q1</v>
      </c>
      <c r="E165" s="4">
        <f>MONTH(SalesDataTable[[#This Row],[Order Date]])</f>
        <v>2</v>
      </c>
      <c r="F165" s="4" t="str">
        <f>TEXT(SalesDataTable[[#This Row],[Order Date]],"MMM")</f>
        <v>Feb</v>
      </c>
      <c r="G165" s="4" t="s">
        <v>0</v>
      </c>
      <c r="H165" s="4" t="s">
        <v>1</v>
      </c>
      <c r="I165" s="4" t="s">
        <v>8</v>
      </c>
      <c r="J165" s="4" t="s">
        <v>16</v>
      </c>
      <c r="K165" s="4" t="s">
        <v>34</v>
      </c>
      <c r="L165" s="4" t="s">
        <v>42</v>
      </c>
      <c r="M165" s="9">
        <v>12</v>
      </c>
      <c r="N165" s="6">
        <v>36.74</v>
      </c>
      <c r="O165" s="7">
        <v>0.2</v>
      </c>
      <c r="P165" s="6">
        <v>13.53</v>
      </c>
      <c r="Q165" s="6">
        <f t="shared" si="14"/>
        <v>352.70400000000001</v>
      </c>
      <c r="R165" s="6">
        <f t="shared" si="15"/>
        <v>162.35999999999999</v>
      </c>
      <c r="S165" s="6">
        <f t="shared" si="16"/>
        <v>190.34400000000002</v>
      </c>
      <c r="T165" s="8">
        <f t="shared" si="17"/>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11">
        <f t="shared" si="12"/>
        <v>2026</v>
      </c>
      <c r="D166" s="13" t="str">
        <f t="shared" si="13"/>
        <v>Q1</v>
      </c>
      <c r="E166" s="4">
        <f>MONTH(SalesDataTable[[#This Row],[Order Date]])</f>
        <v>2</v>
      </c>
      <c r="F166" s="4"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14"/>
        <v>309.24</v>
      </c>
      <c r="R166" s="6">
        <f t="shared" si="15"/>
        <v>156.41999999999999</v>
      </c>
      <c r="S166" s="6">
        <f t="shared" si="16"/>
        <v>152.82000000000002</v>
      </c>
      <c r="T166" s="8">
        <f t="shared" si="17"/>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11">
        <f t="shared" si="12"/>
        <v>2026</v>
      </c>
      <c r="D167" s="13" t="str">
        <f t="shared" si="13"/>
        <v>Q1</v>
      </c>
      <c r="E167" s="4">
        <f>MONTH(SalesDataTable[[#This Row],[Order Date]])</f>
        <v>2</v>
      </c>
      <c r="F167" s="4" t="str">
        <f>TEXT(SalesDataTable[[#This Row],[Order Date]],"MMM")</f>
        <v>Feb</v>
      </c>
      <c r="G167" s="4" t="s">
        <v>0</v>
      </c>
      <c r="H167" s="4" t="s">
        <v>1</v>
      </c>
      <c r="I167" s="4" t="s">
        <v>28</v>
      </c>
      <c r="J167" s="4" t="s">
        <v>13</v>
      </c>
      <c r="K167" s="4" t="s">
        <v>23</v>
      </c>
      <c r="L167" s="4" t="s">
        <v>51</v>
      </c>
      <c r="M167" s="9">
        <v>1</v>
      </c>
      <c r="N167" s="6">
        <v>125.63</v>
      </c>
      <c r="O167" s="7">
        <v>0.1</v>
      </c>
      <c r="P167" s="6">
        <v>60.38</v>
      </c>
      <c r="Q167" s="6">
        <f t="shared" si="14"/>
        <v>113.06699999999999</v>
      </c>
      <c r="R167" s="6">
        <f t="shared" si="15"/>
        <v>60.38</v>
      </c>
      <c r="S167" s="6">
        <f t="shared" si="16"/>
        <v>52.686999999999991</v>
      </c>
      <c r="T167" s="8">
        <f t="shared" si="17"/>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11">
        <f t="shared" si="12"/>
        <v>2026</v>
      </c>
      <c r="D168" s="13" t="str">
        <f t="shared" si="13"/>
        <v>Q1</v>
      </c>
      <c r="E168" s="4">
        <f>MONTH(SalesDataTable[[#This Row],[Order Date]])</f>
        <v>2</v>
      </c>
      <c r="F168" s="4" t="str">
        <f>TEXT(SalesDataTable[[#This Row],[Order Date]],"MMM")</f>
        <v>Feb</v>
      </c>
      <c r="G168" s="4" t="s">
        <v>6</v>
      </c>
      <c r="H168" s="4" t="s">
        <v>41</v>
      </c>
      <c r="I168" s="4" t="s">
        <v>2</v>
      </c>
      <c r="J168" s="4" t="s">
        <v>13</v>
      </c>
      <c r="K168" s="4" t="s">
        <v>23</v>
      </c>
      <c r="L168" s="4" t="s">
        <v>40</v>
      </c>
      <c r="M168" s="9">
        <v>2</v>
      </c>
      <c r="N168" s="6">
        <v>81.59</v>
      </c>
      <c r="O168" s="7">
        <v>0.1</v>
      </c>
      <c r="P168" s="6">
        <v>38.64</v>
      </c>
      <c r="Q168" s="6">
        <f t="shared" si="14"/>
        <v>146.86200000000002</v>
      </c>
      <c r="R168" s="6">
        <f t="shared" si="15"/>
        <v>77.28</v>
      </c>
      <c r="S168" s="6">
        <f t="shared" si="16"/>
        <v>69.582000000000022</v>
      </c>
      <c r="T168" s="8">
        <f t="shared" si="17"/>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11">
        <f t="shared" si="12"/>
        <v>2026</v>
      </c>
      <c r="D169" s="13" t="str">
        <f t="shared" si="13"/>
        <v>Q1</v>
      </c>
      <c r="E169" s="4">
        <f>MONTH(SalesDataTable[[#This Row],[Order Date]])</f>
        <v>2</v>
      </c>
      <c r="F169" s="4"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14"/>
        <v>82.458000000000013</v>
      </c>
      <c r="R169" s="6">
        <f t="shared" si="15"/>
        <v>36.840000000000003</v>
      </c>
      <c r="S169" s="6">
        <f t="shared" si="16"/>
        <v>45.618000000000009</v>
      </c>
      <c r="T169" s="8">
        <f t="shared" si="17"/>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11">
        <f t="shared" si="12"/>
        <v>2026</v>
      </c>
      <c r="D170" s="13" t="str">
        <f t="shared" si="13"/>
        <v>Q1</v>
      </c>
      <c r="E170" s="4">
        <f>MONTH(SalesDataTable[[#This Row],[Order Date]])</f>
        <v>2</v>
      </c>
      <c r="F170" s="4" t="str">
        <f>TEXT(SalesDataTable[[#This Row],[Order Date]],"MMM")</f>
        <v>Feb</v>
      </c>
      <c r="G170" s="4" t="s">
        <v>6</v>
      </c>
      <c r="H170" s="4" t="s">
        <v>43</v>
      </c>
      <c r="I170" s="4" t="s">
        <v>2</v>
      </c>
      <c r="J170" s="4" t="s">
        <v>3</v>
      </c>
      <c r="K170" s="4" t="s">
        <v>34</v>
      </c>
      <c r="L170" s="4" t="s">
        <v>38</v>
      </c>
      <c r="M170" s="9">
        <v>3</v>
      </c>
      <c r="N170" s="6">
        <v>125.63</v>
      </c>
      <c r="O170" s="7">
        <v>0</v>
      </c>
      <c r="P170" s="6">
        <v>71.05</v>
      </c>
      <c r="Q170" s="6">
        <f t="shared" si="14"/>
        <v>376.89</v>
      </c>
      <c r="R170" s="6">
        <f t="shared" si="15"/>
        <v>213.14999999999998</v>
      </c>
      <c r="S170" s="6">
        <f t="shared" si="16"/>
        <v>163.74</v>
      </c>
      <c r="T170" s="8">
        <f t="shared" si="17"/>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11">
        <f t="shared" si="12"/>
        <v>2026</v>
      </c>
      <c r="D171" s="13" t="str">
        <f t="shared" si="13"/>
        <v>Q1</v>
      </c>
      <c r="E171" s="4">
        <f>MONTH(SalesDataTable[[#This Row],[Order Date]])</f>
        <v>2</v>
      </c>
      <c r="F171" s="4" t="str">
        <f>TEXT(SalesDataTable[[#This Row],[Order Date]],"MMM")</f>
        <v>Feb</v>
      </c>
      <c r="G171" s="4" t="s">
        <v>20</v>
      </c>
      <c r="H171" s="4" t="s">
        <v>33</v>
      </c>
      <c r="I171" s="4" t="s">
        <v>2</v>
      </c>
      <c r="J171" s="4" t="s">
        <v>3</v>
      </c>
      <c r="K171" s="4" t="s">
        <v>4</v>
      </c>
      <c r="L171" s="4" t="s">
        <v>30</v>
      </c>
      <c r="M171" s="9">
        <v>2</v>
      </c>
      <c r="N171" s="6">
        <v>101.01</v>
      </c>
      <c r="O171" s="7">
        <v>0</v>
      </c>
      <c r="P171" s="6">
        <v>50.26</v>
      </c>
      <c r="Q171" s="6">
        <f t="shared" si="14"/>
        <v>202.02</v>
      </c>
      <c r="R171" s="6">
        <f t="shared" si="15"/>
        <v>100.52</v>
      </c>
      <c r="S171" s="6">
        <f t="shared" si="16"/>
        <v>101.50000000000001</v>
      </c>
      <c r="T171" s="8">
        <f t="shared" si="17"/>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11">
        <f t="shared" si="12"/>
        <v>2026</v>
      </c>
      <c r="D172" s="13" t="str">
        <f t="shared" si="13"/>
        <v>Q1</v>
      </c>
      <c r="E172" s="4">
        <f>MONTH(SalesDataTable[[#This Row],[Order Date]])</f>
        <v>2</v>
      </c>
      <c r="F172" s="4"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14"/>
        <v>925.31999999999994</v>
      </c>
      <c r="R172" s="6">
        <f t="shared" si="15"/>
        <v>477.59999999999997</v>
      </c>
      <c r="S172" s="6">
        <f t="shared" si="16"/>
        <v>447.71999999999997</v>
      </c>
      <c r="T172" s="8">
        <f t="shared" si="17"/>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11">
        <f t="shared" si="12"/>
        <v>2026</v>
      </c>
      <c r="D173" s="13" t="str">
        <f t="shared" si="13"/>
        <v>Q1</v>
      </c>
      <c r="E173" s="4">
        <f>MONTH(SalesDataTable[[#This Row],[Order Date]])</f>
        <v>2</v>
      </c>
      <c r="F173" s="4" t="str">
        <f>TEXT(SalesDataTable[[#This Row],[Order Date]],"MMM")</f>
        <v>Feb</v>
      </c>
      <c r="G173" s="4" t="s">
        <v>6</v>
      </c>
      <c r="H173" s="4" t="s">
        <v>49</v>
      </c>
      <c r="I173" s="4" t="s">
        <v>2</v>
      </c>
      <c r="J173" s="4" t="s">
        <v>13</v>
      </c>
      <c r="K173" s="4" t="s">
        <v>9</v>
      </c>
      <c r="L173" s="4" t="s">
        <v>46</v>
      </c>
      <c r="M173" s="9">
        <v>1</v>
      </c>
      <c r="N173" s="6">
        <v>72.78</v>
      </c>
      <c r="O173" s="7">
        <v>0.05</v>
      </c>
      <c r="P173" s="6">
        <v>33.26</v>
      </c>
      <c r="Q173" s="6">
        <f t="shared" si="14"/>
        <v>69.140999999999991</v>
      </c>
      <c r="R173" s="6">
        <f t="shared" si="15"/>
        <v>33.26</v>
      </c>
      <c r="S173" s="6">
        <f t="shared" si="16"/>
        <v>35.880999999999993</v>
      </c>
      <c r="T173" s="8">
        <f t="shared" si="17"/>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11">
        <f t="shared" si="12"/>
        <v>2026</v>
      </c>
      <c r="D174" s="13" t="str">
        <f t="shared" si="13"/>
        <v>Q1</v>
      </c>
      <c r="E174" s="4">
        <f>MONTH(SalesDataTable[[#This Row],[Order Date]])</f>
        <v>2</v>
      </c>
      <c r="F174" s="4"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14"/>
        <v>349.66649999999998</v>
      </c>
      <c r="R174" s="6">
        <f t="shared" si="15"/>
        <v>186.24</v>
      </c>
      <c r="S174" s="6">
        <f t="shared" si="16"/>
        <v>163.42649999999998</v>
      </c>
      <c r="T174" s="8">
        <f t="shared" si="17"/>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11">
        <f t="shared" si="12"/>
        <v>2026</v>
      </c>
      <c r="D175" s="13" t="str">
        <f t="shared" si="13"/>
        <v>Q1</v>
      </c>
      <c r="E175" s="4">
        <f>MONTH(SalesDataTable[[#This Row],[Order Date]])</f>
        <v>2</v>
      </c>
      <c r="F175" s="4" t="str">
        <f>TEXT(SalesDataTable[[#This Row],[Order Date]],"MMM")</f>
        <v>Feb</v>
      </c>
      <c r="G175" s="4" t="s">
        <v>6</v>
      </c>
      <c r="H175" s="4" t="s">
        <v>7</v>
      </c>
      <c r="I175" s="4" t="s">
        <v>2</v>
      </c>
      <c r="J175" s="4" t="s">
        <v>16</v>
      </c>
      <c r="K175" s="4" t="s">
        <v>4</v>
      </c>
      <c r="L175" s="4" t="s">
        <v>30</v>
      </c>
      <c r="M175" s="9">
        <v>3</v>
      </c>
      <c r="N175" s="6">
        <v>103.22</v>
      </c>
      <c r="O175" s="7">
        <v>0</v>
      </c>
      <c r="P175" s="6">
        <v>50.74</v>
      </c>
      <c r="Q175" s="6">
        <f t="shared" si="14"/>
        <v>309.65999999999997</v>
      </c>
      <c r="R175" s="6">
        <f t="shared" si="15"/>
        <v>152.22</v>
      </c>
      <c r="S175" s="6">
        <f t="shared" si="16"/>
        <v>157.43999999999997</v>
      </c>
      <c r="T175" s="8">
        <f t="shared" si="17"/>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11">
        <f t="shared" si="12"/>
        <v>2026</v>
      </c>
      <c r="D176" s="13" t="str">
        <f t="shared" si="13"/>
        <v>Q1</v>
      </c>
      <c r="E176" s="4">
        <f>MONTH(SalesDataTable[[#This Row],[Order Date]])</f>
        <v>2</v>
      </c>
      <c r="F176" s="4" t="str">
        <f>TEXT(SalesDataTable[[#This Row],[Order Date]],"MMM")</f>
        <v>Feb</v>
      </c>
      <c r="G176" s="4" t="s">
        <v>0</v>
      </c>
      <c r="H176" s="4" t="s">
        <v>50</v>
      </c>
      <c r="I176" s="4" t="s">
        <v>28</v>
      </c>
      <c r="J176" s="4" t="s">
        <v>13</v>
      </c>
      <c r="K176" s="4" t="s">
        <v>9</v>
      </c>
      <c r="L176" s="4" t="s">
        <v>10</v>
      </c>
      <c r="M176" s="9">
        <v>3</v>
      </c>
      <c r="N176" s="6">
        <v>92.96</v>
      </c>
      <c r="O176" s="7">
        <v>0.15</v>
      </c>
      <c r="P176" s="6">
        <v>44.56</v>
      </c>
      <c r="Q176" s="6">
        <f t="shared" si="14"/>
        <v>237.048</v>
      </c>
      <c r="R176" s="6">
        <f t="shared" si="15"/>
        <v>133.68</v>
      </c>
      <c r="S176" s="6">
        <f t="shared" si="16"/>
        <v>103.36799999999999</v>
      </c>
      <c r="T176" s="8">
        <f t="shared" si="17"/>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11">
        <f t="shared" si="12"/>
        <v>2026</v>
      </c>
      <c r="D177" s="13" t="str">
        <f t="shared" si="13"/>
        <v>Q1</v>
      </c>
      <c r="E177" s="4">
        <f>MONTH(SalesDataTable[[#This Row],[Order Date]])</f>
        <v>2</v>
      </c>
      <c r="F177" s="4"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14"/>
        <v>36.520000000000003</v>
      </c>
      <c r="R177" s="6">
        <f t="shared" si="15"/>
        <v>13.94</v>
      </c>
      <c r="S177" s="6">
        <f t="shared" si="16"/>
        <v>22.580000000000005</v>
      </c>
      <c r="T177" s="8">
        <f t="shared" si="17"/>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11">
        <f t="shared" si="12"/>
        <v>2026</v>
      </c>
      <c r="D178" s="13" t="str">
        <f t="shared" si="13"/>
        <v>Q1</v>
      </c>
      <c r="E178" s="4">
        <f>MONTH(SalesDataTable[[#This Row],[Order Date]])</f>
        <v>2</v>
      </c>
      <c r="F178" s="4" t="str">
        <f>TEXT(SalesDataTable[[#This Row],[Order Date]],"MMM")</f>
        <v>Feb</v>
      </c>
      <c r="G178" s="4" t="s">
        <v>0</v>
      </c>
      <c r="H178" s="4" t="s">
        <v>1</v>
      </c>
      <c r="I178" s="4" t="s">
        <v>19</v>
      </c>
      <c r="J178" s="4" t="s">
        <v>3</v>
      </c>
      <c r="K178" s="4" t="s">
        <v>34</v>
      </c>
      <c r="L178" s="4" t="s">
        <v>45</v>
      </c>
      <c r="M178" s="9">
        <v>3</v>
      </c>
      <c r="N178" s="6">
        <v>50.65</v>
      </c>
      <c r="O178" s="7">
        <v>0</v>
      </c>
      <c r="P178" s="6">
        <v>21.49</v>
      </c>
      <c r="Q178" s="6">
        <f t="shared" si="14"/>
        <v>151.94999999999999</v>
      </c>
      <c r="R178" s="6">
        <f t="shared" si="15"/>
        <v>64.47</v>
      </c>
      <c r="S178" s="6">
        <f t="shared" si="16"/>
        <v>87.47999999999999</v>
      </c>
      <c r="T178" s="8">
        <f t="shared" si="17"/>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11">
        <f t="shared" si="12"/>
        <v>2026</v>
      </c>
      <c r="D179" s="13" t="str">
        <f t="shared" si="13"/>
        <v>Q1</v>
      </c>
      <c r="E179" s="4">
        <f>MONTH(SalesDataTable[[#This Row],[Order Date]])</f>
        <v>2</v>
      </c>
      <c r="F179" s="4" t="str">
        <f>TEXT(SalesDataTable[[#This Row],[Order Date]],"MMM")</f>
        <v>Feb</v>
      </c>
      <c r="G179" s="4" t="s">
        <v>20</v>
      </c>
      <c r="H179" s="4" t="s">
        <v>21</v>
      </c>
      <c r="I179" s="4" t="s">
        <v>2</v>
      </c>
      <c r="J179" s="4" t="s">
        <v>3</v>
      </c>
      <c r="K179" s="4" t="s">
        <v>14</v>
      </c>
      <c r="L179" s="4" t="s">
        <v>15</v>
      </c>
      <c r="M179" s="9">
        <v>2</v>
      </c>
      <c r="N179" s="6">
        <v>37.03</v>
      </c>
      <c r="O179" s="7">
        <v>0.15</v>
      </c>
      <c r="P179" s="6">
        <v>13.87</v>
      </c>
      <c r="Q179" s="6">
        <f t="shared" si="14"/>
        <v>62.951000000000001</v>
      </c>
      <c r="R179" s="6">
        <f t="shared" si="15"/>
        <v>27.74</v>
      </c>
      <c r="S179" s="6">
        <f t="shared" si="16"/>
        <v>35.210999999999999</v>
      </c>
      <c r="T179" s="8">
        <f t="shared" si="17"/>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11">
        <f t="shared" si="12"/>
        <v>2026</v>
      </c>
      <c r="D180" s="13" t="str">
        <f t="shared" si="13"/>
        <v>Q1</v>
      </c>
      <c r="E180" s="4">
        <f>MONTH(SalesDataTable[[#This Row],[Order Date]])</f>
        <v>2</v>
      </c>
      <c r="F180" s="4"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14"/>
        <v>36.619999999999997</v>
      </c>
      <c r="R180" s="6">
        <f t="shared" si="15"/>
        <v>13.55</v>
      </c>
      <c r="S180" s="6">
        <f t="shared" si="16"/>
        <v>23.069999999999997</v>
      </c>
      <c r="T180" s="8">
        <f t="shared" si="17"/>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11">
        <f t="shared" si="12"/>
        <v>2026</v>
      </c>
      <c r="D181" s="13" t="str">
        <f t="shared" si="13"/>
        <v>Q1</v>
      </c>
      <c r="E181" s="4">
        <f>MONTH(SalesDataTable[[#This Row],[Order Date]])</f>
        <v>2</v>
      </c>
      <c r="F181" s="4" t="str">
        <f>TEXT(SalesDataTable[[#This Row],[Order Date]],"MMM")</f>
        <v>Feb</v>
      </c>
      <c r="G181" s="4" t="s">
        <v>11</v>
      </c>
      <c r="H181" s="4" t="s">
        <v>52</v>
      </c>
      <c r="I181" s="4" t="s">
        <v>19</v>
      </c>
      <c r="J181" s="4" t="s">
        <v>3</v>
      </c>
      <c r="K181" s="4" t="s">
        <v>23</v>
      </c>
      <c r="L181" s="4" t="s">
        <v>40</v>
      </c>
      <c r="M181" s="9">
        <v>1</v>
      </c>
      <c r="N181" s="6">
        <v>81.47</v>
      </c>
      <c r="O181" s="7">
        <v>0</v>
      </c>
      <c r="P181" s="6">
        <v>39.18</v>
      </c>
      <c r="Q181" s="6">
        <f t="shared" si="14"/>
        <v>81.47</v>
      </c>
      <c r="R181" s="6">
        <f t="shared" si="15"/>
        <v>39.18</v>
      </c>
      <c r="S181" s="6">
        <f t="shared" si="16"/>
        <v>42.29</v>
      </c>
      <c r="T181" s="8">
        <f t="shared" si="17"/>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11">
        <f t="shared" si="12"/>
        <v>2026</v>
      </c>
      <c r="D182" s="13" t="str">
        <f t="shared" si="13"/>
        <v>Q1</v>
      </c>
      <c r="E182" s="4">
        <f>MONTH(SalesDataTable[[#This Row],[Order Date]])</f>
        <v>2</v>
      </c>
      <c r="F182" s="4" t="str">
        <f>TEXT(SalesDataTable[[#This Row],[Order Date]],"MMM")</f>
        <v>Feb</v>
      </c>
      <c r="G182" s="4" t="s">
        <v>6</v>
      </c>
      <c r="H182" s="4" t="s">
        <v>7</v>
      </c>
      <c r="I182" s="4" t="s">
        <v>8</v>
      </c>
      <c r="J182" s="4" t="s">
        <v>3</v>
      </c>
      <c r="K182" s="4" t="s">
        <v>23</v>
      </c>
      <c r="L182" s="4" t="s">
        <v>51</v>
      </c>
      <c r="M182" s="9">
        <v>12</v>
      </c>
      <c r="N182" s="6">
        <v>122.75</v>
      </c>
      <c r="O182" s="7">
        <v>0.15</v>
      </c>
      <c r="P182" s="6">
        <v>62.51</v>
      </c>
      <c r="Q182" s="6">
        <f t="shared" si="14"/>
        <v>1252.05</v>
      </c>
      <c r="R182" s="6">
        <f t="shared" si="15"/>
        <v>750.12</v>
      </c>
      <c r="S182" s="6">
        <f t="shared" si="16"/>
        <v>501.92999999999995</v>
      </c>
      <c r="T182" s="8">
        <f t="shared" si="17"/>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11">
        <f t="shared" si="12"/>
        <v>2026</v>
      </c>
      <c r="D183" s="13" t="str">
        <f t="shared" si="13"/>
        <v>Q1</v>
      </c>
      <c r="E183" s="4">
        <f>MONTH(SalesDataTable[[#This Row],[Order Date]])</f>
        <v>2</v>
      </c>
      <c r="F183" s="4" t="str">
        <f>TEXT(SalesDataTable[[#This Row],[Order Date]],"MMM")</f>
        <v>Feb</v>
      </c>
      <c r="G183" s="4" t="s">
        <v>0</v>
      </c>
      <c r="H183" s="4" t="s">
        <v>36</v>
      </c>
      <c r="I183" s="4" t="s">
        <v>2</v>
      </c>
      <c r="J183" s="4" t="s">
        <v>16</v>
      </c>
      <c r="K183" s="4" t="s">
        <v>34</v>
      </c>
      <c r="L183" s="4" t="s">
        <v>45</v>
      </c>
      <c r="M183" s="9">
        <v>1</v>
      </c>
      <c r="N183" s="6">
        <v>50.38</v>
      </c>
      <c r="O183" s="7">
        <v>0.05</v>
      </c>
      <c r="P183" s="6">
        <v>21.95</v>
      </c>
      <c r="Q183" s="6">
        <f t="shared" si="14"/>
        <v>47.860999999999997</v>
      </c>
      <c r="R183" s="6">
        <f t="shared" si="15"/>
        <v>21.95</v>
      </c>
      <c r="S183" s="6">
        <f t="shared" si="16"/>
        <v>25.910999999999998</v>
      </c>
      <c r="T183" s="8">
        <f t="shared" si="17"/>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11">
        <f t="shared" si="12"/>
        <v>2026</v>
      </c>
      <c r="D184" s="13" t="str">
        <f t="shared" si="13"/>
        <v>Q1</v>
      </c>
      <c r="E184" s="4">
        <f>MONTH(SalesDataTable[[#This Row],[Order Date]])</f>
        <v>2</v>
      </c>
      <c r="F184" s="4" t="str">
        <f>TEXT(SalesDataTable[[#This Row],[Order Date]],"MMM")</f>
        <v>Feb</v>
      </c>
      <c r="G184" s="4" t="s">
        <v>20</v>
      </c>
      <c r="H184" s="4" t="s">
        <v>31</v>
      </c>
      <c r="I184" s="4" t="s">
        <v>2</v>
      </c>
      <c r="J184" s="4" t="s">
        <v>16</v>
      </c>
      <c r="K184" s="4" t="s">
        <v>34</v>
      </c>
      <c r="L184" s="4" t="s">
        <v>45</v>
      </c>
      <c r="M184" s="9">
        <v>2</v>
      </c>
      <c r="N184" s="6">
        <v>50.4</v>
      </c>
      <c r="O184" s="7">
        <v>0</v>
      </c>
      <c r="P184" s="6">
        <v>21.43</v>
      </c>
      <c r="Q184" s="6">
        <f t="shared" si="14"/>
        <v>100.8</v>
      </c>
      <c r="R184" s="6">
        <f t="shared" si="15"/>
        <v>42.86</v>
      </c>
      <c r="S184" s="6">
        <f t="shared" si="16"/>
        <v>57.94</v>
      </c>
      <c r="T184" s="8">
        <f t="shared" si="17"/>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11">
        <f t="shared" si="12"/>
        <v>2026</v>
      </c>
      <c r="D185" s="13" t="str">
        <f t="shared" si="13"/>
        <v>Q1</v>
      </c>
      <c r="E185" s="4">
        <f>MONTH(SalesDataTable[[#This Row],[Order Date]])</f>
        <v>2</v>
      </c>
      <c r="F185" s="4" t="str">
        <f>TEXT(SalesDataTable[[#This Row],[Order Date]],"MMM")</f>
        <v>Feb</v>
      </c>
      <c r="G185" s="4" t="s">
        <v>11</v>
      </c>
      <c r="H185" s="4" t="s">
        <v>25</v>
      </c>
      <c r="I185" s="4" t="s">
        <v>2</v>
      </c>
      <c r="J185" s="4" t="s">
        <v>13</v>
      </c>
      <c r="K185" s="4" t="s">
        <v>9</v>
      </c>
      <c r="L185" s="4" t="s">
        <v>46</v>
      </c>
      <c r="M185" s="9">
        <v>1</v>
      </c>
      <c r="N185" s="6">
        <v>69.98</v>
      </c>
      <c r="O185" s="7">
        <v>0</v>
      </c>
      <c r="P185" s="6">
        <v>33.21</v>
      </c>
      <c r="Q185" s="6">
        <f t="shared" si="14"/>
        <v>69.98</v>
      </c>
      <c r="R185" s="6">
        <f t="shared" si="15"/>
        <v>33.21</v>
      </c>
      <c r="S185" s="6">
        <f t="shared" si="16"/>
        <v>36.770000000000003</v>
      </c>
      <c r="T185" s="8">
        <f t="shared" si="17"/>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11">
        <f t="shared" si="12"/>
        <v>2026</v>
      </c>
      <c r="D186" s="13" t="str">
        <f t="shared" si="13"/>
        <v>Q1</v>
      </c>
      <c r="E186" s="4">
        <f>MONTH(SalesDataTable[[#This Row],[Order Date]])</f>
        <v>2</v>
      </c>
      <c r="F186" s="4" t="str">
        <f>TEXT(SalesDataTable[[#This Row],[Order Date]],"MMM")</f>
        <v>Feb</v>
      </c>
      <c r="G186" s="4" t="s">
        <v>0</v>
      </c>
      <c r="H186" s="4" t="s">
        <v>1</v>
      </c>
      <c r="I186" s="4" t="s">
        <v>19</v>
      </c>
      <c r="J186" s="4" t="s">
        <v>13</v>
      </c>
      <c r="K186" s="4" t="s">
        <v>9</v>
      </c>
      <c r="L186" s="4" t="s">
        <v>10</v>
      </c>
      <c r="M186" s="9">
        <v>3</v>
      </c>
      <c r="N186" s="6">
        <v>90.04</v>
      </c>
      <c r="O186" s="7">
        <v>0.05</v>
      </c>
      <c r="P186" s="6">
        <v>45.25</v>
      </c>
      <c r="Q186" s="6">
        <f t="shared" si="14"/>
        <v>256.61399999999998</v>
      </c>
      <c r="R186" s="6">
        <f t="shared" si="15"/>
        <v>135.75</v>
      </c>
      <c r="S186" s="6">
        <f t="shared" si="16"/>
        <v>120.86399999999998</v>
      </c>
      <c r="T186" s="8">
        <f t="shared" si="17"/>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11">
        <f t="shared" si="12"/>
        <v>2026</v>
      </c>
      <c r="D187" s="13" t="str">
        <f t="shared" si="13"/>
        <v>Q1</v>
      </c>
      <c r="E187" s="4">
        <f>MONTH(SalesDataTable[[#This Row],[Order Date]])</f>
        <v>2</v>
      </c>
      <c r="F187" s="4" t="str">
        <f>TEXT(SalesDataTable[[#This Row],[Order Date]],"MMM")</f>
        <v>Feb</v>
      </c>
      <c r="G187" s="4" t="s">
        <v>6</v>
      </c>
      <c r="H187" s="4" t="s">
        <v>49</v>
      </c>
      <c r="I187" s="4" t="s">
        <v>2</v>
      </c>
      <c r="J187" s="4" t="s">
        <v>13</v>
      </c>
      <c r="K187" s="4" t="s">
        <v>34</v>
      </c>
      <c r="L187" s="4" t="s">
        <v>45</v>
      </c>
      <c r="M187" s="9">
        <v>3</v>
      </c>
      <c r="N187" s="6">
        <v>51.18</v>
      </c>
      <c r="O187" s="7">
        <v>0</v>
      </c>
      <c r="P187" s="6">
        <v>21.95</v>
      </c>
      <c r="Q187" s="6">
        <f t="shared" si="14"/>
        <v>153.54</v>
      </c>
      <c r="R187" s="6">
        <f t="shared" si="15"/>
        <v>65.849999999999994</v>
      </c>
      <c r="S187" s="6">
        <f t="shared" si="16"/>
        <v>87.69</v>
      </c>
      <c r="T187" s="8">
        <f t="shared" si="17"/>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11">
        <f t="shared" si="12"/>
        <v>2026</v>
      </c>
      <c r="D188" s="13" t="str">
        <f t="shared" si="13"/>
        <v>Q1</v>
      </c>
      <c r="E188" s="4">
        <f>MONTH(SalesDataTable[[#This Row],[Order Date]])</f>
        <v>2</v>
      </c>
      <c r="F188" s="4" t="str">
        <f>TEXT(SalesDataTable[[#This Row],[Order Date]],"MMM")</f>
        <v>Feb</v>
      </c>
      <c r="G188" s="4" t="s">
        <v>0</v>
      </c>
      <c r="H188" s="4" t="s">
        <v>50</v>
      </c>
      <c r="I188" s="4" t="s">
        <v>2</v>
      </c>
      <c r="J188" s="4" t="s">
        <v>13</v>
      </c>
      <c r="K188" s="4" t="s">
        <v>14</v>
      </c>
      <c r="L188" s="4" t="s">
        <v>15</v>
      </c>
      <c r="M188" s="9">
        <v>1</v>
      </c>
      <c r="N188" s="6">
        <v>35.69</v>
      </c>
      <c r="O188" s="7">
        <v>0</v>
      </c>
      <c r="P188" s="6">
        <v>13.38</v>
      </c>
      <c r="Q188" s="6">
        <f t="shared" si="14"/>
        <v>35.69</v>
      </c>
      <c r="R188" s="6">
        <f t="shared" si="15"/>
        <v>13.38</v>
      </c>
      <c r="S188" s="6">
        <f t="shared" si="16"/>
        <v>22.309999999999995</v>
      </c>
      <c r="T188" s="8">
        <f t="shared" si="17"/>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11">
        <f t="shared" si="12"/>
        <v>2026</v>
      </c>
      <c r="D189" s="13" t="str">
        <f t="shared" si="13"/>
        <v>Q1</v>
      </c>
      <c r="E189" s="4">
        <f>MONTH(SalesDataTable[[#This Row],[Order Date]])</f>
        <v>2</v>
      </c>
      <c r="F189" s="4" t="str">
        <f>TEXT(SalesDataTable[[#This Row],[Order Date]],"MMM")</f>
        <v>Feb</v>
      </c>
      <c r="G189" s="4" t="s">
        <v>20</v>
      </c>
      <c r="H189" s="4" t="s">
        <v>31</v>
      </c>
      <c r="I189" s="4" t="s">
        <v>2</v>
      </c>
      <c r="J189" s="4" t="s">
        <v>13</v>
      </c>
      <c r="K189" s="4" t="s">
        <v>4</v>
      </c>
      <c r="L189" s="4" t="s">
        <v>22</v>
      </c>
      <c r="M189" s="9">
        <v>3</v>
      </c>
      <c r="N189" s="6">
        <v>50.29</v>
      </c>
      <c r="O189" s="7">
        <v>0.05</v>
      </c>
      <c r="P189" s="6">
        <v>22.87</v>
      </c>
      <c r="Q189" s="6">
        <f t="shared" si="14"/>
        <v>143.32650000000001</v>
      </c>
      <c r="R189" s="6">
        <f t="shared" si="15"/>
        <v>68.61</v>
      </c>
      <c r="S189" s="6">
        <f t="shared" si="16"/>
        <v>74.716500000000011</v>
      </c>
      <c r="T189" s="8">
        <f t="shared" si="17"/>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11">
        <f t="shared" si="12"/>
        <v>2026</v>
      </c>
      <c r="D190" s="13" t="str">
        <f t="shared" si="13"/>
        <v>Q1</v>
      </c>
      <c r="E190" s="4">
        <f>MONTH(SalesDataTable[[#This Row],[Order Date]])</f>
        <v>2</v>
      </c>
      <c r="F190" s="4"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14"/>
        <v>184.60399999999998</v>
      </c>
      <c r="R190" s="6">
        <f t="shared" si="15"/>
        <v>102.52</v>
      </c>
      <c r="S190" s="6">
        <f t="shared" si="16"/>
        <v>82.083999999999989</v>
      </c>
      <c r="T190" s="8">
        <f t="shared" si="17"/>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11">
        <f t="shared" si="12"/>
        <v>2026</v>
      </c>
      <c r="D191" s="13" t="str">
        <f t="shared" si="13"/>
        <v>Q1</v>
      </c>
      <c r="E191" s="4">
        <f>MONTH(SalesDataTable[[#This Row],[Order Date]])</f>
        <v>2</v>
      </c>
      <c r="F191" s="4" t="str">
        <f>TEXT(SalesDataTable[[#This Row],[Order Date]],"MMM")</f>
        <v>Feb</v>
      </c>
      <c r="G191" s="4" t="s">
        <v>20</v>
      </c>
      <c r="H191" s="4" t="s">
        <v>47</v>
      </c>
      <c r="I191" s="4" t="s">
        <v>19</v>
      </c>
      <c r="J191" s="4" t="s">
        <v>13</v>
      </c>
      <c r="K191" s="4" t="s">
        <v>34</v>
      </c>
      <c r="L191" s="4" t="s">
        <v>35</v>
      </c>
      <c r="M191" s="9">
        <v>4</v>
      </c>
      <c r="N191" s="6">
        <v>40.44</v>
      </c>
      <c r="O191" s="7">
        <v>0</v>
      </c>
      <c r="P191" s="6">
        <v>14.75</v>
      </c>
      <c r="Q191" s="6">
        <f t="shared" si="14"/>
        <v>161.76</v>
      </c>
      <c r="R191" s="6">
        <f t="shared" si="15"/>
        <v>59</v>
      </c>
      <c r="S191" s="6">
        <f t="shared" si="16"/>
        <v>102.75999999999999</v>
      </c>
      <c r="T191" s="8">
        <f t="shared" si="17"/>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11">
        <f t="shared" si="12"/>
        <v>2026</v>
      </c>
      <c r="D192" s="13" t="str">
        <f t="shared" si="13"/>
        <v>Q1</v>
      </c>
      <c r="E192" s="4">
        <f>MONTH(SalesDataTable[[#This Row],[Order Date]])</f>
        <v>2</v>
      </c>
      <c r="F192" s="4"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14"/>
        <v>363.23100000000005</v>
      </c>
      <c r="R192" s="6">
        <f t="shared" si="15"/>
        <v>207.36</v>
      </c>
      <c r="S192" s="6">
        <f t="shared" si="16"/>
        <v>155.87100000000004</v>
      </c>
      <c r="T192" s="8">
        <f t="shared" si="17"/>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11">
        <f t="shared" si="12"/>
        <v>2026</v>
      </c>
      <c r="D193" s="13" t="str">
        <f t="shared" si="13"/>
        <v>Q1</v>
      </c>
      <c r="E193" s="4">
        <f>MONTH(SalesDataTable[[#This Row],[Order Date]])</f>
        <v>2</v>
      </c>
      <c r="F193" s="4"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14"/>
        <v>924.30000000000007</v>
      </c>
      <c r="R193" s="6">
        <f t="shared" si="15"/>
        <v>475.5</v>
      </c>
      <c r="S193" s="6">
        <f t="shared" si="16"/>
        <v>448.80000000000007</v>
      </c>
      <c r="T193" s="8">
        <f t="shared" si="17"/>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11">
        <f t="shared" ref="C194:C257" si="18">YEAR(B194)</f>
        <v>2026</v>
      </c>
      <c r="D194" s="13" t="str">
        <f t="shared" ref="D194:D257" si="19">"Q"&amp;ROUNDUP(MONTH(B194)/3,0)</f>
        <v>Q1</v>
      </c>
      <c r="E194" s="4">
        <f>MONTH(SalesDataTable[[#This Row],[Order Date]])</f>
        <v>2</v>
      </c>
      <c r="F194" s="4"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20">M194*N194*(1-O194)</f>
        <v>135.4</v>
      </c>
      <c r="R194" s="6">
        <f t="shared" ref="R194:R257" si="21">M194*P194</f>
        <v>67.56</v>
      </c>
      <c r="S194" s="6">
        <f t="shared" ref="S194:S257" si="22">Q194-R194</f>
        <v>67.84</v>
      </c>
      <c r="T194" s="8">
        <f t="shared" ref="T194:T257" si="23">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11">
        <f t="shared" si="18"/>
        <v>2026</v>
      </c>
      <c r="D195" s="13" t="str">
        <f t="shared" si="19"/>
        <v>Q1</v>
      </c>
      <c r="E195" s="4">
        <f>MONTH(SalesDataTable[[#This Row],[Order Date]])</f>
        <v>2</v>
      </c>
      <c r="F195" s="4"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20"/>
        <v>82.06</v>
      </c>
      <c r="R195" s="6">
        <f t="shared" si="21"/>
        <v>32.520000000000003</v>
      </c>
      <c r="S195" s="6">
        <f t="shared" si="22"/>
        <v>49.54</v>
      </c>
      <c r="T195" s="8">
        <f t="shared" si="23"/>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11">
        <f t="shared" si="18"/>
        <v>2026</v>
      </c>
      <c r="D196" s="13" t="str">
        <f t="shared" si="19"/>
        <v>Q1</v>
      </c>
      <c r="E196" s="4">
        <f>MONTH(SalesDataTable[[#This Row],[Order Date]])</f>
        <v>2</v>
      </c>
      <c r="F196" s="4" t="str">
        <f>TEXT(SalesDataTable[[#This Row],[Order Date]],"MMM")</f>
        <v>Feb</v>
      </c>
      <c r="G196" s="4" t="s">
        <v>20</v>
      </c>
      <c r="H196" s="4" t="s">
        <v>33</v>
      </c>
      <c r="I196" s="4" t="s">
        <v>28</v>
      </c>
      <c r="J196" s="4" t="s">
        <v>13</v>
      </c>
      <c r="K196" s="4" t="s">
        <v>4</v>
      </c>
      <c r="L196" s="4" t="s">
        <v>5</v>
      </c>
      <c r="M196" s="9">
        <v>1</v>
      </c>
      <c r="N196" s="6">
        <v>81.44</v>
      </c>
      <c r="O196" s="7">
        <v>0.05</v>
      </c>
      <c r="P196" s="6">
        <v>43.9</v>
      </c>
      <c r="Q196" s="6">
        <f t="shared" si="20"/>
        <v>77.367999999999995</v>
      </c>
      <c r="R196" s="6">
        <f t="shared" si="21"/>
        <v>43.9</v>
      </c>
      <c r="S196" s="6">
        <f t="shared" si="22"/>
        <v>33.467999999999996</v>
      </c>
      <c r="T196" s="8">
        <f t="shared" si="23"/>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11">
        <f t="shared" si="18"/>
        <v>2026</v>
      </c>
      <c r="D197" s="13" t="str">
        <f t="shared" si="19"/>
        <v>Q1</v>
      </c>
      <c r="E197" s="4">
        <f>MONTH(SalesDataTable[[#This Row],[Order Date]])</f>
        <v>2</v>
      </c>
      <c r="F197" s="4" t="str">
        <f>TEXT(SalesDataTable[[#This Row],[Order Date]],"MMM")</f>
        <v>Feb</v>
      </c>
      <c r="G197" s="4" t="s">
        <v>0</v>
      </c>
      <c r="H197" s="4" t="s">
        <v>1</v>
      </c>
      <c r="I197" s="4" t="s">
        <v>8</v>
      </c>
      <c r="J197" s="4" t="s">
        <v>16</v>
      </c>
      <c r="K197" s="4" t="s">
        <v>23</v>
      </c>
      <c r="L197" s="4" t="s">
        <v>51</v>
      </c>
      <c r="M197" s="9">
        <v>8</v>
      </c>
      <c r="N197" s="6">
        <v>122.19</v>
      </c>
      <c r="O197" s="7">
        <v>0.1</v>
      </c>
      <c r="P197" s="6">
        <v>60</v>
      </c>
      <c r="Q197" s="6">
        <f t="shared" si="20"/>
        <v>879.76800000000003</v>
      </c>
      <c r="R197" s="6">
        <f t="shared" si="21"/>
        <v>480</v>
      </c>
      <c r="S197" s="6">
        <f t="shared" si="22"/>
        <v>399.76800000000003</v>
      </c>
      <c r="T197" s="8">
        <f t="shared" si="23"/>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11">
        <f t="shared" si="18"/>
        <v>2026</v>
      </c>
      <c r="D198" s="13" t="str">
        <f t="shared" si="19"/>
        <v>Q1</v>
      </c>
      <c r="E198" s="4">
        <f>MONTH(SalesDataTable[[#This Row],[Order Date]])</f>
        <v>2</v>
      </c>
      <c r="F198" s="4"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20"/>
        <v>263.39400000000001</v>
      </c>
      <c r="R198" s="6">
        <f t="shared" si="21"/>
        <v>162.68</v>
      </c>
      <c r="S198" s="6">
        <f t="shared" si="22"/>
        <v>100.714</v>
      </c>
      <c r="T198" s="8">
        <f t="shared" si="23"/>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11">
        <f t="shared" si="18"/>
        <v>2026</v>
      </c>
      <c r="D199" s="13" t="str">
        <f t="shared" si="19"/>
        <v>Q1</v>
      </c>
      <c r="E199" s="4">
        <f>MONTH(SalesDataTable[[#This Row],[Order Date]])</f>
        <v>2</v>
      </c>
      <c r="F199" s="4"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20"/>
        <v>124.678</v>
      </c>
      <c r="R199" s="6">
        <f t="shared" si="21"/>
        <v>66.14</v>
      </c>
      <c r="S199" s="6">
        <f t="shared" si="22"/>
        <v>58.537999999999997</v>
      </c>
      <c r="T199" s="8">
        <f t="shared" si="23"/>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11">
        <f t="shared" si="18"/>
        <v>2026</v>
      </c>
      <c r="D200" s="13" t="str">
        <f t="shared" si="19"/>
        <v>Q1</v>
      </c>
      <c r="E200" s="4">
        <f>MONTH(SalesDataTable[[#This Row],[Order Date]])</f>
        <v>2</v>
      </c>
      <c r="F200" s="4" t="str">
        <f>TEXT(SalesDataTable[[#This Row],[Order Date]],"MMM")</f>
        <v>Feb</v>
      </c>
      <c r="G200" s="4" t="s">
        <v>6</v>
      </c>
      <c r="H200" s="4" t="s">
        <v>7</v>
      </c>
      <c r="I200" s="4" t="s">
        <v>8</v>
      </c>
      <c r="J200" s="4" t="s">
        <v>13</v>
      </c>
      <c r="K200" s="4" t="s">
        <v>34</v>
      </c>
      <c r="L200" s="4" t="s">
        <v>45</v>
      </c>
      <c r="M200" s="9">
        <v>5</v>
      </c>
      <c r="N200" s="6">
        <v>51.37</v>
      </c>
      <c r="O200" s="7">
        <v>0.05</v>
      </c>
      <c r="P200" s="6">
        <v>21.81</v>
      </c>
      <c r="Q200" s="6">
        <f t="shared" si="20"/>
        <v>244.00749999999996</v>
      </c>
      <c r="R200" s="6">
        <f t="shared" si="21"/>
        <v>109.05</v>
      </c>
      <c r="S200" s="6">
        <f t="shared" si="22"/>
        <v>134.95749999999998</v>
      </c>
      <c r="T200" s="8">
        <f t="shared" si="23"/>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11">
        <f t="shared" si="18"/>
        <v>2026</v>
      </c>
      <c r="D201" s="13" t="str">
        <f t="shared" si="19"/>
        <v>Q1</v>
      </c>
      <c r="E201" s="4">
        <f>MONTH(SalesDataTable[[#This Row],[Order Date]])</f>
        <v>2</v>
      </c>
      <c r="F201" s="4" t="str">
        <f>TEXT(SalesDataTable[[#This Row],[Order Date]],"MMM")</f>
        <v>Feb</v>
      </c>
      <c r="G201" s="4" t="s">
        <v>6</v>
      </c>
      <c r="H201" s="4" t="s">
        <v>43</v>
      </c>
      <c r="I201" s="4" t="s">
        <v>19</v>
      </c>
      <c r="J201" s="4" t="s">
        <v>13</v>
      </c>
      <c r="K201" s="4" t="s">
        <v>23</v>
      </c>
      <c r="L201" s="4" t="s">
        <v>51</v>
      </c>
      <c r="M201" s="9">
        <v>5</v>
      </c>
      <c r="N201" s="6">
        <v>121.94</v>
      </c>
      <c r="O201" s="7">
        <v>0</v>
      </c>
      <c r="P201" s="6">
        <v>62.3</v>
      </c>
      <c r="Q201" s="6">
        <f t="shared" si="20"/>
        <v>609.70000000000005</v>
      </c>
      <c r="R201" s="6">
        <f t="shared" si="21"/>
        <v>311.5</v>
      </c>
      <c r="S201" s="6">
        <f t="shared" si="22"/>
        <v>298.20000000000005</v>
      </c>
      <c r="T201" s="8">
        <f t="shared" si="23"/>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11">
        <f t="shared" si="18"/>
        <v>2026</v>
      </c>
      <c r="D202" s="13" t="str">
        <f t="shared" si="19"/>
        <v>Q1</v>
      </c>
      <c r="E202" s="4">
        <f>MONTH(SalesDataTable[[#This Row],[Order Date]])</f>
        <v>2</v>
      </c>
      <c r="F202" s="4" t="str">
        <f>TEXT(SalesDataTable[[#This Row],[Order Date]],"MMM")</f>
        <v>Feb</v>
      </c>
      <c r="G202" s="4" t="s">
        <v>0</v>
      </c>
      <c r="H202" s="4" t="s">
        <v>1</v>
      </c>
      <c r="I202" s="4" t="s">
        <v>2</v>
      </c>
      <c r="J202" s="4" t="s">
        <v>3</v>
      </c>
      <c r="K202" s="4" t="s">
        <v>23</v>
      </c>
      <c r="L202" s="4" t="s">
        <v>51</v>
      </c>
      <c r="M202" s="9">
        <v>4</v>
      </c>
      <c r="N202" s="6">
        <v>124.55</v>
      </c>
      <c r="O202" s="7">
        <v>0</v>
      </c>
      <c r="P202" s="6">
        <v>60.41</v>
      </c>
      <c r="Q202" s="6">
        <f t="shared" si="20"/>
        <v>498.2</v>
      </c>
      <c r="R202" s="6">
        <f t="shared" si="21"/>
        <v>241.64</v>
      </c>
      <c r="S202" s="6">
        <f t="shared" si="22"/>
        <v>256.56</v>
      </c>
      <c r="T202" s="8">
        <f t="shared" si="23"/>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11">
        <f t="shared" si="18"/>
        <v>2026</v>
      </c>
      <c r="D203" s="13" t="str">
        <f t="shared" si="19"/>
        <v>Q1</v>
      </c>
      <c r="E203" s="4">
        <f>MONTH(SalesDataTable[[#This Row],[Order Date]])</f>
        <v>2</v>
      </c>
      <c r="F203" s="4"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20"/>
        <v>2922.0449999999996</v>
      </c>
      <c r="R203" s="6">
        <f t="shared" si="21"/>
        <v>1952.8999999999999</v>
      </c>
      <c r="S203" s="6">
        <f t="shared" si="22"/>
        <v>969.14499999999975</v>
      </c>
      <c r="T203" s="8">
        <f t="shared" si="23"/>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11">
        <f t="shared" si="18"/>
        <v>2026</v>
      </c>
      <c r="D204" s="13" t="str">
        <f t="shared" si="19"/>
        <v>Q1</v>
      </c>
      <c r="E204" s="4">
        <f>MONTH(SalesDataTable[[#This Row],[Order Date]])</f>
        <v>2</v>
      </c>
      <c r="F204" s="4"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20"/>
        <v>77.728999999999985</v>
      </c>
      <c r="R204" s="6">
        <f t="shared" si="21"/>
        <v>43.83</v>
      </c>
      <c r="S204" s="6">
        <f t="shared" si="22"/>
        <v>33.898999999999987</v>
      </c>
      <c r="T204" s="8">
        <f t="shared" si="23"/>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11">
        <f t="shared" si="18"/>
        <v>2026</v>
      </c>
      <c r="D205" s="13" t="str">
        <f t="shared" si="19"/>
        <v>Q1</v>
      </c>
      <c r="E205" s="4">
        <f>MONTH(SalesDataTable[[#This Row],[Order Date]])</f>
        <v>2</v>
      </c>
      <c r="F205" s="4" t="str">
        <f>TEXT(SalesDataTable[[#This Row],[Order Date]],"MMM")</f>
        <v>Feb</v>
      </c>
      <c r="G205" s="4" t="s">
        <v>0</v>
      </c>
      <c r="H205" s="4" t="s">
        <v>36</v>
      </c>
      <c r="I205" s="4" t="s">
        <v>19</v>
      </c>
      <c r="J205" s="4" t="s">
        <v>13</v>
      </c>
      <c r="K205" s="4" t="s">
        <v>14</v>
      </c>
      <c r="L205" s="4" t="s">
        <v>15</v>
      </c>
      <c r="M205" s="9">
        <v>1</v>
      </c>
      <c r="N205" s="6">
        <v>36.58</v>
      </c>
      <c r="O205" s="7">
        <v>0.1</v>
      </c>
      <c r="P205" s="6">
        <v>13.76</v>
      </c>
      <c r="Q205" s="6">
        <f t="shared" si="20"/>
        <v>32.921999999999997</v>
      </c>
      <c r="R205" s="6">
        <f t="shared" si="21"/>
        <v>13.76</v>
      </c>
      <c r="S205" s="6">
        <f t="shared" si="22"/>
        <v>19.161999999999999</v>
      </c>
      <c r="T205" s="8">
        <f t="shared" si="23"/>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11">
        <f t="shared" si="18"/>
        <v>2026</v>
      </c>
      <c r="D206" s="13" t="str">
        <f t="shared" si="19"/>
        <v>Q1</v>
      </c>
      <c r="E206" s="4">
        <f>MONTH(SalesDataTable[[#This Row],[Order Date]])</f>
        <v>2</v>
      </c>
      <c r="F206" s="4" t="str">
        <f>TEXT(SalesDataTable[[#This Row],[Order Date]],"MMM")</f>
        <v>Feb</v>
      </c>
      <c r="G206" s="4" t="s">
        <v>20</v>
      </c>
      <c r="H206" s="4" t="s">
        <v>33</v>
      </c>
      <c r="I206" s="4" t="s">
        <v>19</v>
      </c>
      <c r="J206" s="4" t="s">
        <v>13</v>
      </c>
      <c r="K206" s="4" t="s">
        <v>9</v>
      </c>
      <c r="L206" s="4" t="s">
        <v>10</v>
      </c>
      <c r="M206" s="9">
        <v>4</v>
      </c>
      <c r="N206" s="6">
        <v>92.87</v>
      </c>
      <c r="O206" s="7">
        <v>0</v>
      </c>
      <c r="P206" s="6">
        <v>44.95</v>
      </c>
      <c r="Q206" s="6">
        <f t="shared" si="20"/>
        <v>371.48</v>
      </c>
      <c r="R206" s="6">
        <f t="shared" si="21"/>
        <v>179.8</v>
      </c>
      <c r="S206" s="6">
        <f t="shared" si="22"/>
        <v>191.68</v>
      </c>
      <c r="T206" s="8">
        <f t="shared" si="23"/>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11">
        <f t="shared" si="18"/>
        <v>2026</v>
      </c>
      <c r="D207" s="13" t="str">
        <f t="shared" si="19"/>
        <v>Q1</v>
      </c>
      <c r="E207" s="4">
        <f>MONTH(SalesDataTable[[#This Row],[Order Date]])</f>
        <v>2</v>
      </c>
      <c r="F207" s="4" t="str">
        <f>TEXT(SalesDataTable[[#This Row],[Order Date]],"MMM")</f>
        <v>Feb</v>
      </c>
      <c r="G207" s="4" t="s">
        <v>20</v>
      </c>
      <c r="H207" s="4" t="s">
        <v>33</v>
      </c>
      <c r="I207" s="4" t="s">
        <v>2</v>
      </c>
      <c r="J207" s="4" t="s">
        <v>13</v>
      </c>
      <c r="K207" s="4" t="s">
        <v>4</v>
      </c>
      <c r="L207" s="4" t="s">
        <v>26</v>
      </c>
      <c r="M207" s="9">
        <v>2</v>
      </c>
      <c r="N207" s="6">
        <v>41.21</v>
      </c>
      <c r="O207" s="7">
        <v>0</v>
      </c>
      <c r="P207" s="6">
        <v>16.64</v>
      </c>
      <c r="Q207" s="6">
        <f t="shared" si="20"/>
        <v>82.42</v>
      </c>
      <c r="R207" s="6">
        <f t="shared" si="21"/>
        <v>33.28</v>
      </c>
      <c r="S207" s="6">
        <f t="shared" si="22"/>
        <v>49.14</v>
      </c>
      <c r="T207" s="8">
        <f t="shared" si="23"/>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11">
        <f t="shared" si="18"/>
        <v>2026</v>
      </c>
      <c r="D208" s="13" t="str">
        <f t="shared" si="19"/>
        <v>Q1</v>
      </c>
      <c r="E208" s="4">
        <f>MONTH(SalesDataTable[[#This Row],[Order Date]])</f>
        <v>2</v>
      </c>
      <c r="F208" s="4" t="str">
        <f>TEXT(SalesDataTable[[#This Row],[Order Date]],"MMM")</f>
        <v>Feb</v>
      </c>
      <c r="G208" s="4" t="s">
        <v>0</v>
      </c>
      <c r="H208" s="4" t="s">
        <v>50</v>
      </c>
      <c r="I208" s="4" t="s">
        <v>2</v>
      </c>
      <c r="J208" s="4" t="s">
        <v>3</v>
      </c>
      <c r="K208" s="4" t="s">
        <v>9</v>
      </c>
      <c r="L208" s="4" t="s">
        <v>37</v>
      </c>
      <c r="M208" s="9">
        <v>6</v>
      </c>
      <c r="N208" s="6">
        <v>155.79</v>
      </c>
      <c r="O208" s="7">
        <v>0</v>
      </c>
      <c r="P208" s="6">
        <v>77.48</v>
      </c>
      <c r="Q208" s="6">
        <f t="shared" si="20"/>
        <v>934.74</v>
      </c>
      <c r="R208" s="6">
        <f t="shared" si="21"/>
        <v>464.88</v>
      </c>
      <c r="S208" s="6">
        <f t="shared" si="22"/>
        <v>469.86</v>
      </c>
      <c r="T208" s="8">
        <f t="shared" si="23"/>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11">
        <f t="shared" si="18"/>
        <v>2026</v>
      </c>
      <c r="D209" s="13" t="str">
        <f t="shared" si="19"/>
        <v>Q1</v>
      </c>
      <c r="E209" s="4">
        <f>MONTH(SalesDataTable[[#This Row],[Order Date]])</f>
        <v>2</v>
      </c>
      <c r="F209" s="4" t="str">
        <f>TEXT(SalesDataTable[[#This Row],[Order Date]],"MMM")</f>
        <v>Feb</v>
      </c>
      <c r="G209" s="4" t="s">
        <v>0</v>
      </c>
      <c r="H209" s="4" t="s">
        <v>1</v>
      </c>
      <c r="I209" s="4" t="s">
        <v>2</v>
      </c>
      <c r="J209" s="4" t="s">
        <v>3</v>
      </c>
      <c r="K209" s="4" t="s">
        <v>34</v>
      </c>
      <c r="L209" s="4" t="s">
        <v>45</v>
      </c>
      <c r="M209" s="9">
        <v>2</v>
      </c>
      <c r="N209" s="6">
        <v>50.16</v>
      </c>
      <c r="O209" s="7">
        <v>0.1</v>
      </c>
      <c r="P209" s="6">
        <v>21.48</v>
      </c>
      <c r="Q209" s="6">
        <f t="shared" si="20"/>
        <v>90.287999999999997</v>
      </c>
      <c r="R209" s="6">
        <f t="shared" si="21"/>
        <v>42.96</v>
      </c>
      <c r="S209" s="6">
        <f t="shared" si="22"/>
        <v>47.327999999999996</v>
      </c>
      <c r="T209" s="8">
        <f t="shared" si="23"/>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11">
        <f t="shared" si="18"/>
        <v>2026</v>
      </c>
      <c r="D210" s="13" t="str">
        <f t="shared" si="19"/>
        <v>Q1</v>
      </c>
      <c r="E210" s="4">
        <f>MONTH(SalesDataTable[[#This Row],[Order Date]])</f>
        <v>2</v>
      </c>
      <c r="F210" s="4"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20"/>
        <v>562.55999999999995</v>
      </c>
      <c r="R210" s="6">
        <f t="shared" si="21"/>
        <v>310.04000000000002</v>
      </c>
      <c r="S210" s="6">
        <f t="shared" si="22"/>
        <v>252.51999999999992</v>
      </c>
      <c r="T210" s="8">
        <f t="shared" si="23"/>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11">
        <f t="shared" si="18"/>
        <v>2026</v>
      </c>
      <c r="D211" s="13" t="str">
        <f t="shared" si="19"/>
        <v>Q1</v>
      </c>
      <c r="E211" s="4">
        <f>MONTH(SalesDataTable[[#This Row],[Order Date]])</f>
        <v>2</v>
      </c>
      <c r="F211" s="4"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20"/>
        <v>80.680000000000007</v>
      </c>
      <c r="R211" s="6">
        <f t="shared" si="21"/>
        <v>39.630000000000003</v>
      </c>
      <c r="S211" s="6">
        <f t="shared" si="22"/>
        <v>41.050000000000004</v>
      </c>
      <c r="T211" s="8">
        <f t="shared" si="23"/>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11">
        <f t="shared" si="18"/>
        <v>2026</v>
      </c>
      <c r="D212" s="13" t="str">
        <f t="shared" si="19"/>
        <v>Q1</v>
      </c>
      <c r="E212" s="4">
        <f>MONTH(SalesDataTable[[#This Row],[Order Date]])</f>
        <v>2</v>
      </c>
      <c r="F212" s="4"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20"/>
        <v>462.98249999999996</v>
      </c>
      <c r="R212" s="6">
        <f t="shared" si="21"/>
        <v>259.29000000000002</v>
      </c>
      <c r="S212" s="6">
        <f t="shared" si="22"/>
        <v>203.69249999999994</v>
      </c>
      <c r="T212" s="8">
        <f t="shared" si="23"/>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11">
        <f t="shared" si="18"/>
        <v>2026</v>
      </c>
      <c r="D213" s="13" t="str">
        <f t="shared" si="19"/>
        <v>Q1</v>
      </c>
      <c r="E213" s="4">
        <f>MONTH(SalesDataTable[[#This Row],[Order Date]])</f>
        <v>2</v>
      </c>
      <c r="F213" s="4" t="str">
        <f>TEXT(SalesDataTable[[#This Row],[Order Date]],"MMM")</f>
        <v>Feb</v>
      </c>
      <c r="G213" s="4" t="s">
        <v>6</v>
      </c>
      <c r="H213" s="4" t="s">
        <v>27</v>
      </c>
      <c r="I213" s="4" t="s">
        <v>28</v>
      </c>
      <c r="J213" s="4" t="s">
        <v>3</v>
      </c>
      <c r="K213" s="4" t="s">
        <v>4</v>
      </c>
      <c r="L213" s="4" t="s">
        <v>30</v>
      </c>
      <c r="M213" s="9">
        <v>2</v>
      </c>
      <c r="N213" s="6">
        <v>102.12</v>
      </c>
      <c r="O213" s="7">
        <v>0.15</v>
      </c>
      <c r="P213" s="6">
        <v>51.03</v>
      </c>
      <c r="Q213" s="6">
        <f t="shared" si="20"/>
        <v>173.60400000000001</v>
      </c>
      <c r="R213" s="6">
        <f t="shared" si="21"/>
        <v>102.06</v>
      </c>
      <c r="S213" s="6">
        <f t="shared" si="22"/>
        <v>71.544000000000011</v>
      </c>
      <c r="T213" s="8">
        <f t="shared" si="23"/>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11">
        <f t="shared" si="18"/>
        <v>2026</v>
      </c>
      <c r="D214" s="13" t="str">
        <f t="shared" si="19"/>
        <v>Q1</v>
      </c>
      <c r="E214" s="4">
        <f>MONTH(SalesDataTable[[#This Row],[Order Date]])</f>
        <v>2</v>
      </c>
      <c r="F214" s="4" t="str">
        <f>TEXT(SalesDataTable[[#This Row],[Order Date]],"MMM")</f>
        <v>Feb</v>
      </c>
      <c r="G214" s="4" t="s">
        <v>11</v>
      </c>
      <c r="H214" s="4" t="s">
        <v>18</v>
      </c>
      <c r="I214" s="4" t="s">
        <v>2</v>
      </c>
      <c r="J214" s="4" t="s">
        <v>13</v>
      </c>
      <c r="K214" s="4" t="s">
        <v>4</v>
      </c>
      <c r="L214" s="4" t="s">
        <v>30</v>
      </c>
      <c r="M214" s="9">
        <v>2</v>
      </c>
      <c r="N214" s="6">
        <v>101.77</v>
      </c>
      <c r="O214" s="7">
        <v>0</v>
      </c>
      <c r="P214" s="6">
        <v>51.34</v>
      </c>
      <c r="Q214" s="6">
        <f t="shared" si="20"/>
        <v>203.54</v>
      </c>
      <c r="R214" s="6">
        <f t="shared" si="21"/>
        <v>102.68</v>
      </c>
      <c r="S214" s="6">
        <f t="shared" si="22"/>
        <v>100.85999999999999</v>
      </c>
      <c r="T214" s="8">
        <f t="shared" si="23"/>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11">
        <f t="shared" si="18"/>
        <v>2026</v>
      </c>
      <c r="D215" s="13" t="str">
        <f t="shared" si="19"/>
        <v>Q1</v>
      </c>
      <c r="E215" s="4">
        <f>MONTH(SalesDataTable[[#This Row],[Order Date]])</f>
        <v>2</v>
      </c>
      <c r="F215" s="4" t="str">
        <f>TEXT(SalesDataTable[[#This Row],[Order Date]],"MMM")</f>
        <v>Feb</v>
      </c>
      <c r="G215" s="4" t="s">
        <v>0</v>
      </c>
      <c r="H215" s="4" t="s">
        <v>50</v>
      </c>
      <c r="I215" s="4" t="s">
        <v>2</v>
      </c>
      <c r="J215" s="4" t="s">
        <v>16</v>
      </c>
      <c r="K215" s="4" t="s">
        <v>9</v>
      </c>
      <c r="L215" s="4" t="s">
        <v>37</v>
      </c>
      <c r="M215" s="9">
        <v>3</v>
      </c>
      <c r="N215" s="6">
        <v>153.24</v>
      </c>
      <c r="O215" s="7">
        <v>0.15</v>
      </c>
      <c r="P215" s="6">
        <v>77.61</v>
      </c>
      <c r="Q215" s="6">
        <f t="shared" si="20"/>
        <v>390.762</v>
      </c>
      <c r="R215" s="6">
        <f t="shared" si="21"/>
        <v>232.82999999999998</v>
      </c>
      <c r="S215" s="6">
        <f t="shared" si="22"/>
        <v>157.93200000000002</v>
      </c>
      <c r="T215" s="8">
        <f t="shared" si="23"/>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11">
        <f t="shared" si="18"/>
        <v>2026</v>
      </c>
      <c r="D216" s="13" t="str">
        <f t="shared" si="19"/>
        <v>Q1</v>
      </c>
      <c r="E216" s="4">
        <f>MONTH(SalesDataTable[[#This Row],[Order Date]])</f>
        <v>2</v>
      </c>
      <c r="F216" s="4" t="str">
        <f>TEXT(SalesDataTable[[#This Row],[Order Date]],"MMM")</f>
        <v>Feb</v>
      </c>
      <c r="G216" s="4" t="s">
        <v>20</v>
      </c>
      <c r="H216" s="4" t="s">
        <v>21</v>
      </c>
      <c r="I216" s="4" t="s">
        <v>28</v>
      </c>
      <c r="J216" s="4" t="s">
        <v>3</v>
      </c>
      <c r="K216" s="4" t="s">
        <v>9</v>
      </c>
      <c r="L216" s="4" t="s">
        <v>17</v>
      </c>
      <c r="M216" s="9">
        <v>1</v>
      </c>
      <c r="N216" s="6">
        <v>140.47</v>
      </c>
      <c r="O216" s="7">
        <v>0</v>
      </c>
      <c r="P216" s="6">
        <v>79.66</v>
      </c>
      <c r="Q216" s="6">
        <f t="shared" si="20"/>
        <v>140.47</v>
      </c>
      <c r="R216" s="6">
        <f t="shared" si="21"/>
        <v>79.66</v>
      </c>
      <c r="S216" s="6">
        <f t="shared" si="22"/>
        <v>60.81</v>
      </c>
      <c r="T216" s="8">
        <f t="shared" si="23"/>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11">
        <f t="shared" si="18"/>
        <v>2026</v>
      </c>
      <c r="D217" s="13" t="str">
        <f t="shared" si="19"/>
        <v>Q1</v>
      </c>
      <c r="E217" s="4">
        <f>MONTH(SalesDataTable[[#This Row],[Order Date]])</f>
        <v>2</v>
      </c>
      <c r="F217" s="4"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20"/>
        <v>268.54599999999999</v>
      </c>
      <c r="R217" s="6">
        <f t="shared" si="21"/>
        <v>131.84</v>
      </c>
      <c r="S217" s="6">
        <f t="shared" si="22"/>
        <v>136.70599999999999</v>
      </c>
      <c r="T217" s="8">
        <f t="shared" si="23"/>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11">
        <f t="shared" si="18"/>
        <v>2026</v>
      </c>
      <c r="D218" s="13" t="str">
        <f t="shared" si="19"/>
        <v>Q1</v>
      </c>
      <c r="E218" s="4">
        <f>MONTH(SalesDataTable[[#This Row],[Order Date]])</f>
        <v>2</v>
      </c>
      <c r="F218" s="4" t="str">
        <f>TEXT(SalesDataTable[[#This Row],[Order Date]],"MMM")</f>
        <v>Feb</v>
      </c>
      <c r="G218" s="4" t="s">
        <v>0</v>
      </c>
      <c r="H218" s="4" t="s">
        <v>50</v>
      </c>
      <c r="I218" s="4" t="s">
        <v>19</v>
      </c>
      <c r="J218" s="4" t="s">
        <v>16</v>
      </c>
      <c r="K218" s="4" t="s">
        <v>14</v>
      </c>
      <c r="L218" s="4" t="s">
        <v>44</v>
      </c>
      <c r="M218" s="9">
        <v>3</v>
      </c>
      <c r="N218" s="6">
        <v>134.91</v>
      </c>
      <c r="O218" s="7">
        <v>0</v>
      </c>
      <c r="P218" s="6">
        <v>67.69</v>
      </c>
      <c r="Q218" s="6">
        <f t="shared" si="20"/>
        <v>404.73</v>
      </c>
      <c r="R218" s="6">
        <f t="shared" si="21"/>
        <v>203.07</v>
      </c>
      <c r="S218" s="6">
        <f t="shared" si="22"/>
        <v>201.66000000000003</v>
      </c>
      <c r="T218" s="8">
        <f t="shared" si="23"/>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11">
        <f t="shared" si="18"/>
        <v>2026</v>
      </c>
      <c r="D219" s="13" t="str">
        <f t="shared" si="19"/>
        <v>Q1</v>
      </c>
      <c r="E219" s="4">
        <f>MONTH(SalesDataTable[[#This Row],[Order Date]])</f>
        <v>2</v>
      </c>
      <c r="F219" s="4"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20"/>
        <v>63.774000000000001</v>
      </c>
      <c r="R219" s="6">
        <f t="shared" si="21"/>
        <v>33.299999999999997</v>
      </c>
      <c r="S219" s="6">
        <f t="shared" si="22"/>
        <v>30.474000000000004</v>
      </c>
      <c r="T219" s="8">
        <f t="shared" si="23"/>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11">
        <f t="shared" si="18"/>
        <v>2026</v>
      </c>
      <c r="D220" s="13" t="str">
        <f t="shared" si="19"/>
        <v>Q1</v>
      </c>
      <c r="E220" s="4">
        <f>MONTH(SalesDataTable[[#This Row],[Order Date]])</f>
        <v>2</v>
      </c>
      <c r="F220" s="4" t="str">
        <f>TEXT(SalesDataTable[[#This Row],[Order Date]],"MMM")</f>
        <v>Feb</v>
      </c>
      <c r="G220" s="4" t="s">
        <v>6</v>
      </c>
      <c r="H220" s="4" t="s">
        <v>43</v>
      </c>
      <c r="I220" s="4" t="s">
        <v>19</v>
      </c>
      <c r="J220" s="4" t="s">
        <v>13</v>
      </c>
      <c r="K220" s="4" t="s">
        <v>4</v>
      </c>
      <c r="L220" s="4" t="s">
        <v>30</v>
      </c>
      <c r="M220" s="9">
        <v>1</v>
      </c>
      <c r="N220" s="6">
        <v>104.35</v>
      </c>
      <c r="O220" s="7">
        <v>0</v>
      </c>
      <c r="P220" s="6">
        <v>51.49</v>
      </c>
      <c r="Q220" s="6">
        <f t="shared" si="20"/>
        <v>104.35</v>
      </c>
      <c r="R220" s="6">
        <f t="shared" si="21"/>
        <v>51.49</v>
      </c>
      <c r="S220" s="6">
        <f t="shared" si="22"/>
        <v>52.859999999999992</v>
      </c>
      <c r="T220" s="8">
        <f t="shared" si="23"/>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11">
        <f t="shared" si="18"/>
        <v>2026</v>
      </c>
      <c r="D221" s="13" t="str">
        <f t="shared" si="19"/>
        <v>Q1</v>
      </c>
      <c r="E221" s="4">
        <f>MONTH(SalesDataTable[[#This Row],[Order Date]])</f>
        <v>2</v>
      </c>
      <c r="F221" s="4"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20"/>
        <v>240.96</v>
      </c>
      <c r="R221" s="6">
        <f t="shared" si="21"/>
        <v>141.36000000000001</v>
      </c>
      <c r="S221" s="6">
        <f t="shared" si="22"/>
        <v>99.6</v>
      </c>
      <c r="T221" s="8">
        <f t="shared" si="23"/>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11">
        <f t="shared" si="18"/>
        <v>2026</v>
      </c>
      <c r="D222" s="13" t="str">
        <f t="shared" si="19"/>
        <v>Q1</v>
      </c>
      <c r="E222" s="4">
        <f>MONTH(SalesDataTable[[#This Row],[Order Date]])</f>
        <v>2</v>
      </c>
      <c r="F222" s="4" t="str">
        <f>TEXT(SalesDataTable[[#This Row],[Order Date]],"MMM")</f>
        <v>Feb</v>
      </c>
      <c r="G222" s="4" t="s">
        <v>6</v>
      </c>
      <c r="H222" s="4" t="s">
        <v>43</v>
      </c>
      <c r="I222" s="4" t="s">
        <v>2</v>
      </c>
      <c r="J222" s="4" t="s">
        <v>3</v>
      </c>
      <c r="K222" s="4" t="s">
        <v>23</v>
      </c>
      <c r="L222" s="4" t="s">
        <v>24</v>
      </c>
      <c r="M222" s="9">
        <v>1</v>
      </c>
      <c r="N222" s="6">
        <v>339.52</v>
      </c>
      <c r="O222" s="7">
        <v>0.1</v>
      </c>
      <c r="P222" s="6">
        <v>191.19</v>
      </c>
      <c r="Q222" s="6">
        <f t="shared" si="20"/>
        <v>305.56799999999998</v>
      </c>
      <c r="R222" s="6">
        <f t="shared" si="21"/>
        <v>191.19</v>
      </c>
      <c r="S222" s="6">
        <f t="shared" si="22"/>
        <v>114.37799999999999</v>
      </c>
      <c r="T222" s="8">
        <f t="shared" si="23"/>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11">
        <f t="shared" si="18"/>
        <v>2026</v>
      </c>
      <c r="D223" s="13" t="str">
        <f t="shared" si="19"/>
        <v>Q1</v>
      </c>
      <c r="E223" s="4">
        <f>MONTH(SalesDataTable[[#This Row],[Order Date]])</f>
        <v>2</v>
      </c>
      <c r="F223" s="4"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20"/>
        <v>696.28499999999997</v>
      </c>
      <c r="R223" s="6">
        <f t="shared" si="21"/>
        <v>387.1</v>
      </c>
      <c r="S223" s="6">
        <f t="shared" si="22"/>
        <v>309.18499999999995</v>
      </c>
      <c r="T223" s="8">
        <f t="shared" si="23"/>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11">
        <f t="shared" si="18"/>
        <v>2026</v>
      </c>
      <c r="D224" s="13" t="str">
        <f t="shared" si="19"/>
        <v>Q1</v>
      </c>
      <c r="E224" s="4">
        <f>MONTH(SalesDataTable[[#This Row],[Order Date]])</f>
        <v>2</v>
      </c>
      <c r="F224" s="4" t="str">
        <f>TEXT(SalesDataTable[[#This Row],[Order Date]],"MMM")</f>
        <v>Feb</v>
      </c>
      <c r="G224" s="4" t="s">
        <v>11</v>
      </c>
      <c r="H224" s="4" t="s">
        <v>25</v>
      </c>
      <c r="I224" s="4" t="s">
        <v>19</v>
      </c>
      <c r="J224" s="4" t="s">
        <v>16</v>
      </c>
      <c r="K224" s="4" t="s">
        <v>9</v>
      </c>
      <c r="L224" s="4" t="s">
        <v>10</v>
      </c>
      <c r="M224" s="9">
        <v>4</v>
      </c>
      <c r="N224" s="6">
        <v>93.98</v>
      </c>
      <c r="O224" s="7">
        <v>0.05</v>
      </c>
      <c r="P224" s="6">
        <v>44.6</v>
      </c>
      <c r="Q224" s="6">
        <f t="shared" si="20"/>
        <v>357.12400000000002</v>
      </c>
      <c r="R224" s="6">
        <f t="shared" si="21"/>
        <v>178.4</v>
      </c>
      <c r="S224" s="6">
        <f t="shared" si="22"/>
        <v>178.72400000000002</v>
      </c>
      <c r="T224" s="8">
        <f t="shared" si="23"/>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11">
        <f t="shared" si="18"/>
        <v>2026</v>
      </c>
      <c r="D225" s="13" t="str">
        <f t="shared" si="19"/>
        <v>Q1</v>
      </c>
      <c r="E225" s="4">
        <f>MONTH(SalesDataTable[[#This Row],[Order Date]])</f>
        <v>2</v>
      </c>
      <c r="F225" s="4" t="str">
        <f>TEXT(SalesDataTable[[#This Row],[Order Date]],"MMM")</f>
        <v>Feb</v>
      </c>
      <c r="G225" s="4" t="s">
        <v>0</v>
      </c>
      <c r="H225" s="4" t="s">
        <v>1</v>
      </c>
      <c r="I225" s="4" t="s">
        <v>2</v>
      </c>
      <c r="J225" s="4" t="s">
        <v>13</v>
      </c>
      <c r="K225" s="4" t="s">
        <v>23</v>
      </c>
      <c r="L225" s="4" t="s">
        <v>24</v>
      </c>
      <c r="M225" s="9">
        <v>2</v>
      </c>
      <c r="N225" s="6">
        <v>336.83</v>
      </c>
      <c r="O225" s="7">
        <v>0</v>
      </c>
      <c r="P225" s="6">
        <v>194.42</v>
      </c>
      <c r="Q225" s="6">
        <f t="shared" si="20"/>
        <v>673.66</v>
      </c>
      <c r="R225" s="6">
        <f t="shared" si="21"/>
        <v>388.84</v>
      </c>
      <c r="S225" s="6">
        <f t="shared" si="22"/>
        <v>284.82</v>
      </c>
      <c r="T225" s="8">
        <f t="shared" si="23"/>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11">
        <f t="shared" si="18"/>
        <v>2026</v>
      </c>
      <c r="D226" s="13" t="str">
        <f t="shared" si="19"/>
        <v>Q1</v>
      </c>
      <c r="E226" s="4">
        <f>MONTH(SalesDataTable[[#This Row],[Order Date]])</f>
        <v>2</v>
      </c>
      <c r="F226" s="4"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20"/>
        <v>338.93</v>
      </c>
      <c r="R226" s="6">
        <f t="shared" si="21"/>
        <v>197.92</v>
      </c>
      <c r="S226" s="6">
        <f t="shared" si="22"/>
        <v>141.01000000000002</v>
      </c>
      <c r="T226" s="8">
        <f t="shared" si="23"/>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11">
        <f t="shared" si="18"/>
        <v>2026</v>
      </c>
      <c r="D227" s="13" t="str">
        <f t="shared" si="19"/>
        <v>Q1</v>
      </c>
      <c r="E227" s="4">
        <f>MONTH(SalesDataTable[[#This Row],[Order Date]])</f>
        <v>2</v>
      </c>
      <c r="F227" s="4" t="str">
        <f>TEXT(SalesDataTable[[#This Row],[Order Date]],"MMM")</f>
        <v>Feb</v>
      </c>
      <c r="G227" s="4" t="s">
        <v>0</v>
      </c>
      <c r="H227" s="4" t="s">
        <v>36</v>
      </c>
      <c r="I227" s="4" t="s">
        <v>2</v>
      </c>
      <c r="J227" s="4" t="s">
        <v>13</v>
      </c>
      <c r="K227" s="4" t="s">
        <v>23</v>
      </c>
      <c r="L227" s="4" t="s">
        <v>51</v>
      </c>
      <c r="M227" s="9">
        <v>5</v>
      </c>
      <c r="N227" s="6">
        <v>122.72</v>
      </c>
      <c r="O227" s="7">
        <v>0</v>
      </c>
      <c r="P227" s="6">
        <v>62.41</v>
      </c>
      <c r="Q227" s="6">
        <f t="shared" si="20"/>
        <v>613.6</v>
      </c>
      <c r="R227" s="6">
        <f t="shared" si="21"/>
        <v>312.04999999999995</v>
      </c>
      <c r="S227" s="6">
        <f t="shared" si="22"/>
        <v>301.55000000000007</v>
      </c>
      <c r="T227" s="8">
        <f t="shared" si="23"/>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11">
        <f t="shared" si="18"/>
        <v>2026</v>
      </c>
      <c r="D228" s="13" t="str">
        <f t="shared" si="19"/>
        <v>Q1</v>
      </c>
      <c r="E228" s="4">
        <f>MONTH(SalesDataTable[[#This Row],[Order Date]])</f>
        <v>2</v>
      </c>
      <c r="F228" s="4"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20"/>
        <v>515.39400000000001</v>
      </c>
      <c r="R228" s="6">
        <f t="shared" si="21"/>
        <v>263.60000000000002</v>
      </c>
      <c r="S228" s="6">
        <f t="shared" si="22"/>
        <v>251.79399999999998</v>
      </c>
      <c r="T228" s="8">
        <f t="shared" si="23"/>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11">
        <f t="shared" si="18"/>
        <v>2026</v>
      </c>
      <c r="D229" s="13" t="str">
        <f t="shared" si="19"/>
        <v>Q1</v>
      </c>
      <c r="E229" s="4">
        <f>MONTH(SalesDataTable[[#This Row],[Order Date]])</f>
        <v>2</v>
      </c>
      <c r="F229" s="4" t="str">
        <f>TEXT(SalesDataTable[[#This Row],[Order Date]],"MMM")</f>
        <v>Feb</v>
      </c>
      <c r="G229" s="4" t="s">
        <v>11</v>
      </c>
      <c r="H229" s="4" t="s">
        <v>52</v>
      </c>
      <c r="I229" s="4" t="s">
        <v>2</v>
      </c>
      <c r="J229" s="4" t="s">
        <v>3</v>
      </c>
      <c r="K229" s="4" t="s">
        <v>23</v>
      </c>
      <c r="L229" s="4" t="s">
        <v>40</v>
      </c>
      <c r="M229" s="9">
        <v>2</v>
      </c>
      <c r="N229" s="6">
        <v>81.34</v>
      </c>
      <c r="O229" s="7">
        <v>0.05</v>
      </c>
      <c r="P229" s="6">
        <v>40.64</v>
      </c>
      <c r="Q229" s="6">
        <f t="shared" si="20"/>
        <v>154.54599999999999</v>
      </c>
      <c r="R229" s="6">
        <f t="shared" si="21"/>
        <v>81.28</v>
      </c>
      <c r="S229" s="6">
        <f t="shared" si="22"/>
        <v>73.265999999999991</v>
      </c>
      <c r="T229" s="8">
        <f t="shared" si="23"/>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11">
        <f t="shared" si="18"/>
        <v>2026</v>
      </c>
      <c r="D230" s="13" t="str">
        <f t="shared" si="19"/>
        <v>Q1</v>
      </c>
      <c r="E230" s="4">
        <f>MONTH(SalesDataTable[[#This Row],[Order Date]])</f>
        <v>2</v>
      </c>
      <c r="F230" s="4"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20"/>
        <v>38.959499999999998</v>
      </c>
      <c r="R230" s="6">
        <f t="shared" si="21"/>
        <v>16.489999999999998</v>
      </c>
      <c r="S230" s="6">
        <f t="shared" si="22"/>
        <v>22.4695</v>
      </c>
      <c r="T230" s="8">
        <f t="shared" si="23"/>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11">
        <f t="shared" si="18"/>
        <v>2026</v>
      </c>
      <c r="D231" s="13" t="str">
        <f t="shared" si="19"/>
        <v>Q1</v>
      </c>
      <c r="E231" s="4">
        <f>MONTH(SalesDataTable[[#This Row],[Order Date]])</f>
        <v>2</v>
      </c>
      <c r="F231" s="4" t="str">
        <f>TEXT(SalesDataTable[[#This Row],[Order Date]],"MMM")</f>
        <v>Feb</v>
      </c>
      <c r="G231" s="4" t="s">
        <v>6</v>
      </c>
      <c r="H231" s="4" t="s">
        <v>41</v>
      </c>
      <c r="I231" s="4" t="s">
        <v>28</v>
      </c>
      <c r="J231" s="4" t="s">
        <v>16</v>
      </c>
      <c r="K231" s="4" t="s">
        <v>9</v>
      </c>
      <c r="L231" s="4" t="s">
        <v>37</v>
      </c>
      <c r="M231" s="9">
        <v>2</v>
      </c>
      <c r="N231" s="6">
        <v>153.03</v>
      </c>
      <c r="O231" s="7">
        <v>0</v>
      </c>
      <c r="P231" s="6">
        <v>81.02</v>
      </c>
      <c r="Q231" s="6">
        <f t="shared" si="20"/>
        <v>306.06</v>
      </c>
      <c r="R231" s="6">
        <f t="shared" si="21"/>
        <v>162.04</v>
      </c>
      <c r="S231" s="6">
        <f t="shared" si="22"/>
        <v>144.02000000000001</v>
      </c>
      <c r="T231" s="8">
        <f t="shared" si="23"/>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11">
        <f t="shared" si="18"/>
        <v>2026</v>
      </c>
      <c r="D232" s="13" t="str">
        <f t="shared" si="19"/>
        <v>Q1</v>
      </c>
      <c r="E232" s="4">
        <f>MONTH(SalesDataTable[[#This Row],[Order Date]])</f>
        <v>2</v>
      </c>
      <c r="F232" s="4" t="str">
        <f>TEXT(SalesDataTable[[#This Row],[Order Date]],"MMM")</f>
        <v>Feb</v>
      </c>
      <c r="G232" s="4" t="s">
        <v>6</v>
      </c>
      <c r="H232" s="4" t="s">
        <v>41</v>
      </c>
      <c r="I232" s="4" t="s">
        <v>2</v>
      </c>
      <c r="J232" s="4" t="s">
        <v>13</v>
      </c>
      <c r="K232" s="4" t="s">
        <v>34</v>
      </c>
      <c r="L232" s="4" t="s">
        <v>38</v>
      </c>
      <c r="M232" s="9">
        <v>2</v>
      </c>
      <c r="N232" s="6">
        <v>124.92</v>
      </c>
      <c r="O232" s="7">
        <v>0</v>
      </c>
      <c r="P232" s="6">
        <v>69.98</v>
      </c>
      <c r="Q232" s="6">
        <f t="shared" si="20"/>
        <v>249.84</v>
      </c>
      <c r="R232" s="6">
        <f t="shared" si="21"/>
        <v>139.96</v>
      </c>
      <c r="S232" s="6">
        <f t="shared" si="22"/>
        <v>109.88</v>
      </c>
      <c r="T232" s="8">
        <f t="shared" si="23"/>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11">
        <f t="shared" si="18"/>
        <v>2026</v>
      </c>
      <c r="D233" s="13" t="str">
        <f t="shared" si="19"/>
        <v>Q1</v>
      </c>
      <c r="E233" s="4">
        <f>MONTH(SalesDataTable[[#This Row],[Order Date]])</f>
        <v>2</v>
      </c>
      <c r="F233" s="4"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20"/>
        <v>273.10000000000002</v>
      </c>
      <c r="R233" s="6">
        <f t="shared" si="21"/>
        <v>137.68</v>
      </c>
      <c r="S233" s="6">
        <f t="shared" si="22"/>
        <v>135.42000000000002</v>
      </c>
      <c r="T233" s="8">
        <f t="shared" si="23"/>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11">
        <f t="shared" si="18"/>
        <v>2026</v>
      </c>
      <c r="D234" s="13" t="str">
        <f t="shared" si="19"/>
        <v>Q1</v>
      </c>
      <c r="E234" s="4">
        <f>MONTH(SalesDataTable[[#This Row],[Order Date]])</f>
        <v>2</v>
      </c>
      <c r="F234" s="4"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20"/>
        <v>1646.73</v>
      </c>
      <c r="R234" s="6">
        <f t="shared" si="21"/>
        <v>897.9</v>
      </c>
      <c r="S234" s="6">
        <f t="shared" si="22"/>
        <v>748.83</v>
      </c>
      <c r="T234" s="8">
        <f t="shared" si="23"/>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11">
        <f t="shared" si="18"/>
        <v>2026</v>
      </c>
      <c r="D235" s="13" t="str">
        <f t="shared" si="19"/>
        <v>Q1</v>
      </c>
      <c r="E235" s="4">
        <f>MONTH(SalesDataTable[[#This Row],[Order Date]])</f>
        <v>2</v>
      </c>
      <c r="F235" s="4" t="str">
        <f>TEXT(SalesDataTable[[#This Row],[Order Date]],"MMM")</f>
        <v>Feb</v>
      </c>
      <c r="G235" s="4" t="s">
        <v>6</v>
      </c>
      <c r="H235" s="4" t="s">
        <v>43</v>
      </c>
      <c r="I235" s="4" t="s">
        <v>2</v>
      </c>
      <c r="J235" s="4" t="s">
        <v>13</v>
      </c>
      <c r="K235" s="4" t="s">
        <v>14</v>
      </c>
      <c r="L235" s="4" t="s">
        <v>32</v>
      </c>
      <c r="M235" s="9">
        <v>1</v>
      </c>
      <c r="N235" s="6">
        <v>45.54</v>
      </c>
      <c r="O235" s="7">
        <v>0</v>
      </c>
      <c r="P235" s="6">
        <v>18.29</v>
      </c>
      <c r="Q235" s="6">
        <f t="shared" si="20"/>
        <v>45.54</v>
      </c>
      <c r="R235" s="6">
        <f t="shared" si="21"/>
        <v>18.29</v>
      </c>
      <c r="S235" s="6">
        <f t="shared" si="22"/>
        <v>27.25</v>
      </c>
      <c r="T235" s="8">
        <f t="shared" si="23"/>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11">
        <f t="shared" si="18"/>
        <v>2026</v>
      </c>
      <c r="D236" s="13" t="str">
        <f t="shared" si="19"/>
        <v>Q1</v>
      </c>
      <c r="E236" s="4">
        <f>MONTH(SalesDataTable[[#This Row],[Order Date]])</f>
        <v>2</v>
      </c>
      <c r="F236" s="4" t="str">
        <f>TEXT(SalesDataTable[[#This Row],[Order Date]],"MMM")</f>
        <v>Feb</v>
      </c>
      <c r="G236" s="4" t="s">
        <v>11</v>
      </c>
      <c r="H236" s="4" t="s">
        <v>18</v>
      </c>
      <c r="I236" s="4" t="s">
        <v>28</v>
      </c>
      <c r="J236" s="4" t="s">
        <v>3</v>
      </c>
      <c r="K236" s="4" t="s">
        <v>34</v>
      </c>
      <c r="L236" s="4" t="s">
        <v>45</v>
      </c>
      <c r="M236" s="9">
        <v>1</v>
      </c>
      <c r="N236" s="6">
        <v>51.73</v>
      </c>
      <c r="O236" s="7">
        <v>0</v>
      </c>
      <c r="P236" s="6">
        <v>21.83</v>
      </c>
      <c r="Q236" s="6">
        <f t="shared" si="20"/>
        <v>51.73</v>
      </c>
      <c r="R236" s="6">
        <f t="shared" si="21"/>
        <v>21.83</v>
      </c>
      <c r="S236" s="6">
        <f t="shared" si="22"/>
        <v>29.9</v>
      </c>
      <c r="T236" s="8">
        <f t="shared" si="23"/>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11">
        <f t="shared" si="18"/>
        <v>2026</v>
      </c>
      <c r="D237" s="13" t="str">
        <f t="shared" si="19"/>
        <v>Q1</v>
      </c>
      <c r="E237" s="4">
        <f>MONTH(SalesDataTable[[#This Row],[Order Date]])</f>
        <v>2</v>
      </c>
      <c r="F237" s="4"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20"/>
        <v>152.96899999999999</v>
      </c>
      <c r="R237" s="6">
        <f t="shared" si="21"/>
        <v>77.260000000000005</v>
      </c>
      <c r="S237" s="6">
        <f t="shared" si="22"/>
        <v>75.708999999999989</v>
      </c>
      <c r="T237" s="8">
        <f t="shared" si="23"/>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11">
        <f t="shared" si="18"/>
        <v>2026</v>
      </c>
      <c r="D238" s="13" t="str">
        <f t="shared" si="19"/>
        <v>Q1</v>
      </c>
      <c r="E238" s="4">
        <f>MONTH(SalesDataTable[[#This Row],[Order Date]])</f>
        <v>2</v>
      </c>
      <c r="F238" s="4" t="str">
        <f>TEXT(SalesDataTable[[#This Row],[Order Date]],"MMM")</f>
        <v>Feb</v>
      </c>
      <c r="G238" s="4" t="s">
        <v>20</v>
      </c>
      <c r="H238" s="4" t="s">
        <v>31</v>
      </c>
      <c r="I238" s="4" t="s">
        <v>2</v>
      </c>
      <c r="J238" s="4" t="s">
        <v>13</v>
      </c>
      <c r="K238" s="4" t="s">
        <v>34</v>
      </c>
      <c r="L238" s="4" t="s">
        <v>42</v>
      </c>
      <c r="M238" s="9">
        <v>1</v>
      </c>
      <c r="N238" s="6">
        <v>36.31</v>
      </c>
      <c r="O238" s="7">
        <v>0</v>
      </c>
      <c r="P238" s="6">
        <v>14</v>
      </c>
      <c r="Q238" s="6">
        <f t="shared" si="20"/>
        <v>36.31</v>
      </c>
      <c r="R238" s="6">
        <f t="shared" si="21"/>
        <v>14</v>
      </c>
      <c r="S238" s="6">
        <f t="shared" si="22"/>
        <v>22.310000000000002</v>
      </c>
      <c r="T238" s="8">
        <f t="shared" si="23"/>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11">
        <f t="shared" si="18"/>
        <v>2026</v>
      </c>
      <c r="D239" s="13" t="str">
        <f t="shared" si="19"/>
        <v>Q1</v>
      </c>
      <c r="E239" s="4">
        <f>MONTH(SalesDataTable[[#This Row],[Order Date]])</f>
        <v>2</v>
      </c>
      <c r="F239" s="4" t="str">
        <f>TEXT(SalesDataTable[[#This Row],[Order Date]],"MMM")</f>
        <v>Feb</v>
      </c>
      <c r="G239" s="4" t="s">
        <v>11</v>
      </c>
      <c r="H239" s="4" t="s">
        <v>52</v>
      </c>
      <c r="I239" s="4" t="s">
        <v>2</v>
      </c>
      <c r="J239" s="4" t="s">
        <v>3</v>
      </c>
      <c r="K239" s="4" t="s">
        <v>4</v>
      </c>
      <c r="L239" s="4" t="s">
        <v>5</v>
      </c>
      <c r="M239" s="9">
        <v>1</v>
      </c>
      <c r="N239" s="6">
        <v>82.86</v>
      </c>
      <c r="O239" s="7">
        <v>0.05</v>
      </c>
      <c r="P239" s="6">
        <v>42.3</v>
      </c>
      <c r="Q239" s="6">
        <f t="shared" si="20"/>
        <v>78.716999999999999</v>
      </c>
      <c r="R239" s="6">
        <f t="shared" si="21"/>
        <v>42.3</v>
      </c>
      <c r="S239" s="6">
        <f t="shared" si="22"/>
        <v>36.417000000000002</v>
      </c>
      <c r="T239" s="8">
        <f t="shared" si="23"/>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11">
        <f t="shared" si="18"/>
        <v>2026</v>
      </c>
      <c r="D240" s="13" t="str">
        <f t="shared" si="19"/>
        <v>Q1</v>
      </c>
      <c r="E240" s="4">
        <f>MONTH(SalesDataTable[[#This Row],[Order Date]])</f>
        <v>2</v>
      </c>
      <c r="F240" s="4" t="str">
        <f>TEXT(SalesDataTable[[#This Row],[Order Date]],"MMM")</f>
        <v>Feb</v>
      </c>
      <c r="G240" s="4" t="s">
        <v>0</v>
      </c>
      <c r="H240" s="4" t="s">
        <v>1</v>
      </c>
      <c r="I240" s="4" t="s">
        <v>19</v>
      </c>
      <c r="J240" s="4" t="s">
        <v>13</v>
      </c>
      <c r="K240" s="4" t="s">
        <v>4</v>
      </c>
      <c r="L240" s="4" t="s">
        <v>30</v>
      </c>
      <c r="M240" s="9">
        <v>2</v>
      </c>
      <c r="N240" s="6">
        <v>103.03</v>
      </c>
      <c r="O240" s="7">
        <v>0.05</v>
      </c>
      <c r="P240" s="6">
        <v>50.73</v>
      </c>
      <c r="Q240" s="6">
        <f t="shared" si="20"/>
        <v>195.75700000000001</v>
      </c>
      <c r="R240" s="6">
        <f t="shared" si="21"/>
        <v>101.46</v>
      </c>
      <c r="S240" s="6">
        <f t="shared" si="22"/>
        <v>94.297000000000011</v>
      </c>
      <c r="T240" s="8">
        <f t="shared" si="23"/>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11">
        <f t="shared" si="18"/>
        <v>2026</v>
      </c>
      <c r="D241" s="13" t="str">
        <f t="shared" si="19"/>
        <v>Q1</v>
      </c>
      <c r="E241" s="4">
        <f>MONTH(SalesDataTable[[#This Row],[Order Date]])</f>
        <v>2</v>
      </c>
      <c r="F241" s="4" t="str">
        <f>TEXT(SalesDataTable[[#This Row],[Order Date]],"MMM")</f>
        <v>Feb</v>
      </c>
      <c r="G241" s="4" t="s">
        <v>6</v>
      </c>
      <c r="H241" s="4" t="s">
        <v>49</v>
      </c>
      <c r="I241" s="4" t="s">
        <v>2</v>
      </c>
      <c r="J241" s="4" t="s">
        <v>16</v>
      </c>
      <c r="K241" s="4" t="s">
        <v>14</v>
      </c>
      <c r="L241" s="4" t="s">
        <v>15</v>
      </c>
      <c r="M241" s="9">
        <v>1</v>
      </c>
      <c r="N241" s="6">
        <v>36.39</v>
      </c>
      <c r="O241" s="7">
        <v>0</v>
      </c>
      <c r="P241" s="6">
        <v>13.49</v>
      </c>
      <c r="Q241" s="6">
        <f t="shared" si="20"/>
        <v>36.39</v>
      </c>
      <c r="R241" s="6">
        <f t="shared" si="21"/>
        <v>13.49</v>
      </c>
      <c r="S241" s="6">
        <f t="shared" si="22"/>
        <v>22.9</v>
      </c>
      <c r="T241" s="8">
        <f t="shared" si="23"/>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11">
        <f t="shared" si="18"/>
        <v>2026</v>
      </c>
      <c r="D242" s="13" t="str">
        <f t="shared" si="19"/>
        <v>Q1</v>
      </c>
      <c r="E242" s="4">
        <f>MONTH(SalesDataTable[[#This Row],[Order Date]])</f>
        <v>2</v>
      </c>
      <c r="F242" s="4" t="str">
        <f>TEXT(SalesDataTable[[#This Row],[Order Date]],"MMM")</f>
        <v>Feb</v>
      </c>
      <c r="G242" s="4" t="s">
        <v>11</v>
      </c>
      <c r="H242" s="4" t="s">
        <v>25</v>
      </c>
      <c r="I242" s="4" t="s">
        <v>2</v>
      </c>
      <c r="J242" s="4" t="s">
        <v>3</v>
      </c>
      <c r="K242" s="4" t="s">
        <v>23</v>
      </c>
      <c r="L242" s="4" t="s">
        <v>51</v>
      </c>
      <c r="M242" s="9">
        <v>1</v>
      </c>
      <c r="N242" s="6">
        <v>124.93</v>
      </c>
      <c r="O242" s="7">
        <v>0.1</v>
      </c>
      <c r="P242" s="6">
        <v>59.74</v>
      </c>
      <c r="Q242" s="6">
        <f t="shared" si="20"/>
        <v>112.43700000000001</v>
      </c>
      <c r="R242" s="6">
        <f t="shared" si="21"/>
        <v>59.74</v>
      </c>
      <c r="S242" s="6">
        <f t="shared" si="22"/>
        <v>52.69700000000001</v>
      </c>
      <c r="T242" s="8">
        <f t="shared" si="23"/>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11">
        <f t="shared" si="18"/>
        <v>2026</v>
      </c>
      <c r="D243" s="13" t="str">
        <f t="shared" si="19"/>
        <v>Q1</v>
      </c>
      <c r="E243" s="4">
        <f>MONTH(SalesDataTable[[#This Row],[Order Date]])</f>
        <v>2</v>
      </c>
      <c r="F243" s="4" t="str">
        <f>TEXT(SalesDataTable[[#This Row],[Order Date]],"MMM")</f>
        <v>Feb</v>
      </c>
      <c r="G243" s="4" t="s">
        <v>6</v>
      </c>
      <c r="H243" s="4" t="s">
        <v>41</v>
      </c>
      <c r="I243" s="4" t="s">
        <v>28</v>
      </c>
      <c r="J243" s="4" t="s">
        <v>3</v>
      </c>
      <c r="K243" s="4" t="s">
        <v>4</v>
      </c>
      <c r="L243" s="4" t="s">
        <v>30</v>
      </c>
      <c r="M243" s="9">
        <v>1</v>
      </c>
      <c r="N243" s="6">
        <v>101.19</v>
      </c>
      <c r="O243" s="7">
        <v>0.05</v>
      </c>
      <c r="P243" s="6">
        <v>49.14</v>
      </c>
      <c r="Q243" s="6">
        <f t="shared" si="20"/>
        <v>96.130499999999998</v>
      </c>
      <c r="R243" s="6">
        <f t="shared" si="21"/>
        <v>49.14</v>
      </c>
      <c r="S243" s="6">
        <f t="shared" si="22"/>
        <v>46.990499999999997</v>
      </c>
      <c r="T243" s="8">
        <f t="shared" si="23"/>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11">
        <f t="shared" si="18"/>
        <v>2026</v>
      </c>
      <c r="D244" s="13" t="str">
        <f t="shared" si="19"/>
        <v>Q1</v>
      </c>
      <c r="E244" s="4">
        <f>MONTH(SalesDataTable[[#This Row],[Order Date]])</f>
        <v>2</v>
      </c>
      <c r="F244" s="4" t="str">
        <f>TEXT(SalesDataTable[[#This Row],[Order Date]],"MMM")</f>
        <v>Feb</v>
      </c>
      <c r="G244" s="4" t="s">
        <v>20</v>
      </c>
      <c r="H244" s="4" t="s">
        <v>33</v>
      </c>
      <c r="I244" s="4" t="s">
        <v>2</v>
      </c>
      <c r="J244" s="4" t="s">
        <v>3</v>
      </c>
      <c r="K244" s="4" t="s">
        <v>34</v>
      </c>
      <c r="L244" s="4" t="s">
        <v>45</v>
      </c>
      <c r="M244" s="9">
        <v>2</v>
      </c>
      <c r="N244" s="6">
        <v>51.2</v>
      </c>
      <c r="O244" s="7">
        <v>0</v>
      </c>
      <c r="P244" s="6">
        <v>21.38</v>
      </c>
      <c r="Q244" s="6">
        <f t="shared" si="20"/>
        <v>102.4</v>
      </c>
      <c r="R244" s="6">
        <f t="shared" si="21"/>
        <v>42.76</v>
      </c>
      <c r="S244" s="6">
        <f t="shared" si="22"/>
        <v>59.640000000000008</v>
      </c>
      <c r="T244" s="8">
        <f t="shared" si="23"/>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11">
        <f t="shared" si="18"/>
        <v>2026</v>
      </c>
      <c r="D245" s="13" t="str">
        <f t="shared" si="19"/>
        <v>Q1</v>
      </c>
      <c r="E245" s="4">
        <f>MONTH(SalesDataTable[[#This Row],[Order Date]])</f>
        <v>2</v>
      </c>
      <c r="F245" s="4" t="str">
        <f>TEXT(SalesDataTable[[#This Row],[Order Date]],"MMM")</f>
        <v>Feb</v>
      </c>
      <c r="G245" s="4" t="s">
        <v>20</v>
      </c>
      <c r="H245" s="4" t="s">
        <v>21</v>
      </c>
      <c r="I245" s="4" t="s">
        <v>2</v>
      </c>
      <c r="J245" s="4" t="s">
        <v>3</v>
      </c>
      <c r="K245" s="4" t="s">
        <v>23</v>
      </c>
      <c r="L245" s="4" t="s">
        <v>40</v>
      </c>
      <c r="M245" s="9">
        <v>1</v>
      </c>
      <c r="N245" s="6">
        <v>81.81</v>
      </c>
      <c r="O245" s="7">
        <v>0</v>
      </c>
      <c r="P245" s="6">
        <v>40.32</v>
      </c>
      <c r="Q245" s="6">
        <f t="shared" si="20"/>
        <v>81.81</v>
      </c>
      <c r="R245" s="6">
        <f t="shared" si="21"/>
        <v>40.32</v>
      </c>
      <c r="S245" s="6">
        <f t="shared" si="22"/>
        <v>41.49</v>
      </c>
      <c r="T245" s="8">
        <f t="shared" si="23"/>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11">
        <f t="shared" si="18"/>
        <v>2026</v>
      </c>
      <c r="D246" s="13" t="str">
        <f t="shared" si="19"/>
        <v>Q1</v>
      </c>
      <c r="E246" s="4">
        <f>MONTH(SalesDataTable[[#This Row],[Order Date]])</f>
        <v>2</v>
      </c>
      <c r="F246" s="4"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20"/>
        <v>152.96</v>
      </c>
      <c r="R246" s="6">
        <f t="shared" si="21"/>
        <v>79.510000000000005</v>
      </c>
      <c r="S246" s="6">
        <f t="shared" si="22"/>
        <v>73.45</v>
      </c>
      <c r="T246" s="8">
        <f t="shared" si="23"/>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11">
        <f t="shared" si="18"/>
        <v>2026</v>
      </c>
      <c r="D247" s="13" t="str">
        <f t="shared" si="19"/>
        <v>Q1</v>
      </c>
      <c r="E247" s="4">
        <f>MONTH(SalesDataTable[[#This Row],[Order Date]])</f>
        <v>2</v>
      </c>
      <c r="F247" s="4"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20"/>
        <v>157.8235</v>
      </c>
      <c r="R247" s="6">
        <f t="shared" si="21"/>
        <v>85.7</v>
      </c>
      <c r="S247" s="6">
        <f t="shared" si="22"/>
        <v>72.123499999999993</v>
      </c>
      <c r="T247" s="8">
        <f t="shared" si="23"/>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11">
        <f t="shared" si="18"/>
        <v>2026</v>
      </c>
      <c r="D248" s="13" t="str">
        <f t="shared" si="19"/>
        <v>Q1</v>
      </c>
      <c r="E248" s="4">
        <f>MONTH(SalesDataTable[[#This Row],[Order Date]])</f>
        <v>2</v>
      </c>
      <c r="F248" s="4"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20"/>
        <v>550.56299999999999</v>
      </c>
      <c r="R248" s="6">
        <f t="shared" si="21"/>
        <v>318.57</v>
      </c>
      <c r="S248" s="6">
        <f t="shared" si="22"/>
        <v>231.99299999999999</v>
      </c>
      <c r="T248" s="8">
        <f t="shared" si="23"/>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11">
        <f t="shared" si="18"/>
        <v>2026</v>
      </c>
      <c r="D249" s="13" t="str">
        <f t="shared" si="19"/>
        <v>Q1</v>
      </c>
      <c r="E249" s="4">
        <f>MONTH(SalesDataTable[[#This Row],[Order Date]])</f>
        <v>2</v>
      </c>
      <c r="F249" s="4" t="str">
        <f>TEXT(SalesDataTable[[#This Row],[Order Date]],"MMM")</f>
        <v>Feb</v>
      </c>
      <c r="G249" s="4" t="s">
        <v>11</v>
      </c>
      <c r="H249" s="4" t="s">
        <v>39</v>
      </c>
      <c r="I249" s="4" t="s">
        <v>2</v>
      </c>
      <c r="J249" s="4" t="s">
        <v>3</v>
      </c>
      <c r="K249" s="4" t="s">
        <v>4</v>
      </c>
      <c r="L249" s="4" t="s">
        <v>5</v>
      </c>
      <c r="M249" s="9">
        <v>1</v>
      </c>
      <c r="N249" s="6">
        <v>80.42</v>
      </c>
      <c r="O249" s="7">
        <v>0</v>
      </c>
      <c r="P249" s="6">
        <v>41.72</v>
      </c>
      <c r="Q249" s="6">
        <f t="shared" si="20"/>
        <v>80.42</v>
      </c>
      <c r="R249" s="6">
        <f t="shared" si="21"/>
        <v>41.72</v>
      </c>
      <c r="S249" s="6">
        <f t="shared" si="22"/>
        <v>38.700000000000003</v>
      </c>
      <c r="T249" s="8">
        <f t="shared" si="23"/>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11">
        <f t="shared" si="18"/>
        <v>2026</v>
      </c>
      <c r="D250" s="13" t="str">
        <f t="shared" si="19"/>
        <v>Q1</v>
      </c>
      <c r="E250" s="4">
        <f>MONTH(SalesDataTable[[#This Row],[Order Date]])</f>
        <v>2</v>
      </c>
      <c r="F250" s="4" t="str">
        <f>TEXT(SalesDataTable[[#This Row],[Order Date]],"MMM")</f>
        <v>Feb</v>
      </c>
      <c r="G250" s="4" t="s">
        <v>20</v>
      </c>
      <c r="H250" s="4" t="s">
        <v>47</v>
      </c>
      <c r="I250" s="4" t="s">
        <v>2</v>
      </c>
      <c r="J250" s="4" t="s">
        <v>3</v>
      </c>
      <c r="K250" s="4" t="s">
        <v>23</v>
      </c>
      <c r="L250" s="4" t="s">
        <v>51</v>
      </c>
      <c r="M250" s="9">
        <v>2</v>
      </c>
      <c r="N250" s="6">
        <v>122.17</v>
      </c>
      <c r="O250" s="7">
        <v>0</v>
      </c>
      <c r="P250" s="6">
        <v>60.62</v>
      </c>
      <c r="Q250" s="6">
        <f t="shared" si="20"/>
        <v>244.34</v>
      </c>
      <c r="R250" s="6">
        <f t="shared" si="21"/>
        <v>121.24</v>
      </c>
      <c r="S250" s="6">
        <f t="shared" si="22"/>
        <v>123.10000000000001</v>
      </c>
      <c r="T250" s="8">
        <f t="shared" si="23"/>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11">
        <f t="shared" si="18"/>
        <v>2026</v>
      </c>
      <c r="D251" s="13" t="str">
        <f t="shared" si="19"/>
        <v>Q1</v>
      </c>
      <c r="E251" s="4">
        <f>MONTH(SalesDataTable[[#This Row],[Order Date]])</f>
        <v>2</v>
      </c>
      <c r="F251" s="4" t="str">
        <f>TEXT(SalesDataTable[[#This Row],[Order Date]],"MMM")</f>
        <v>Feb</v>
      </c>
      <c r="G251" s="4" t="s">
        <v>6</v>
      </c>
      <c r="H251" s="4" t="s">
        <v>27</v>
      </c>
      <c r="I251" s="4" t="s">
        <v>28</v>
      </c>
      <c r="J251" s="4" t="s">
        <v>13</v>
      </c>
      <c r="K251" s="4" t="s">
        <v>14</v>
      </c>
      <c r="L251" s="4" t="s">
        <v>48</v>
      </c>
      <c r="M251" s="9">
        <v>1</v>
      </c>
      <c r="N251" s="6">
        <v>164.6</v>
      </c>
      <c r="O251" s="7">
        <v>0</v>
      </c>
      <c r="P251" s="6">
        <v>85.07</v>
      </c>
      <c r="Q251" s="6">
        <f t="shared" si="20"/>
        <v>164.6</v>
      </c>
      <c r="R251" s="6">
        <f t="shared" si="21"/>
        <v>85.07</v>
      </c>
      <c r="S251" s="6">
        <f t="shared" si="22"/>
        <v>79.53</v>
      </c>
      <c r="T251" s="8">
        <f t="shared" si="23"/>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11">
        <f t="shared" si="18"/>
        <v>2026</v>
      </c>
      <c r="D252" s="13" t="str">
        <f t="shared" si="19"/>
        <v>Q1</v>
      </c>
      <c r="E252" s="4">
        <f>MONTH(SalesDataTable[[#This Row],[Order Date]])</f>
        <v>2</v>
      </c>
      <c r="F252" s="4"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20"/>
        <v>132.19999999999999</v>
      </c>
      <c r="R252" s="6">
        <f t="shared" si="21"/>
        <v>67.180000000000007</v>
      </c>
      <c r="S252" s="6">
        <f t="shared" si="22"/>
        <v>65.019999999999982</v>
      </c>
      <c r="T252" s="8">
        <f t="shared" si="23"/>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11">
        <f t="shared" si="18"/>
        <v>2026</v>
      </c>
      <c r="D253" s="13" t="str">
        <f t="shared" si="19"/>
        <v>Q1</v>
      </c>
      <c r="E253" s="4">
        <f>MONTH(SalesDataTable[[#This Row],[Order Date]])</f>
        <v>2</v>
      </c>
      <c r="F253" s="4"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20"/>
        <v>81.400000000000006</v>
      </c>
      <c r="R253" s="6">
        <f t="shared" si="21"/>
        <v>33.26</v>
      </c>
      <c r="S253" s="6">
        <f t="shared" si="22"/>
        <v>48.140000000000008</v>
      </c>
      <c r="T253" s="8">
        <f t="shared" si="23"/>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11">
        <f t="shared" si="18"/>
        <v>2026</v>
      </c>
      <c r="D254" s="13" t="str">
        <f t="shared" si="19"/>
        <v>Q1</v>
      </c>
      <c r="E254" s="4">
        <f>MONTH(SalesDataTable[[#This Row],[Order Date]])</f>
        <v>2</v>
      </c>
      <c r="F254" s="4" t="str">
        <f>TEXT(SalesDataTable[[#This Row],[Order Date]],"MMM")</f>
        <v>Feb</v>
      </c>
      <c r="G254" s="4" t="s">
        <v>6</v>
      </c>
      <c r="H254" s="4" t="s">
        <v>43</v>
      </c>
      <c r="I254" s="4" t="s">
        <v>2</v>
      </c>
      <c r="J254" s="4" t="s">
        <v>3</v>
      </c>
      <c r="K254" s="4" t="s">
        <v>14</v>
      </c>
      <c r="L254" s="4" t="s">
        <v>15</v>
      </c>
      <c r="M254" s="9">
        <v>1</v>
      </c>
      <c r="N254" s="6">
        <v>35.39</v>
      </c>
      <c r="O254" s="7">
        <v>0</v>
      </c>
      <c r="P254" s="6">
        <v>13.93</v>
      </c>
      <c r="Q254" s="6">
        <f t="shared" si="20"/>
        <v>35.39</v>
      </c>
      <c r="R254" s="6">
        <f t="shared" si="21"/>
        <v>13.93</v>
      </c>
      <c r="S254" s="6">
        <f t="shared" si="22"/>
        <v>21.46</v>
      </c>
      <c r="T254" s="8">
        <f t="shared" si="23"/>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11">
        <f t="shared" si="18"/>
        <v>2026</v>
      </c>
      <c r="D255" s="13" t="str">
        <f t="shared" si="19"/>
        <v>Q1</v>
      </c>
      <c r="E255" s="4">
        <f>MONTH(SalesDataTable[[#This Row],[Order Date]])</f>
        <v>2</v>
      </c>
      <c r="F255" s="4" t="str">
        <f>TEXT(SalesDataTable[[#This Row],[Order Date]],"MMM")</f>
        <v>Feb</v>
      </c>
      <c r="G255" s="4" t="s">
        <v>0</v>
      </c>
      <c r="H255" s="4" t="s">
        <v>1</v>
      </c>
      <c r="I255" s="4" t="s">
        <v>2</v>
      </c>
      <c r="J255" s="4" t="s">
        <v>16</v>
      </c>
      <c r="K255" s="4" t="s">
        <v>4</v>
      </c>
      <c r="L255" s="4" t="s">
        <v>22</v>
      </c>
      <c r="M255" s="9">
        <v>5</v>
      </c>
      <c r="N255" s="6">
        <v>50.58</v>
      </c>
      <c r="O255" s="7">
        <v>0.1</v>
      </c>
      <c r="P255" s="6">
        <v>22.42</v>
      </c>
      <c r="Q255" s="6">
        <f t="shared" si="20"/>
        <v>227.60999999999999</v>
      </c>
      <c r="R255" s="6">
        <f t="shared" si="21"/>
        <v>112.10000000000001</v>
      </c>
      <c r="S255" s="6">
        <f t="shared" si="22"/>
        <v>115.50999999999998</v>
      </c>
      <c r="T255" s="8">
        <f t="shared" si="23"/>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11">
        <f t="shared" si="18"/>
        <v>2026</v>
      </c>
      <c r="D256" s="13" t="str">
        <f t="shared" si="19"/>
        <v>Q1</v>
      </c>
      <c r="E256" s="4">
        <f>MONTH(SalesDataTable[[#This Row],[Order Date]])</f>
        <v>2</v>
      </c>
      <c r="F256" s="4" t="str">
        <f>TEXT(SalesDataTable[[#This Row],[Order Date]],"MMM")</f>
        <v>Feb</v>
      </c>
      <c r="G256" s="4" t="s">
        <v>6</v>
      </c>
      <c r="H256" s="4" t="s">
        <v>41</v>
      </c>
      <c r="I256" s="4" t="s">
        <v>28</v>
      </c>
      <c r="J256" s="4" t="s">
        <v>16</v>
      </c>
      <c r="K256" s="4" t="s">
        <v>34</v>
      </c>
      <c r="L256" s="4" t="s">
        <v>45</v>
      </c>
      <c r="M256" s="9">
        <v>2</v>
      </c>
      <c r="N256" s="6">
        <v>49.48</v>
      </c>
      <c r="O256" s="7">
        <v>0</v>
      </c>
      <c r="P256" s="6">
        <v>21.37</v>
      </c>
      <c r="Q256" s="6">
        <f t="shared" si="20"/>
        <v>98.96</v>
      </c>
      <c r="R256" s="6">
        <f t="shared" si="21"/>
        <v>42.74</v>
      </c>
      <c r="S256" s="6">
        <f t="shared" si="22"/>
        <v>56.219999999999992</v>
      </c>
      <c r="T256" s="8">
        <f t="shared" si="23"/>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11">
        <f t="shared" si="18"/>
        <v>2026</v>
      </c>
      <c r="D257" s="13" t="str">
        <f t="shared" si="19"/>
        <v>Q1</v>
      </c>
      <c r="E257" s="4">
        <f>MONTH(SalesDataTable[[#This Row],[Order Date]])</f>
        <v>2</v>
      </c>
      <c r="F257" s="4" t="str">
        <f>TEXT(SalesDataTable[[#This Row],[Order Date]],"MMM")</f>
        <v>Feb</v>
      </c>
      <c r="G257" s="4" t="s">
        <v>20</v>
      </c>
      <c r="H257" s="4" t="s">
        <v>47</v>
      </c>
      <c r="I257" s="4" t="s">
        <v>19</v>
      </c>
      <c r="J257" s="4" t="s">
        <v>13</v>
      </c>
      <c r="K257" s="4" t="s">
        <v>34</v>
      </c>
      <c r="L257" s="4" t="s">
        <v>45</v>
      </c>
      <c r="M257" s="9">
        <v>1</v>
      </c>
      <c r="N257" s="6">
        <v>50.51</v>
      </c>
      <c r="O257" s="7">
        <v>0</v>
      </c>
      <c r="P257" s="6">
        <v>21.4</v>
      </c>
      <c r="Q257" s="6">
        <f t="shared" si="20"/>
        <v>50.51</v>
      </c>
      <c r="R257" s="6">
        <f t="shared" si="21"/>
        <v>21.4</v>
      </c>
      <c r="S257" s="6">
        <f t="shared" si="22"/>
        <v>29.11</v>
      </c>
      <c r="T257" s="8">
        <f t="shared" si="23"/>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11">
        <f t="shared" ref="C258:C321" si="24">YEAR(B258)</f>
        <v>2026</v>
      </c>
      <c r="D258" s="13" t="str">
        <f t="shared" ref="D258:D321" si="25">"Q"&amp;ROUNDUP(MONTH(B258)/3,0)</f>
        <v>Q1</v>
      </c>
      <c r="E258" s="4">
        <f>MONTH(SalesDataTable[[#This Row],[Order Date]])</f>
        <v>2</v>
      </c>
      <c r="F258" s="4"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26">M258*N258*(1-O258)</f>
        <v>244.32</v>
      </c>
      <c r="R258" s="6">
        <f t="shared" ref="R258:R321" si="27">M258*P258</f>
        <v>122.62</v>
      </c>
      <c r="S258" s="6">
        <f t="shared" ref="S258:S321" si="28">Q258-R258</f>
        <v>121.69999999999999</v>
      </c>
      <c r="T258" s="8">
        <f t="shared" ref="T258:T321" si="2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11">
        <f t="shared" si="24"/>
        <v>2026</v>
      </c>
      <c r="D259" s="13" t="str">
        <f t="shared" si="25"/>
        <v>Q1</v>
      </c>
      <c r="E259" s="4">
        <f>MONTH(SalesDataTable[[#This Row],[Order Date]])</f>
        <v>2</v>
      </c>
      <c r="F259" s="4" t="str">
        <f>TEXT(SalesDataTable[[#This Row],[Order Date]],"MMM")</f>
        <v>Feb</v>
      </c>
      <c r="G259" s="4" t="s">
        <v>20</v>
      </c>
      <c r="H259" s="4" t="s">
        <v>31</v>
      </c>
      <c r="I259" s="4" t="s">
        <v>19</v>
      </c>
      <c r="J259" s="4" t="s">
        <v>3</v>
      </c>
      <c r="K259" s="4" t="s">
        <v>4</v>
      </c>
      <c r="L259" s="4" t="s">
        <v>22</v>
      </c>
      <c r="M259" s="9">
        <v>3</v>
      </c>
      <c r="N259" s="6">
        <v>51.32</v>
      </c>
      <c r="O259" s="7">
        <v>0.1</v>
      </c>
      <c r="P259" s="6">
        <v>22.62</v>
      </c>
      <c r="Q259" s="6">
        <f t="shared" si="26"/>
        <v>138.56400000000002</v>
      </c>
      <c r="R259" s="6">
        <f t="shared" si="27"/>
        <v>67.86</v>
      </c>
      <c r="S259" s="6">
        <f t="shared" si="28"/>
        <v>70.704000000000022</v>
      </c>
      <c r="T259" s="8">
        <f t="shared" si="2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11">
        <f t="shared" si="24"/>
        <v>2026</v>
      </c>
      <c r="D260" s="13" t="str">
        <f t="shared" si="25"/>
        <v>Q1</v>
      </c>
      <c r="E260" s="4">
        <f>MONTH(SalesDataTable[[#This Row],[Order Date]])</f>
        <v>2</v>
      </c>
      <c r="F260" s="4"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26"/>
        <v>372.24799999999993</v>
      </c>
      <c r="R260" s="6">
        <f t="shared" si="27"/>
        <v>208.26</v>
      </c>
      <c r="S260" s="6">
        <f t="shared" si="28"/>
        <v>163.98799999999994</v>
      </c>
      <c r="T260" s="8">
        <f t="shared" si="2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11">
        <f t="shared" si="24"/>
        <v>2026</v>
      </c>
      <c r="D261" s="13" t="str">
        <f t="shared" si="25"/>
        <v>Q1</v>
      </c>
      <c r="E261" s="4">
        <f>MONTH(SalesDataTable[[#This Row],[Order Date]])</f>
        <v>2</v>
      </c>
      <c r="F261" s="4" t="str">
        <f>TEXT(SalesDataTable[[#This Row],[Order Date]],"MMM")</f>
        <v>Feb</v>
      </c>
      <c r="G261" s="4" t="s">
        <v>0</v>
      </c>
      <c r="H261" s="4" t="s">
        <v>50</v>
      </c>
      <c r="I261" s="4" t="s">
        <v>2</v>
      </c>
      <c r="J261" s="4" t="s">
        <v>3</v>
      </c>
      <c r="K261" s="4" t="s">
        <v>14</v>
      </c>
      <c r="L261" s="4" t="s">
        <v>15</v>
      </c>
      <c r="M261" s="9">
        <v>1</v>
      </c>
      <c r="N261" s="6">
        <v>36.19</v>
      </c>
      <c r="O261" s="7">
        <v>0.1</v>
      </c>
      <c r="P261" s="6">
        <v>13.62</v>
      </c>
      <c r="Q261" s="6">
        <f t="shared" si="26"/>
        <v>32.570999999999998</v>
      </c>
      <c r="R261" s="6">
        <f t="shared" si="27"/>
        <v>13.62</v>
      </c>
      <c r="S261" s="6">
        <f t="shared" si="28"/>
        <v>18.951000000000001</v>
      </c>
      <c r="T261" s="8">
        <f t="shared" si="2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11">
        <f t="shared" si="24"/>
        <v>2026</v>
      </c>
      <c r="D262" s="13" t="str">
        <f t="shared" si="25"/>
        <v>Q1</v>
      </c>
      <c r="E262" s="4">
        <f>MONTH(SalesDataTable[[#This Row],[Order Date]])</f>
        <v>2</v>
      </c>
      <c r="F262" s="4" t="str">
        <f>TEXT(SalesDataTable[[#This Row],[Order Date]],"MMM")</f>
        <v>Feb</v>
      </c>
      <c r="G262" s="4" t="s">
        <v>11</v>
      </c>
      <c r="H262" s="4" t="s">
        <v>12</v>
      </c>
      <c r="I262" s="4" t="s">
        <v>2</v>
      </c>
      <c r="J262" s="4" t="s">
        <v>13</v>
      </c>
      <c r="K262" s="4" t="s">
        <v>9</v>
      </c>
      <c r="L262" s="4" t="s">
        <v>46</v>
      </c>
      <c r="M262" s="9">
        <v>1</v>
      </c>
      <c r="N262" s="6">
        <v>72.97</v>
      </c>
      <c r="O262" s="7">
        <v>0</v>
      </c>
      <c r="P262" s="6">
        <v>32.43</v>
      </c>
      <c r="Q262" s="6">
        <f t="shared" si="26"/>
        <v>72.97</v>
      </c>
      <c r="R262" s="6">
        <f t="shared" si="27"/>
        <v>32.43</v>
      </c>
      <c r="S262" s="6">
        <f t="shared" si="28"/>
        <v>40.54</v>
      </c>
      <c r="T262" s="8">
        <f t="shared" si="2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11">
        <f t="shared" si="24"/>
        <v>2026</v>
      </c>
      <c r="D263" s="13" t="str">
        <f t="shared" si="25"/>
        <v>Q1</v>
      </c>
      <c r="E263" s="4">
        <f>MONTH(SalesDataTable[[#This Row],[Order Date]])</f>
        <v>2</v>
      </c>
      <c r="F263" s="4"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26"/>
        <v>509.21999999999997</v>
      </c>
      <c r="R263" s="6">
        <f t="shared" si="27"/>
        <v>213.95999999999998</v>
      </c>
      <c r="S263" s="6">
        <f t="shared" si="28"/>
        <v>295.26</v>
      </c>
      <c r="T263" s="8">
        <f t="shared" si="2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11">
        <f t="shared" si="24"/>
        <v>2026</v>
      </c>
      <c r="D264" s="13" t="str">
        <f t="shared" si="25"/>
        <v>Q1</v>
      </c>
      <c r="E264" s="4">
        <f>MONTH(SalesDataTable[[#This Row],[Order Date]])</f>
        <v>2</v>
      </c>
      <c r="F264" s="4"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26"/>
        <v>435.23999999999995</v>
      </c>
      <c r="R264" s="6">
        <f t="shared" si="27"/>
        <v>262.11</v>
      </c>
      <c r="S264" s="6">
        <f t="shared" si="28"/>
        <v>173.12999999999994</v>
      </c>
      <c r="T264" s="8">
        <f t="shared" si="2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11">
        <f t="shared" si="24"/>
        <v>2026</v>
      </c>
      <c r="D265" s="13" t="str">
        <f t="shared" si="25"/>
        <v>Q1</v>
      </c>
      <c r="E265" s="4">
        <f>MONTH(SalesDataTable[[#This Row],[Order Date]])</f>
        <v>2</v>
      </c>
      <c r="F265" s="4" t="str">
        <f>TEXT(SalesDataTable[[#This Row],[Order Date]],"MMM")</f>
        <v>Feb</v>
      </c>
      <c r="G265" s="4" t="s">
        <v>0</v>
      </c>
      <c r="H265" s="4" t="s">
        <v>36</v>
      </c>
      <c r="I265" s="4" t="s">
        <v>19</v>
      </c>
      <c r="J265" s="4" t="s">
        <v>16</v>
      </c>
      <c r="K265" s="4" t="s">
        <v>4</v>
      </c>
      <c r="L265" s="4" t="s">
        <v>22</v>
      </c>
      <c r="M265" s="9">
        <v>1</v>
      </c>
      <c r="N265" s="6">
        <v>49.73</v>
      </c>
      <c r="O265" s="7">
        <v>0</v>
      </c>
      <c r="P265" s="6">
        <v>22</v>
      </c>
      <c r="Q265" s="6">
        <f t="shared" si="26"/>
        <v>49.73</v>
      </c>
      <c r="R265" s="6">
        <f t="shared" si="27"/>
        <v>22</v>
      </c>
      <c r="S265" s="6">
        <f t="shared" si="28"/>
        <v>27.729999999999997</v>
      </c>
      <c r="T265" s="8">
        <f t="shared" si="2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11">
        <f t="shared" si="24"/>
        <v>2026</v>
      </c>
      <c r="D266" s="13" t="str">
        <f t="shared" si="25"/>
        <v>Q1</v>
      </c>
      <c r="E266" s="4">
        <f>MONTH(SalesDataTable[[#This Row],[Order Date]])</f>
        <v>2</v>
      </c>
      <c r="F266" s="4" t="str">
        <f>TEXT(SalesDataTable[[#This Row],[Order Date]],"MMM")</f>
        <v>Feb</v>
      </c>
      <c r="G266" s="4" t="s">
        <v>11</v>
      </c>
      <c r="H266" s="4" t="s">
        <v>52</v>
      </c>
      <c r="I266" s="4" t="s">
        <v>2</v>
      </c>
      <c r="J266" s="4" t="s">
        <v>3</v>
      </c>
      <c r="K266" s="4" t="s">
        <v>23</v>
      </c>
      <c r="L266" s="4" t="s">
        <v>51</v>
      </c>
      <c r="M266" s="9">
        <v>2</v>
      </c>
      <c r="N266" s="6">
        <v>126.19</v>
      </c>
      <c r="O266" s="7">
        <v>0</v>
      </c>
      <c r="P266" s="6">
        <v>58.99</v>
      </c>
      <c r="Q266" s="6">
        <f t="shared" si="26"/>
        <v>252.38</v>
      </c>
      <c r="R266" s="6">
        <f t="shared" si="27"/>
        <v>117.98</v>
      </c>
      <c r="S266" s="6">
        <f t="shared" si="28"/>
        <v>134.39999999999998</v>
      </c>
      <c r="T266" s="8">
        <f t="shared" si="2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11">
        <f t="shared" si="24"/>
        <v>2026</v>
      </c>
      <c r="D267" s="13" t="str">
        <f t="shared" si="25"/>
        <v>Q1</v>
      </c>
      <c r="E267" s="4">
        <f>MONTH(SalesDataTable[[#This Row],[Order Date]])</f>
        <v>2</v>
      </c>
      <c r="F267" s="4"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26"/>
        <v>257.24099999999999</v>
      </c>
      <c r="R267" s="6">
        <f t="shared" si="27"/>
        <v>131.38</v>
      </c>
      <c r="S267" s="6">
        <f t="shared" si="28"/>
        <v>125.86099999999999</v>
      </c>
      <c r="T267" s="8">
        <f t="shared" si="2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11">
        <f t="shared" si="24"/>
        <v>2026</v>
      </c>
      <c r="D268" s="13" t="str">
        <f t="shared" si="25"/>
        <v>Q1</v>
      </c>
      <c r="E268" s="4">
        <f>MONTH(SalesDataTable[[#This Row],[Order Date]])</f>
        <v>2</v>
      </c>
      <c r="F268" s="4" t="str">
        <f>TEXT(SalesDataTable[[#This Row],[Order Date]],"MMM")</f>
        <v>Feb</v>
      </c>
      <c r="G268" s="4" t="s">
        <v>6</v>
      </c>
      <c r="H268" s="4" t="s">
        <v>49</v>
      </c>
      <c r="I268" s="4" t="s">
        <v>8</v>
      </c>
      <c r="J268" s="4" t="s">
        <v>16</v>
      </c>
      <c r="K268" s="4" t="s">
        <v>34</v>
      </c>
      <c r="L268" s="4" t="s">
        <v>35</v>
      </c>
      <c r="M268" s="9">
        <v>12</v>
      </c>
      <c r="N268" s="6">
        <v>41.27</v>
      </c>
      <c r="O268" s="7">
        <v>0.1</v>
      </c>
      <c r="P268" s="6">
        <v>14.71</v>
      </c>
      <c r="Q268" s="6">
        <f t="shared" si="26"/>
        <v>445.71600000000001</v>
      </c>
      <c r="R268" s="6">
        <f t="shared" si="27"/>
        <v>176.52</v>
      </c>
      <c r="S268" s="6">
        <f t="shared" si="28"/>
        <v>269.19600000000003</v>
      </c>
      <c r="T268" s="8">
        <f t="shared" si="2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11">
        <f t="shared" si="24"/>
        <v>2026</v>
      </c>
      <c r="D269" s="13" t="str">
        <f t="shared" si="25"/>
        <v>Q1</v>
      </c>
      <c r="E269" s="4">
        <f>MONTH(SalesDataTable[[#This Row],[Order Date]])</f>
        <v>2</v>
      </c>
      <c r="F269" s="4" t="str">
        <f>TEXT(SalesDataTable[[#This Row],[Order Date]],"MMM")</f>
        <v>Feb</v>
      </c>
      <c r="G269" s="4" t="s">
        <v>0</v>
      </c>
      <c r="H269" s="4" t="s">
        <v>1</v>
      </c>
      <c r="I269" s="4" t="s">
        <v>19</v>
      </c>
      <c r="J269" s="4" t="s">
        <v>3</v>
      </c>
      <c r="K269" s="4" t="s">
        <v>4</v>
      </c>
      <c r="L269" s="4" t="s">
        <v>5</v>
      </c>
      <c r="M269" s="9">
        <v>1</v>
      </c>
      <c r="N269" s="6">
        <v>82.04</v>
      </c>
      <c r="O269" s="7">
        <v>0.1</v>
      </c>
      <c r="P269" s="6">
        <v>41.46</v>
      </c>
      <c r="Q269" s="6">
        <f t="shared" si="26"/>
        <v>73.836000000000013</v>
      </c>
      <c r="R269" s="6">
        <f t="shared" si="27"/>
        <v>41.46</v>
      </c>
      <c r="S269" s="6">
        <f t="shared" si="28"/>
        <v>32.376000000000012</v>
      </c>
      <c r="T269" s="8">
        <f t="shared" si="2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11">
        <f t="shared" si="24"/>
        <v>2026</v>
      </c>
      <c r="D270" s="13" t="str">
        <f t="shared" si="25"/>
        <v>Q1</v>
      </c>
      <c r="E270" s="4">
        <f>MONTH(SalesDataTable[[#This Row],[Order Date]])</f>
        <v>2</v>
      </c>
      <c r="F270" s="4"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26"/>
        <v>109.89000000000001</v>
      </c>
      <c r="R270" s="6">
        <f t="shared" si="27"/>
        <v>39.78</v>
      </c>
      <c r="S270" s="6">
        <f t="shared" si="28"/>
        <v>70.110000000000014</v>
      </c>
      <c r="T270" s="8">
        <f t="shared" si="2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11">
        <f t="shared" si="24"/>
        <v>2026</v>
      </c>
      <c r="D271" s="13" t="str">
        <f t="shared" si="25"/>
        <v>Q1</v>
      </c>
      <c r="E271" s="4">
        <f>MONTH(SalesDataTable[[#This Row],[Order Date]])</f>
        <v>2</v>
      </c>
      <c r="F271" s="4" t="str">
        <f>TEXT(SalesDataTable[[#This Row],[Order Date]],"MMM")</f>
        <v>Feb</v>
      </c>
      <c r="G271" s="4" t="s">
        <v>20</v>
      </c>
      <c r="H271" s="4" t="s">
        <v>31</v>
      </c>
      <c r="I271" s="4" t="s">
        <v>19</v>
      </c>
      <c r="J271" s="4" t="s">
        <v>3</v>
      </c>
      <c r="K271" s="4" t="s">
        <v>9</v>
      </c>
      <c r="L271" s="4" t="s">
        <v>10</v>
      </c>
      <c r="M271" s="9">
        <v>5</v>
      </c>
      <c r="N271" s="6">
        <v>92.94</v>
      </c>
      <c r="O271" s="7">
        <v>0.05</v>
      </c>
      <c r="P271" s="6">
        <v>46.47</v>
      </c>
      <c r="Q271" s="6">
        <f t="shared" si="26"/>
        <v>441.46499999999997</v>
      </c>
      <c r="R271" s="6">
        <f t="shared" si="27"/>
        <v>232.35</v>
      </c>
      <c r="S271" s="6">
        <f t="shared" si="28"/>
        <v>209.11499999999998</v>
      </c>
      <c r="T271" s="8">
        <f t="shared" si="2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11">
        <f t="shared" si="24"/>
        <v>2026</v>
      </c>
      <c r="D272" s="13" t="str">
        <f t="shared" si="25"/>
        <v>Q1</v>
      </c>
      <c r="E272" s="4">
        <f>MONTH(SalesDataTable[[#This Row],[Order Date]])</f>
        <v>2</v>
      </c>
      <c r="F272" s="4"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26"/>
        <v>228.83599999999998</v>
      </c>
      <c r="R272" s="6">
        <f t="shared" si="27"/>
        <v>137.96</v>
      </c>
      <c r="S272" s="6">
        <f t="shared" si="28"/>
        <v>90.875999999999976</v>
      </c>
      <c r="T272" s="8">
        <f t="shared" si="2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11">
        <f t="shared" si="24"/>
        <v>2026</v>
      </c>
      <c r="D273" s="13" t="str">
        <f t="shared" si="25"/>
        <v>Q1</v>
      </c>
      <c r="E273" s="4">
        <f>MONTH(SalesDataTable[[#This Row],[Order Date]])</f>
        <v>2</v>
      </c>
      <c r="F273" s="4"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26"/>
        <v>72.260000000000005</v>
      </c>
      <c r="R273" s="6">
        <f t="shared" si="27"/>
        <v>27.44</v>
      </c>
      <c r="S273" s="6">
        <f t="shared" si="28"/>
        <v>44.820000000000007</v>
      </c>
      <c r="T273" s="8">
        <f t="shared" si="2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11">
        <f t="shared" si="24"/>
        <v>2026</v>
      </c>
      <c r="D274" s="13" t="str">
        <f t="shared" si="25"/>
        <v>Q1</v>
      </c>
      <c r="E274" s="4">
        <f>MONTH(SalesDataTable[[#This Row],[Order Date]])</f>
        <v>2</v>
      </c>
      <c r="F274" s="4"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26"/>
        <v>112.473</v>
      </c>
      <c r="R274" s="6">
        <f t="shared" si="27"/>
        <v>69.790000000000006</v>
      </c>
      <c r="S274" s="6">
        <f t="shared" si="28"/>
        <v>42.682999999999993</v>
      </c>
      <c r="T274" s="8">
        <f t="shared" si="2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11">
        <f t="shared" si="24"/>
        <v>2026</v>
      </c>
      <c r="D275" s="13" t="str">
        <f t="shared" si="25"/>
        <v>Q1</v>
      </c>
      <c r="E275" s="4">
        <f>MONTH(SalesDataTable[[#This Row],[Order Date]])</f>
        <v>2</v>
      </c>
      <c r="F275" s="4"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26"/>
        <v>155.14449999999999</v>
      </c>
      <c r="R275" s="6">
        <f t="shared" si="27"/>
        <v>87.22</v>
      </c>
      <c r="S275" s="6">
        <f t="shared" si="28"/>
        <v>67.924499999999995</v>
      </c>
      <c r="T275" s="8">
        <f t="shared" si="2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11">
        <f t="shared" si="24"/>
        <v>2026</v>
      </c>
      <c r="D276" s="13" t="str">
        <f t="shared" si="25"/>
        <v>Q1</v>
      </c>
      <c r="E276" s="4">
        <f>MONTH(SalesDataTable[[#This Row],[Order Date]])</f>
        <v>3</v>
      </c>
      <c r="F276" s="4" t="str">
        <f>TEXT(SalesDataTable[[#This Row],[Order Date]],"MMM")</f>
        <v>Mar</v>
      </c>
      <c r="G276" s="4" t="s">
        <v>11</v>
      </c>
      <c r="H276" s="4" t="s">
        <v>12</v>
      </c>
      <c r="I276" s="4" t="s">
        <v>19</v>
      </c>
      <c r="J276" s="4" t="s">
        <v>3</v>
      </c>
      <c r="K276" s="4" t="s">
        <v>9</v>
      </c>
      <c r="L276" s="4" t="s">
        <v>10</v>
      </c>
      <c r="M276" s="9">
        <v>3</v>
      </c>
      <c r="N276" s="6">
        <v>92.76</v>
      </c>
      <c r="O276" s="7">
        <v>0</v>
      </c>
      <c r="P276" s="6">
        <v>45.84</v>
      </c>
      <c r="Q276" s="6">
        <f t="shared" si="26"/>
        <v>278.28000000000003</v>
      </c>
      <c r="R276" s="6">
        <f t="shared" si="27"/>
        <v>137.52000000000001</v>
      </c>
      <c r="S276" s="6">
        <f t="shared" si="28"/>
        <v>140.76000000000002</v>
      </c>
      <c r="T276" s="8">
        <f t="shared" si="2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11">
        <f t="shared" si="24"/>
        <v>2026</v>
      </c>
      <c r="D277" s="13" t="str">
        <f t="shared" si="25"/>
        <v>Q1</v>
      </c>
      <c r="E277" s="4">
        <f>MONTH(SalesDataTable[[#This Row],[Order Date]])</f>
        <v>3</v>
      </c>
      <c r="F277" s="4" t="str">
        <f>TEXT(SalesDataTable[[#This Row],[Order Date]],"MMM")</f>
        <v>Mar</v>
      </c>
      <c r="G277" s="4" t="s">
        <v>0</v>
      </c>
      <c r="H277" s="4" t="s">
        <v>50</v>
      </c>
      <c r="I277" s="4" t="s">
        <v>8</v>
      </c>
      <c r="J277" s="4" t="s">
        <v>16</v>
      </c>
      <c r="K277" s="4" t="s">
        <v>34</v>
      </c>
      <c r="L277" s="4" t="s">
        <v>35</v>
      </c>
      <c r="M277" s="9">
        <v>5</v>
      </c>
      <c r="N277" s="6">
        <v>41.31</v>
      </c>
      <c r="O277" s="7">
        <v>0.1</v>
      </c>
      <c r="P277" s="6">
        <v>15.14</v>
      </c>
      <c r="Q277" s="6">
        <f t="shared" si="26"/>
        <v>185.89500000000001</v>
      </c>
      <c r="R277" s="6">
        <f t="shared" si="27"/>
        <v>75.7</v>
      </c>
      <c r="S277" s="6">
        <f t="shared" si="28"/>
        <v>110.19500000000001</v>
      </c>
      <c r="T277" s="8">
        <f t="shared" si="2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11">
        <f t="shared" si="24"/>
        <v>2026</v>
      </c>
      <c r="D278" s="13" t="str">
        <f t="shared" si="25"/>
        <v>Q1</v>
      </c>
      <c r="E278" s="4">
        <f>MONTH(SalesDataTable[[#This Row],[Order Date]])</f>
        <v>3</v>
      </c>
      <c r="F278" s="4" t="str">
        <f>TEXT(SalesDataTable[[#This Row],[Order Date]],"MMM")</f>
        <v>Mar</v>
      </c>
      <c r="G278" s="4" t="s">
        <v>6</v>
      </c>
      <c r="H278" s="4" t="s">
        <v>49</v>
      </c>
      <c r="I278" s="4" t="s">
        <v>28</v>
      </c>
      <c r="J278" s="4" t="s">
        <v>13</v>
      </c>
      <c r="K278" s="4" t="s">
        <v>34</v>
      </c>
      <c r="L278" s="4" t="s">
        <v>35</v>
      </c>
      <c r="M278" s="9">
        <v>2</v>
      </c>
      <c r="N278" s="6">
        <v>41.23</v>
      </c>
      <c r="O278" s="7">
        <v>0</v>
      </c>
      <c r="P278" s="6">
        <v>14.28</v>
      </c>
      <c r="Q278" s="6">
        <f t="shared" si="26"/>
        <v>82.46</v>
      </c>
      <c r="R278" s="6">
        <f t="shared" si="27"/>
        <v>28.56</v>
      </c>
      <c r="S278" s="6">
        <f t="shared" si="28"/>
        <v>53.899999999999991</v>
      </c>
      <c r="T278" s="8">
        <f t="shared" si="2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11">
        <f t="shared" si="24"/>
        <v>2026</v>
      </c>
      <c r="D279" s="13" t="str">
        <f t="shared" si="25"/>
        <v>Q1</v>
      </c>
      <c r="E279" s="4">
        <f>MONTH(SalesDataTable[[#This Row],[Order Date]])</f>
        <v>3</v>
      </c>
      <c r="F279" s="4" t="str">
        <f>TEXT(SalesDataTable[[#This Row],[Order Date]],"MMM")</f>
        <v>Mar</v>
      </c>
      <c r="G279" s="4" t="s">
        <v>6</v>
      </c>
      <c r="H279" s="4" t="s">
        <v>7</v>
      </c>
      <c r="I279" s="4" t="s">
        <v>2</v>
      </c>
      <c r="J279" s="4" t="s">
        <v>13</v>
      </c>
      <c r="K279" s="4" t="s">
        <v>14</v>
      </c>
      <c r="L279" s="4" t="s">
        <v>15</v>
      </c>
      <c r="M279" s="9">
        <v>1</v>
      </c>
      <c r="N279" s="6">
        <v>36.47</v>
      </c>
      <c r="O279" s="7">
        <v>0.05</v>
      </c>
      <c r="P279" s="6">
        <v>13.21</v>
      </c>
      <c r="Q279" s="6">
        <f t="shared" si="26"/>
        <v>34.646499999999996</v>
      </c>
      <c r="R279" s="6">
        <f t="shared" si="27"/>
        <v>13.21</v>
      </c>
      <c r="S279" s="6">
        <f t="shared" si="28"/>
        <v>21.436499999999995</v>
      </c>
      <c r="T279" s="8">
        <f t="shared" si="2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11">
        <f t="shared" si="24"/>
        <v>2026</v>
      </c>
      <c r="D280" s="13" t="str">
        <f t="shared" si="25"/>
        <v>Q1</v>
      </c>
      <c r="E280" s="4">
        <f>MONTH(SalesDataTable[[#This Row],[Order Date]])</f>
        <v>3</v>
      </c>
      <c r="F280" s="4" t="str">
        <f>TEXT(SalesDataTable[[#This Row],[Order Date]],"MMM")</f>
        <v>Mar</v>
      </c>
      <c r="G280" s="4" t="s">
        <v>0</v>
      </c>
      <c r="H280" s="4" t="s">
        <v>50</v>
      </c>
      <c r="I280" s="4" t="s">
        <v>28</v>
      </c>
      <c r="J280" s="4" t="s">
        <v>13</v>
      </c>
      <c r="K280" s="4" t="s">
        <v>34</v>
      </c>
      <c r="L280" s="4" t="s">
        <v>42</v>
      </c>
      <c r="M280" s="9">
        <v>1</v>
      </c>
      <c r="N280" s="6">
        <v>36.67</v>
      </c>
      <c r="O280" s="7">
        <v>0</v>
      </c>
      <c r="P280" s="6">
        <v>13.97</v>
      </c>
      <c r="Q280" s="6">
        <f t="shared" si="26"/>
        <v>36.67</v>
      </c>
      <c r="R280" s="6">
        <f t="shared" si="27"/>
        <v>13.97</v>
      </c>
      <c r="S280" s="6">
        <f t="shared" si="28"/>
        <v>22.700000000000003</v>
      </c>
      <c r="T280" s="8">
        <f t="shared" si="2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11">
        <f t="shared" si="24"/>
        <v>2026</v>
      </c>
      <c r="D281" s="13" t="str">
        <f t="shared" si="25"/>
        <v>Q1</v>
      </c>
      <c r="E281" s="4">
        <f>MONTH(SalesDataTable[[#This Row],[Order Date]])</f>
        <v>3</v>
      </c>
      <c r="F281" s="4" t="str">
        <f>TEXT(SalesDataTable[[#This Row],[Order Date]],"MMM")</f>
        <v>Mar</v>
      </c>
      <c r="G281" s="4" t="s">
        <v>6</v>
      </c>
      <c r="H281" s="4" t="s">
        <v>41</v>
      </c>
      <c r="I281" s="4" t="s">
        <v>2</v>
      </c>
      <c r="J281" s="4" t="s">
        <v>16</v>
      </c>
      <c r="K281" s="4" t="s">
        <v>4</v>
      </c>
      <c r="L281" s="4" t="s">
        <v>22</v>
      </c>
      <c r="M281" s="9">
        <v>2</v>
      </c>
      <c r="N281" s="6">
        <v>51.87</v>
      </c>
      <c r="O281" s="7">
        <v>0.1</v>
      </c>
      <c r="P281" s="6">
        <v>22.95</v>
      </c>
      <c r="Q281" s="6">
        <f t="shared" si="26"/>
        <v>93.366</v>
      </c>
      <c r="R281" s="6">
        <f t="shared" si="27"/>
        <v>45.9</v>
      </c>
      <c r="S281" s="6">
        <f t="shared" si="28"/>
        <v>47.466000000000001</v>
      </c>
      <c r="T281" s="8">
        <f t="shared" si="2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11">
        <f t="shared" si="24"/>
        <v>2026</v>
      </c>
      <c r="D282" s="13" t="str">
        <f t="shared" si="25"/>
        <v>Q1</v>
      </c>
      <c r="E282" s="4">
        <f>MONTH(SalesDataTable[[#This Row],[Order Date]])</f>
        <v>3</v>
      </c>
      <c r="F282" s="4"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26"/>
        <v>175.554</v>
      </c>
      <c r="R282" s="6">
        <f t="shared" si="27"/>
        <v>106.68</v>
      </c>
      <c r="S282" s="6">
        <f t="shared" si="28"/>
        <v>68.873999999999995</v>
      </c>
      <c r="T282" s="8">
        <f t="shared" si="2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11">
        <f t="shared" si="24"/>
        <v>2026</v>
      </c>
      <c r="D283" s="13" t="str">
        <f t="shared" si="25"/>
        <v>Q1</v>
      </c>
      <c r="E283" s="4">
        <f>MONTH(SalesDataTable[[#This Row],[Order Date]])</f>
        <v>3</v>
      </c>
      <c r="F283" s="4" t="str">
        <f>TEXT(SalesDataTable[[#This Row],[Order Date]],"MMM")</f>
        <v>Mar</v>
      </c>
      <c r="G283" s="4" t="s">
        <v>6</v>
      </c>
      <c r="H283" s="4" t="s">
        <v>41</v>
      </c>
      <c r="I283" s="4" t="s">
        <v>28</v>
      </c>
      <c r="J283" s="4" t="s">
        <v>3</v>
      </c>
      <c r="K283" s="4" t="s">
        <v>4</v>
      </c>
      <c r="L283" s="4" t="s">
        <v>30</v>
      </c>
      <c r="M283" s="9">
        <v>2</v>
      </c>
      <c r="N283" s="6">
        <v>100.79</v>
      </c>
      <c r="O283" s="7">
        <v>0.05</v>
      </c>
      <c r="P283" s="6">
        <v>49</v>
      </c>
      <c r="Q283" s="6">
        <f t="shared" si="26"/>
        <v>191.501</v>
      </c>
      <c r="R283" s="6">
        <f t="shared" si="27"/>
        <v>98</v>
      </c>
      <c r="S283" s="6">
        <f t="shared" si="28"/>
        <v>93.501000000000005</v>
      </c>
      <c r="T283" s="8">
        <f t="shared" si="2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11">
        <f t="shared" si="24"/>
        <v>2026</v>
      </c>
      <c r="D284" s="13" t="str">
        <f t="shared" si="25"/>
        <v>Q1</v>
      </c>
      <c r="E284" s="4">
        <f>MONTH(SalesDataTable[[#This Row],[Order Date]])</f>
        <v>3</v>
      </c>
      <c r="F284" s="4" t="str">
        <f>TEXT(SalesDataTable[[#This Row],[Order Date]],"MMM")</f>
        <v>Mar</v>
      </c>
      <c r="G284" s="4" t="s">
        <v>20</v>
      </c>
      <c r="H284" s="4" t="s">
        <v>33</v>
      </c>
      <c r="I284" s="4" t="s">
        <v>2</v>
      </c>
      <c r="J284" s="4" t="s">
        <v>13</v>
      </c>
      <c r="K284" s="4" t="s">
        <v>4</v>
      </c>
      <c r="L284" s="4" t="s">
        <v>22</v>
      </c>
      <c r="M284" s="9">
        <v>5</v>
      </c>
      <c r="N284" s="6">
        <v>51.92</v>
      </c>
      <c r="O284" s="7">
        <v>0.15</v>
      </c>
      <c r="P284" s="6">
        <v>22.24</v>
      </c>
      <c r="Q284" s="6">
        <f t="shared" si="26"/>
        <v>220.66000000000003</v>
      </c>
      <c r="R284" s="6">
        <f t="shared" si="27"/>
        <v>111.19999999999999</v>
      </c>
      <c r="S284" s="6">
        <f t="shared" si="28"/>
        <v>109.46000000000004</v>
      </c>
      <c r="T284" s="8">
        <f t="shared" si="2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11">
        <f t="shared" si="24"/>
        <v>2026</v>
      </c>
      <c r="D285" s="13" t="str">
        <f t="shared" si="25"/>
        <v>Q1</v>
      </c>
      <c r="E285" s="4">
        <f>MONTH(SalesDataTable[[#This Row],[Order Date]])</f>
        <v>3</v>
      </c>
      <c r="F285" s="4"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26"/>
        <v>117.79049999999999</v>
      </c>
      <c r="R285" s="6">
        <f t="shared" si="27"/>
        <v>61.67</v>
      </c>
      <c r="S285" s="6">
        <f t="shared" si="28"/>
        <v>56.120499999999993</v>
      </c>
      <c r="T285" s="8">
        <f t="shared" si="2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11">
        <f t="shared" si="24"/>
        <v>2026</v>
      </c>
      <c r="D286" s="13" t="str">
        <f t="shared" si="25"/>
        <v>Q1</v>
      </c>
      <c r="E286" s="4">
        <f>MONTH(SalesDataTable[[#This Row],[Order Date]])</f>
        <v>3</v>
      </c>
      <c r="F286" s="4"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26"/>
        <v>327.56</v>
      </c>
      <c r="R286" s="6">
        <f t="shared" si="27"/>
        <v>196.14</v>
      </c>
      <c r="S286" s="6">
        <f t="shared" si="28"/>
        <v>131.42000000000002</v>
      </c>
      <c r="T286" s="8">
        <f t="shared" si="2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11">
        <f t="shared" si="24"/>
        <v>2026</v>
      </c>
      <c r="D287" s="13" t="str">
        <f t="shared" si="25"/>
        <v>Q1</v>
      </c>
      <c r="E287" s="4">
        <f>MONTH(SalesDataTable[[#This Row],[Order Date]])</f>
        <v>3</v>
      </c>
      <c r="F287" s="4"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26"/>
        <v>375.97199999999998</v>
      </c>
      <c r="R287" s="6">
        <f t="shared" si="27"/>
        <v>202.41</v>
      </c>
      <c r="S287" s="6">
        <f t="shared" si="28"/>
        <v>173.56199999999998</v>
      </c>
      <c r="T287" s="8">
        <f t="shared" si="2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11">
        <f t="shared" si="24"/>
        <v>2026</v>
      </c>
      <c r="D288" s="13" t="str">
        <f t="shared" si="25"/>
        <v>Q1</v>
      </c>
      <c r="E288" s="4">
        <f>MONTH(SalesDataTable[[#This Row],[Order Date]])</f>
        <v>3</v>
      </c>
      <c r="F288" s="4"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26"/>
        <v>440.97</v>
      </c>
      <c r="R288" s="6">
        <f t="shared" si="27"/>
        <v>240.20999999999998</v>
      </c>
      <c r="S288" s="6">
        <f t="shared" si="28"/>
        <v>200.76000000000005</v>
      </c>
      <c r="T288" s="8">
        <f t="shared" si="2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11">
        <f t="shared" si="24"/>
        <v>2026</v>
      </c>
      <c r="D289" s="13" t="str">
        <f t="shared" si="25"/>
        <v>Q1</v>
      </c>
      <c r="E289" s="4">
        <f>MONTH(SalesDataTable[[#This Row],[Order Date]])</f>
        <v>3</v>
      </c>
      <c r="F289" s="4"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26"/>
        <v>313.00600000000003</v>
      </c>
      <c r="R289" s="6">
        <f t="shared" si="27"/>
        <v>179.8</v>
      </c>
      <c r="S289" s="6">
        <f t="shared" si="28"/>
        <v>133.20600000000002</v>
      </c>
      <c r="T289" s="8">
        <f t="shared" si="2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11">
        <f t="shared" si="24"/>
        <v>2026</v>
      </c>
      <c r="D290" s="13" t="str">
        <f t="shared" si="25"/>
        <v>Q1</v>
      </c>
      <c r="E290" s="4">
        <f>MONTH(SalesDataTable[[#This Row],[Order Date]])</f>
        <v>3</v>
      </c>
      <c r="F290" s="4" t="str">
        <f>TEXT(SalesDataTable[[#This Row],[Order Date]],"MMM")</f>
        <v>Mar</v>
      </c>
      <c r="G290" s="4" t="s">
        <v>20</v>
      </c>
      <c r="H290" s="4" t="s">
        <v>31</v>
      </c>
      <c r="I290" s="4" t="s">
        <v>2</v>
      </c>
      <c r="J290" s="4" t="s">
        <v>3</v>
      </c>
      <c r="K290" s="4" t="s">
        <v>9</v>
      </c>
      <c r="L290" s="4" t="s">
        <v>10</v>
      </c>
      <c r="M290" s="9">
        <v>2</v>
      </c>
      <c r="N290" s="6">
        <v>89.81</v>
      </c>
      <c r="O290" s="7">
        <v>0</v>
      </c>
      <c r="P290" s="6">
        <v>46.44</v>
      </c>
      <c r="Q290" s="6">
        <f t="shared" si="26"/>
        <v>179.62</v>
      </c>
      <c r="R290" s="6">
        <f t="shared" si="27"/>
        <v>92.88</v>
      </c>
      <c r="S290" s="6">
        <f t="shared" si="28"/>
        <v>86.740000000000009</v>
      </c>
      <c r="T290" s="8">
        <f t="shared" si="2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11">
        <f t="shared" si="24"/>
        <v>2026</v>
      </c>
      <c r="D291" s="13" t="str">
        <f t="shared" si="25"/>
        <v>Q1</v>
      </c>
      <c r="E291" s="4">
        <f>MONTH(SalesDataTable[[#This Row],[Order Date]])</f>
        <v>3</v>
      </c>
      <c r="F291" s="4"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26"/>
        <v>35.369999999999997</v>
      </c>
      <c r="R291" s="6">
        <f t="shared" si="27"/>
        <v>13.88</v>
      </c>
      <c r="S291" s="6">
        <f t="shared" si="28"/>
        <v>21.489999999999995</v>
      </c>
      <c r="T291" s="8">
        <f t="shared" si="2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11">
        <f t="shared" si="24"/>
        <v>2026</v>
      </c>
      <c r="D292" s="13" t="str">
        <f t="shared" si="25"/>
        <v>Q1</v>
      </c>
      <c r="E292" s="4">
        <f>MONTH(SalesDataTable[[#This Row],[Order Date]])</f>
        <v>3</v>
      </c>
      <c r="F292" s="4" t="str">
        <f>TEXT(SalesDataTable[[#This Row],[Order Date]],"MMM")</f>
        <v>Mar</v>
      </c>
      <c r="G292" s="4" t="s">
        <v>6</v>
      </c>
      <c r="H292" s="4" t="s">
        <v>43</v>
      </c>
      <c r="I292" s="4" t="s">
        <v>28</v>
      </c>
      <c r="J292" s="4" t="s">
        <v>13</v>
      </c>
      <c r="K292" s="4" t="s">
        <v>4</v>
      </c>
      <c r="L292" s="4" t="s">
        <v>22</v>
      </c>
      <c r="M292" s="9">
        <v>4</v>
      </c>
      <c r="N292" s="6">
        <v>50.64</v>
      </c>
      <c r="O292" s="7">
        <v>0</v>
      </c>
      <c r="P292" s="6">
        <v>23.09</v>
      </c>
      <c r="Q292" s="6">
        <f t="shared" si="26"/>
        <v>202.56</v>
      </c>
      <c r="R292" s="6">
        <f t="shared" si="27"/>
        <v>92.36</v>
      </c>
      <c r="S292" s="6">
        <f t="shared" si="28"/>
        <v>110.2</v>
      </c>
      <c r="T292" s="8">
        <f t="shared" si="2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11">
        <f t="shared" si="24"/>
        <v>2026</v>
      </c>
      <c r="D293" s="13" t="str">
        <f t="shared" si="25"/>
        <v>Q1</v>
      </c>
      <c r="E293" s="4">
        <f>MONTH(SalesDataTable[[#This Row],[Order Date]])</f>
        <v>3</v>
      </c>
      <c r="F293" s="4" t="str">
        <f>TEXT(SalesDataTable[[#This Row],[Order Date]],"MMM")</f>
        <v>Mar</v>
      </c>
      <c r="G293" s="4" t="s">
        <v>20</v>
      </c>
      <c r="H293" s="4" t="s">
        <v>31</v>
      </c>
      <c r="I293" s="4" t="s">
        <v>19</v>
      </c>
      <c r="J293" s="4" t="s">
        <v>3</v>
      </c>
      <c r="K293" s="4" t="s">
        <v>9</v>
      </c>
      <c r="L293" s="4" t="s">
        <v>17</v>
      </c>
      <c r="M293" s="9">
        <v>1</v>
      </c>
      <c r="N293" s="6">
        <v>146.37</v>
      </c>
      <c r="O293" s="7">
        <v>0</v>
      </c>
      <c r="P293" s="6">
        <v>78.3</v>
      </c>
      <c r="Q293" s="6">
        <f t="shared" si="26"/>
        <v>146.37</v>
      </c>
      <c r="R293" s="6">
        <f t="shared" si="27"/>
        <v>78.3</v>
      </c>
      <c r="S293" s="6">
        <f t="shared" si="28"/>
        <v>68.070000000000007</v>
      </c>
      <c r="T293" s="8">
        <f t="shared" si="2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11">
        <f t="shared" si="24"/>
        <v>2026</v>
      </c>
      <c r="D294" s="13" t="str">
        <f t="shared" si="25"/>
        <v>Q1</v>
      </c>
      <c r="E294" s="4">
        <f>MONTH(SalesDataTable[[#This Row],[Order Date]])</f>
        <v>3</v>
      </c>
      <c r="F294" s="4" t="str">
        <f>TEXT(SalesDataTable[[#This Row],[Order Date]],"MMM")</f>
        <v>Mar</v>
      </c>
      <c r="G294" s="4" t="s">
        <v>11</v>
      </c>
      <c r="H294" s="4" t="s">
        <v>12</v>
      </c>
      <c r="I294" s="4" t="s">
        <v>2</v>
      </c>
      <c r="J294" s="4" t="s">
        <v>3</v>
      </c>
      <c r="K294" s="4" t="s">
        <v>9</v>
      </c>
      <c r="L294" s="4" t="s">
        <v>17</v>
      </c>
      <c r="M294" s="9">
        <v>3</v>
      </c>
      <c r="N294" s="6">
        <v>143.74</v>
      </c>
      <c r="O294" s="7">
        <v>0</v>
      </c>
      <c r="P294" s="6">
        <v>81.58</v>
      </c>
      <c r="Q294" s="6">
        <f t="shared" si="26"/>
        <v>431.22</v>
      </c>
      <c r="R294" s="6">
        <f t="shared" si="27"/>
        <v>244.74</v>
      </c>
      <c r="S294" s="6">
        <f t="shared" si="28"/>
        <v>186.48000000000002</v>
      </c>
      <c r="T294" s="8">
        <f t="shared" si="2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11">
        <f t="shared" si="24"/>
        <v>2026</v>
      </c>
      <c r="D295" s="13" t="str">
        <f t="shared" si="25"/>
        <v>Q1</v>
      </c>
      <c r="E295" s="4">
        <f>MONTH(SalesDataTable[[#This Row],[Order Date]])</f>
        <v>3</v>
      </c>
      <c r="F295" s="4" t="str">
        <f>TEXT(SalesDataTable[[#This Row],[Order Date]],"MMM")</f>
        <v>Mar</v>
      </c>
      <c r="G295" s="4" t="s">
        <v>20</v>
      </c>
      <c r="H295" s="4" t="s">
        <v>31</v>
      </c>
      <c r="I295" s="4" t="s">
        <v>28</v>
      </c>
      <c r="J295" s="4" t="s">
        <v>13</v>
      </c>
      <c r="K295" s="4" t="s">
        <v>23</v>
      </c>
      <c r="L295" s="4" t="s">
        <v>40</v>
      </c>
      <c r="M295" s="9">
        <v>2</v>
      </c>
      <c r="N295" s="6">
        <v>81.94</v>
      </c>
      <c r="O295" s="7">
        <v>0.1</v>
      </c>
      <c r="P295" s="6">
        <v>39.9</v>
      </c>
      <c r="Q295" s="6">
        <f t="shared" si="26"/>
        <v>147.49199999999999</v>
      </c>
      <c r="R295" s="6">
        <f t="shared" si="27"/>
        <v>79.8</v>
      </c>
      <c r="S295" s="6">
        <f t="shared" si="28"/>
        <v>67.691999999999993</v>
      </c>
      <c r="T295" s="8">
        <f t="shared" si="2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11">
        <f t="shared" si="24"/>
        <v>2026</v>
      </c>
      <c r="D296" s="13" t="str">
        <f t="shared" si="25"/>
        <v>Q1</v>
      </c>
      <c r="E296" s="4">
        <f>MONTH(SalesDataTable[[#This Row],[Order Date]])</f>
        <v>3</v>
      </c>
      <c r="F296" s="4"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26"/>
        <v>41.814</v>
      </c>
      <c r="R296" s="6">
        <f t="shared" si="27"/>
        <v>17.989999999999998</v>
      </c>
      <c r="S296" s="6">
        <f t="shared" si="28"/>
        <v>23.824000000000002</v>
      </c>
      <c r="T296" s="8">
        <f t="shared" si="2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11">
        <f t="shared" si="24"/>
        <v>2026</v>
      </c>
      <c r="D297" s="13" t="str">
        <f t="shared" si="25"/>
        <v>Q1</v>
      </c>
      <c r="E297" s="4">
        <f>MONTH(SalesDataTable[[#This Row],[Order Date]])</f>
        <v>3</v>
      </c>
      <c r="F297" s="4"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26"/>
        <v>118.47</v>
      </c>
      <c r="R297" s="6">
        <f t="shared" si="27"/>
        <v>49.260000000000005</v>
      </c>
      <c r="S297" s="6">
        <f t="shared" si="28"/>
        <v>69.209999999999994</v>
      </c>
      <c r="T297" s="8">
        <f t="shared" si="2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11">
        <f t="shared" si="24"/>
        <v>2026</v>
      </c>
      <c r="D298" s="13" t="str">
        <f t="shared" si="25"/>
        <v>Q1</v>
      </c>
      <c r="E298" s="4">
        <f>MONTH(SalesDataTable[[#This Row],[Order Date]])</f>
        <v>3</v>
      </c>
      <c r="F298" s="4"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26"/>
        <v>40.909999999999997</v>
      </c>
      <c r="R298" s="6">
        <f t="shared" si="27"/>
        <v>14.89</v>
      </c>
      <c r="S298" s="6">
        <f t="shared" si="28"/>
        <v>26.019999999999996</v>
      </c>
      <c r="T298" s="8">
        <f t="shared" si="2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11">
        <f t="shared" si="24"/>
        <v>2026</v>
      </c>
      <c r="D299" s="13" t="str">
        <f t="shared" si="25"/>
        <v>Q1</v>
      </c>
      <c r="E299" s="4">
        <f>MONTH(SalesDataTable[[#This Row],[Order Date]])</f>
        <v>3</v>
      </c>
      <c r="F299" s="4" t="str">
        <f>TEXT(SalesDataTable[[#This Row],[Order Date]],"MMM")</f>
        <v>Mar</v>
      </c>
      <c r="G299" s="4" t="s">
        <v>20</v>
      </c>
      <c r="H299" s="4" t="s">
        <v>33</v>
      </c>
      <c r="I299" s="4" t="s">
        <v>28</v>
      </c>
      <c r="J299" s="4" t="s">
        <v>13</v>
      </c>
      <c r="K299" s="4" t="s">
        <v>4</v>
      </c>
      <c r="L299" s="4" t="s">
        <v>22</v>
      </c>
      <c r="M299" s="9">
        <v>1</v>
      </c>
      <c r="N299" s="6">
        <v>49.94</v>
      </c>
      <c r="O299" s="7">
        <v>0.1</v>
      </c>
      <c r="P299" s="6">
        <v>21.84</v>
      </c>
      <c r="Q299" s="6">
        <f t="shared" si="26"/>
        <v>44.945999999999998</v>
      </c>
      <c r="R299" s="6">
        <f t="shared" si="27"/>
        <v>21.84</v>
      </c>
      <c r="S299" s="6">
        <f t="shared" si="28"/>
        <v>23.105999999999998</v>
      </c>
      <c r="T299" s="8">
        <f t="shared" si="2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11">
        <f t="shared" si="24"/>
        <v>2026</v>
      </c>
      <c r="D300" s="13" t="str">
        <f t="shared" si="25"/>
        <v>Q1</v>
      </c>
      <c r="E300" s="4">
        <f>MONTH(SalesDataTable[[#This Row],[Order Date]])</f>
        <v>3</v>
      </c>
      <c r="F300" s="4"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26"/>
        <v>35.520000000000003</v>
      </c>
      <c r="R300" s="6">
        <f t="shared" si="27"/>
        <v>13.21</v>
      </c>
      <c r="S300" s="6">
        <f t="shared" si="28"/>
        <v>22.310000000000002</v>
      </c>
      <c r="T300" s="8">
        <f t="shared" si="2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11">
        <f t="shared" si="24"/>
        <v>2026</v>
      </c>
      <c r="D301" s="13" t="str">
        <f t="shared" si="25"/>
        <v>Q1</v>
      </c>
      <c r="E301" s="4">
        <f>MONTH(SalesDataTable[[#This Row],[Order Date]])</f>
        <v>3</v>
      </c>
      <c r="F301" s="4"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26"/>
        <v>682.2</v>
      </c>
      <c r="R301" s="6">
        <f t="shared" si="27"/>
        <v>400.38</v>
      </c>
      <c r="S301" s="6">
        <f t="shared" si="28"/>
        <v>281.82000000000005</v>
      </c>
      <c r="T301" s="8">
        <f t="shared" si="2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11">
        <f t="shared" si="24"/>
        <v>2026</v>
      </c>
      <c r="D302" s="13" t="str">
        <f t="shared" si="25"/>
        <v>Q1</v>
      </c>
      <c r="E302" s="4">
        <f>MONTH(SalesDataTable[[#This Row],[Order Date]])</f>
        <v>3</v>
      </c>
      <c r="F302" s="4" t="str">
        <f>TEXT(SalesDataTable[[#This Row],[Order Date]],"MMM")</f>
        <v>Mar</v>
      </c>
      <c r="G302" s="4" t="s">
        <v>11</v>
      </c>
      <c r="H302" s="4" t="s">
        <v>52</v>
      </c>
      <c r="I302" s="4" t="s">
        <v>28</v>
      </c>
      <c r="J302" s="4" t="s">
        <v>13</v>
      </c>
      <c r="K302" s="4" t="s">
        <v>34</v>
      </c>
      <c r="L302" s="4" t="s">
        <v>42</v>
      </c>
      <c r="M302" s="9">
        <v>4</v>
      </c>
      <c r="N302" s="6">
        <v>36.08</v>
      </c>
      <c r="O302" s="7">
        <v>0</v>
      </c>
      <c r="P302" s="6">
        <v>13.89</v>
      </c>
      <c r="Q302" s="6">
        <f t="shared" si="26"/>
        <v>144.32</v>
      </c>
      <c r="R302" s="6">
        <f t="shared" si="27"/>
        <v>55.56</v>
      </c>
      <c r="S302" s="6">
        <f t="shared" si="28"/>
        <v>88.759999999999991</v>
      </c>
      <c r="T302" s="8">
        <f t="shared" si="2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11">
        <f t="shared" si="24"/>
        <v>2026</v>
      </c>
      <c r="D303" s="13" t="str">
        <f t="shared" si="25"/>
        <v>Q1</v>
      </c>
      <c r="E303" s="4">
        <f>MONTH(SalesDataTable[[#This Row],[Order Date]])</f>
        <v>3</v>
      </c>
      <c r="F303" s="4"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26"/>
        <v>303.39999999999998</v>
      </c>
      <c r="R303" s="6">
        <f t="shared" si="27"/>
        <v>160.88</v>
      </c>
      <c r="S303" s="6">
        <f t="shared" si="28"/>
        <v>142.51999999999998</v>
      </c>
      <c r="T303" s="8">
        <f t="shared" si="2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11">
        <f t="shared" si="24"/>
        <v>2026</v>
      </c>
      <c r="D304" s="13" t="str">
        <f t="shared" si="25"/>
        <v>Q1</v>
      </c>
      <c r="E304" s="4">
        <f>MONTH(SalesDataTable[[#This Row],[Order Date]])</f>
        <v>3</v>
      </c>
      <c r="F304" s="4"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26"/>
        <v>272.79000000000002</v>
      </c>
      <c r="R304" s="6">
        <f t="shared" si="27"/>
        <v>161.36000000000001</v>
      </c>
      <c r="S304" s="6">
        <f t="shared" si="28"/>
        <v>111.43</v>
      </c>
      <c r="T304" s="8">
        <f t="shared" si="2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11">
        <f t="shared" si="24"/>
        <v>2026</v>
      </c>
      <c r="D305" s="13" t="str">
        <f t="shared" si="25"/>
        <v>Q1</v>
      </c>
      <c r="E305" s="4">
        <f>MONTH(SalesDataTable[[#This Row],[Order Date]])</f>
        <v>3</v>
      </c>
      <c r="F305" s="4" t="str">
        <f>TEXT(SalesDataTable[[#This Row],[Order Date]],"MMM")</f>
        <v>Mar</v>
      </c>
      <c r="G305" s="4" t="s">
        <v>11</v>
      </c>
      <c r="H305" s="4" t="s">
        <v>12</v>
      </c>
      <c r="I305" s="4" t="s">
        <v>8</v>
      </c>
      <c r="J305" s="4" t="s">
        <v>16</v>
      </c>
      <c r="K305" s="4" t="s">
        <v>4</v>
      </c>
      <c r="L305" s="4" t="s">
        <v>5</v>
      </c>
      <c r="M305" s="9">
        <v>5</v>
      </c>
      <c r="N305" s="6">
        <v>82.44</v>
      </c>
      <c r="O305" s="7">
        <v>0.1</v>
      </c>
      <c r="P305" s="6">
        <v>41.57</v>
      </c>
      <c r="Q305" s="6">
        <f t="shared" si="26"/>
        <v>370.98</v>
      </c>
      <c r="R305" s="6">
        <f t="shared" si="27"/>
        <v>207.85</v>
      </c>
      <c r="S305" s="6">
        <f t="shared" si="28"/>
        <v>163.13000000000002</v>
      </c>
      <c r="T305" s="8">
        <f t="shared" si="2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11">
        <f t="shared" si="24"/>
        <v>2026</v>
      </c>
      <c r="D306" s="13" t="str">
        <f t="shared" si="25"/>
        <v>Q1</v>
      </c>
      <c r="E306" s="4">
        <f>MONTH(SalesDataTable[[#This Row],[Order Date]])</f>
        <v>3</v>
      </c>
      <c r="F306" s="4" t="str">
        <f>TEXT(SalesDataTable[[#This Row],[Order Date]],"MMM")</f>
        <v>Mar</v>
      </c>
      <c r="G306" s="4" t="s">
        <v>20</v>
      </c>
      <c r="H306" s="4" t="s">
        <v>33</v>
      </c>
      <c r="I306" s="4" t="s">
        <v>2</v>
      </c>
      <c r="J306" s="4" t="s">
        <v>3</v>
      </c>
      <c r="K306" s="4" t="s">
        <v>34</v>
      </c>
      <c r="L306" s="4" t="s">
        <v>42</v>
      </c>
      <c r="M306" s="9">
        <v>1</v>
      </c>
      <c r="N306" s="6">
        <v>35.61</v>
      </c>
      <c r="O306" s="7">
        <v>0.05</v>
      </c>
      <c r="P306" s="6">
        <v>13.8</v>
      </c>
      <c r="Q306" s="6">
        <f t="shared" si="26"/>
        <v>33.829499999999996</v>
      </c>
      <c r="R306" s="6">
        <f t="shared" si="27"/>
        <v>13.8</v>
      </c>
      <c r="S306" s="6">
        <f t="shared" si="28"/>
        <v>20.029499999999995</v>
      </c>
      <c r="T306" s="8">
        <f t="shared" si="2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11">
        <f t="shared" si="24"/>
        <v>2026</v>
      </c>
      <c r="D307" s="13" t="str">
        <f t="shared" si="25"/>
        <v>Q1</v>
      </c>
      <c r="E307" s="4">
        <f>MONTH(SalesDataTable[[#This Row],[Order Date]])</f>
        <v>3</v>
      </c>
      <c r="F307" s="4" t="str">
        <f>TEXT(SalesDataTable[[#This Row],[Order Date]],"MMM")</f>
        <v>Mar</v>
      </c>
      <c r="G307" s="4" t="s">
        <v>0</v>
      </c>
      <c r="H307" s="4" t="s">
        <v>1</v>
      </c>
      <c r="I307" s="4" t="s">
        <v>28</v>
      </c>
      <c r="J307" s="4" t="s">
        <v>13</v>
      </c>
      <c r="K307" s="4" t="s">
        <v>9</v>
      </c>
      <c r="L307" s="4" t="s">
        <v>37</v>
      </c>
      <c r="M307" s="9">
        <v>5</v>
      </c>
      <c r="N307" s="6">
        <v>156.13</v>
      </c>
      <c r="O307" s="7">
        <v>0</v>
      </c>
      <c r="P307" s="6">
        <v>77.03</v>
      </c>
      <c r="Q307" s="6">
        <f t="shared" si="26"/>
        <v>780.65</v>
      </c>
      <c r="R307" s="6">
        <f t="shared" si="27"/>
        <v>385.15</v>
      </c>
      <c r="S307" s="6">
        <f t="shared" si="28"/>
        <v>395.5</v>
      </c>
      <c r="T307" s="8">
        <f t="shared" si="2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11">
        <f t="shared" si="24"/>
        <v>2026</v>
      </c>
      <c r="D308" s="13" t="str">
        <f t="shared" si="25"/>
        <v>Q1</v>
      </c>
      <c r="E308" s="4">
        <f>MONTH(SalesDataTable[[#This Row],[Order Date]])</f>
        <v>3</v>
      </c>
      <c r="F308" s="4" t="str">
        <f>TEXT(SalesDataTable[[#This Row],[Order Date]],"MMM")</f>
        <v>Mar</v>
      </c>
      <c r="G308" s="4" t="s">
        <v>0</v>
      </c>
      <c r="H308" s="4" t="s">
        <v>50</v>
      </c>
      <c r="I308" s="4" t="s">
        <v>2</v>
      </c>
      <c r="J308" s="4" t="s">
        <v>3</v>
      </c>
      <c r="K308" s="4" t="s">
        <v>23</v>
      </c>
      <c r="L308" s="4" t="s">
        <v>51</v>
      </c>
      <c r="M308" s="9">
        <v>1</v>
      </c>
      <c r="N308" s="6">
        <v>124.31</v>
      </c>
      <c r="O308" s="7">
        <v>0</v>
      </c>
      <c r="P308" s="6">
        <v>61.16</v>
      </c>
      <c r="Q308" s="6">
        <f t="shared" si="26"/>
        <v>124.31</v>
      </c>
      <c r="R308" s="6">
        <f t="shared" si="27"/>
        <v>61.16</v>
      </c>
      <c r="S308" s="6">
        <f t="shared" si="28"/>
        <v>63.150000000000006</v>
      </c>
      <c r="T308" s="8">
        <f t="shared" si="2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11">
        <f t="shared" si="24"/>
        <v>2026</v>
      </c>
      <c r="D309" s="13" t="str">
        <f t="shared" si="25"/>
        <v>Q1</v>
      </c>
      <c r="E309" s="4">
        <f>MONTH(SalesDataTable[[#This Row],[Order Date]])</f>
        <v>3</v>
      </c>
      <c r="F309" s="4" t="str">
        <f>TEXT(SalesDataTable[[#This Row],[Order Date]],"MMM")</f>
        <v>Mar</v>
      </c>
      <c r="G309" s="4" t="s">
        <v>6</v>
      </c>
      <c r="H309" s="4" t="s">
        <v>49</v>
      </c>
      <c r="I309" s="4" t="s">
        <v>19</v>
      </c>
      <c r="J309" s="4" t="s">
        <v>16</v>
      </c>
      <c r="K309" s="4" t="s">
        <v>23</v>
      </c>
      <c r="L309" s="4" t="s">
        <v>40</v>
      </c>
      <c r="M309" s="9">
        <v>3</v>
      </c>
      <c r="N309" s="6">
        <v>82.9</v>
      </c>
      <c r="O309" s="7">
        <v>0.1</v>
      </c>
      <c r="P309" s="6">
        <v>38.31</v>
      </c>
      <c r="Q309" s="6">
        <f t="shared" si="26"/>
        <v>223.83</v>
      </c>
      <c r="R309" s="6">
        <f t="shared" si="27"/>
        <v>114.93</v>
      </c>
      <c r="S309" s="6">
        <f t="shared" si="28"/>
        <v>108.9</v>
      </c>
      <c r="T309" s="8">
        <f t="shared" si="2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11">
        <f t="shared" si="24"/>
        <v>2026</v>
      </c>
      <c r="D310" s="13" t="str">
        <f t="shared" si="25"/>
        <v>Q1</v>
      </c>
      <c r="E310" s="4">
        <f>MONTH(SalesDataTable[[#This Row],[Order Date]])</f>
        <v>3</v>
      </c>
      <c r="F310" s="4" t="str">
        <f>TEXT(SalesDataTable[[#This Row],[Order Date]],"MMM")</f>
        <v>Mar</v>
      </c>
      <c r="G310" s="4" t="s">
        <v>6</v>
      </c>
      <c r="H310" s="4" t="s">
        <v>41</v>
      </c>
      <c r="I310" s="4" t="s">
        <v>19</v>
      </c>
      <c r="J310" s="4" t="s">
        <v>16</v>
      </c>
      <c r="K310" s="4" t="s">
        <v>4</v>
      </c>
      <c r="L310" s="4" t="s">
        <v>26</v>
      </c>
      <c r="M310" s="9">
        <v>1</v>
      </c>
      <c r="N310" s="6">
        <v>41.1</v>
      </c>
      <c r="O310" s="7">
        <v>0</v>
      </c>
      <c r="P310" s="6">
        <v>16.34</v>
      </c>
      <c r="Q310" s="6">
        <f t="shared" si="26"/>
        <v>41.1</v>
      </c>
      <c r="R310" s="6">
        <f t="shared" si="27"/>
        <v>16.34</v>
      </c>
      <c r="S310" s="6">
        <f t="shared" si="28"/>
        <v>24.76</v>
      </c>
      <c r="T310" s="8">
        <f t="shared" si="2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11">
        <f t="shared" si="24"/>
        <v>2026</v>
      </c>
      <c r="D311" s="13" t="str">
        <f t="shared" si="25"/>
        <v>Q1</v>
      </c>
      <c r="E311" s="4">
        <f>MONTH(SalesDataTable[[#This Row],[Order Date]])</f>
        <v>3</v>
      </c>
      <c r="F311" s="4"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26"/>
        <v>40.380000000000003</v>
      </c>
      <c r="R311" s="6">
        <f t="shared" si="27"/>
        <v>16.41</v>
      </c>
      <c r="S311" s="6">
        <f t="shared" si="28"/>
        <v>23.970000000000002</v>
      </c>
      <c r="T311" s="8">
        <f t="shared" si="2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11">
        <f t="shared" si="24"/>
        <v>2026</v>
      </c>
      <c r="D312" s="13" t="str">
        <f t="shared" si="25"/>
        <v>Q1</v>
      </c>
      <c r="E312" s="4">
        <f>MONTH(SalesDataTable[[#This Row],[Order Date]])</f>
        <v>3</v>
      </c>
      <c r="F312" s="4"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26"/>
        <v>72.314999999999998</v>
      </c>
      <c r="R312" s="6">
        <f t="shared" si="27"/>
        <v>42.43</v>
      </c>
      <c r="S312" s="6">
        <f t="shared" si="28"/>
        <v>29.884999999999998</v>
      </c>
      <c r="T312" s="8">
        <f t="shared" si="2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11">
        <f t="shared" si="24"/>
        <v>2026</v>
      </c>
      <c r="D313" s="13" t="str">
        <f t="shared" si="25"/>
        <v>Q1</v>
      </c>
      <c r="E313" s="4">
        <f>MONTH(SalesDataTable[[#This Row],[Order Date]])</f>
        <v>3</v>
      </c>
      <c r="F313" s="4"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26"/>
        <v>38.417999999999999</v>
      </c>
      <c r="R313" s="6">
        <f t="shared" si="27"/>
        <v>16.829999999999998</v>
      </c>
      <c r="S313" s="6">
        <f t="shared" si="28"/>
        <v>21.588000000000001</v>
      </c>
      <c r="T313" s="8">
        <f t="shared" si="2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11">
        <f t="shared" si="24"/>
        <v>2026</v>
      </c>
      <c r="D314" s="13" t="str">
        <f t="shared" si="25"/>
        <v>Q1</v>
      </c>
      <c r="E314" s="4">
        <f>MONTH(SalesDataTable[[#This Row],[Order Date]])</f>
        <v>3</v>
      </c>
      <c r="F314" s="4" t="str">
        <f>TEXT(SalesDataTable[[#This Row],[Order Date]],"MMM")</f>
        <v>Mar</v>
      </c>
      <c r="G314" s="4" t="s">
        <v>11</v>
      </c>
      <c r="H314" s="4" t="s">
        <v>52</v>
      </c>
      <c r="I314" s="4" t="s">
        <v>2</v>
      </c>
      <c r="J314" s="4" t="s">
        <v>3</v>
      </c>
      <c r="K314" s="4" t="s">
        <v>14</v>
      </c>
      <c r="L314" s="4" t="s">
        <v>15</v>
      </c>
      <c r="M314" s="9">
        <v>3</v>
      </c>
      <c r="N314" s="6">
        <v>35.89</v>
      </c>
      <c r="O314" s="7">
        <v>0</v>
      </c>
      <c r="P314" s="6">
        <v>13.25</v>
      </c>
      <c r="Q314" s="6">
        <f t="shared" si="26"/>
        <v>107.67</v>
      </c>
      <c r="R314" s="6">
        <f t="shared" si="27"/>
        <v>39.75</v>
      </c>
      <c r="S314" s="6">
        <f t="shared" si="28"/>
        <v>67.92</v>
      </c>
      <c r="T314" s="8">
        <f t="shared" si="2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11">
        <f t="shared" si="24"/>
        <v>2026</v>
      </c>
      <c r="D315" s="13" t="str">
        <f t="shared" si="25"/>
        <v>Q1</v>
      </c>
      <c r="E315" s="4">
        <f>MONTH(SalesDataTable[[#This Row],[Order Date]])</f>
        <v>3</v>
      </c>
      <c r="F315" s="4"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26"/>
        <v>490.34999999999997</v>
      </c>
      <c r="R315" s="6">
        <f t="shared" si="27"/>
        <v>260.64</v>
      </c>
      <c r="S315" s="6">
        <f t="shared" si="28"/>
        <v>229.70999999999998</v>
      </c>
      <c r="T315" s="8">
        <f t="shared" si="2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11">
        <f t="shared" si="24"/>
        <v>2026</v>
      </c>
      <c r="D316" s="13" t="str">
        <f t="shared" si="25"/>
        <v>Q1</v>
      </c>
      <c r="E316" s="4">
        <f>MONTH(SalesDataTable[[#This Row],[Order Date]])</f>
        <v>3</v>
      </c>
      <c r="F316" s="4"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26"/>
        <v>80.040000000000006</v>
      </c>
      <c r="R316" s="6">
        <f t="shared" si="27"/>
        <v>28.76</v>
      </c>
      <c r="S316" s="6">
        <f t="shared" si="28"/>
        <v>51.28</v>
      </c>
      <c r="T316" s="8">
        <f t="shared" si="2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11">
        <f t="shared" si="24"/>
        <v>2026</v>
      </c>
      <c r="D317" s="13" t="str">
        <f t="shared" si="25"/>
        <v>Q1</v>
      </c>
      <c r="E317" s="4">
        <f>MONTH(SalesDataTable[[#This Row],[Order Date]])</f>
        <v>3</v>
      </c>
      <c r="F317" s="4" t="str">
        <f>TEXT(SalesDataTable[[#This Row],[Order Date]],"MMM")</f>
        <v>Mar</v>
      </c>
      <c r="G317" s="4" t="s">
        <v>0</v>
      </c>
      <c r="H317" s="4" t="s">
        <v>50</v>
      </c>
      <c r="I317" s="4" t="s">
        <v>2</v>
      </c>
      <c r="J317" s="4" t="s">
        <v>13</v>
      </c>
      <c r="K317" s="4" t="s">
        <v>34</v>
      </c>
      <c r="L317" s="4" t="s">
        <v>35</v>
      </c>
      <c r="M317" s="9">
        <v>1</v>
      </c>
      <c r="N317" s="6">
        <v>40.01</v>
      </c>
      <c r="O317" s="7">
        <v>0.05</v>
      </c>
      <c r="P317" s="6">
        <v>14.35</v>
      </c>
      <c r="Q317" s="6">
        <f t="shared" si="26"/>
        <v>38.009499999999996</v>
      </c>
      <c r="R317" s="6">
        <f t="shared" si="27"/>
        <v>14.35</v>
      </c>
      <c r="S317" s="6">
        <f t="shared" si="28"/>
        <v>23.659499999999994</v>
      </c>
      <c r="T317" s="8">
        <f t="shared" si="2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11">
        <f t="shared" si="24"/>
        <v>2026</v>
      </c>
      <c r="D318" s="13" t="str">
        <f t="shared" si="25"/>
        <v>Q1</v>
      </c>
      <c r="E318" s="4">
        <f>MONTH(SalesDataTable[[#This Row],[Order Date]])</f>
        <v>3</v>
      </c>
      <c r="F318" s="4"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26"/>
        <v>465.48</v>
      </c>
      <c r="R318" s="6">
        <f t="shared" si="27"/>
        <v>230.54999999999998</v>
      </c>
      <c r="S318" s="6">
        <f t="shared" si="28"/>
        <v>234.93000000000004</v>
      </c>
      <c r="T318" s="8">
        <f t="shared" si="2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11">
        <f t="shared" si="24"/>
        <v>2026</v>
      </c>
      <c r="D319" s="13" t="str">
        <f t="shared" si="25"/>
        <v>Q1</v>
      </c>
      <c r="E319" s="4">
        <f>MONTH(SalesDataTable[[#This Row],[Order Date]])</f>
        <v>3</v>
      </c>
      <c r="F319" s="4" t="str">
        <f>TEXT(SalesDataTable[[#This Row],[Order Date]],"MMM")</f>
        <v>Mar</v>
      </c>
      <c r="G319" s="4" t="s">
        <v>6</v>
      </c>
      <c r="H319" s="4" t="s">
        <v>49</v>
      </c>
      <c r="I319" s="4" t="s">
        <v>28</v>
      </c>
      <c r="J319" s="4" t="s">
        <v>13</v>
      </c>
      <c r="K319" s="4" t="s">
        <v>34</v>
      </c>
      <c r="L319" s="4" t="s">
        <v>35</v>
      </c>
      <c r="M319" s="9">
        <v>1</v>
      </c>
      <c r="N319" s="6">
        <v>39.96</v>
      </c>
      <c r="O319" s="7">
        <v>0</v>
      </c>
      <c r="P319" s="6">
        <v>14.5</v>
      </c>
      <c r="Q319" s="6">
        <f t="shared" si="26"/>
        <v>39.96</v>
      </c>
      <c r="R319" s="6">
        <f t="shared" si="27"/>
        <v>14.5</v>
      </c>
      <c r="S319" s="6">
        <f t="shared" si="28"/>
        <v>25.46</v>
      </c>
      <c r="T319" s="8">
        <f t="shared" si="2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11">
        <f t="shared" si="24"/>
        <v>2026</v>
      </c>
      <c r="D320" s="13" t="str">
        <f t="shared" si="25"/>
        <v>Q1</v>
      </c>
      <c r="E320" s="4">
        <f>MONTH(SalesDataTable[[#This Row],[Order Date]])</f>
        <v>3</v>
      </c>
      <c r="F320" s="4" t="str">
        <f>TEXT(SalesDataTable[[#This Row],[Order Date]],"MMM")</f>
        <v>Mar</v>
      </c>
      <c r="G320" s="4" t="s">
        <v>6</v>
      </c>
      <c r="H320" s="4" t="s">
        <v>7</v>
      </c>
      <c r="I320" s="4" t="s">
        <v>2</v>
      </c>
      <c r="J320" s="4" t="s">
        <v>13</v>
      </c>
      <c r="K320" s="4" t="s">
        <v>9</v>
      </c>
      <c r="L320" s="4" t="s">
        <v>17</v>
      </c>
      <c r="M320" s="9">
        <v>1</v>
      </c>
      <c r="N320" s="6">
        <v>146.6</v>
      </c>
      <c r="O320" s="7">
        <v>0</v>
      </c>
      <c r="P320" s="6">
        <v>78.92</v>
      </c>
      <c r="Q320" s="6">
        <f t="shared" si="26"/>
        <v>146.6</v>
      </c>
      <c r="R320" s="6">
        <f t="shared" si="27"/>
        <v>78.92</v>
      </c>
      <c r="S320" s="6">
        <f t="shared" si="28"/>
        <v>67.679999999999993</v>
      </c>
      <c r="T320" s="8">
        <f t="shared" si="2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11">
        <f t="shared" si="24"/>
        <v>2026</v>
      </c>
      <c r="D321" s="13" t="str">
        <f t="shared" si="25"/>
        <v>Q1</v>
      </c>
      <c r="E321" s="4">
        <f>MONTH(SalesDataTable[[#This Row],[Order Date]])</f>
        <v>3</v>
      </c>
      <c r="F321" s="4" t="str">
        <f>TEXT(SalesDataTable[[#This Row],[Order Date]],"MMM")</f>
        <v>Mar</v>
      </c>
      <c r="G321" s="4" t="s">
        <v>6</v>
      </c>
      <c r="H321" s="4" t="s">
        <v>49</v>
      </c>
      <c r="I321" s="4" t="s">
        <v>19</v>
      </c>
      <c r="J321" s="4" t="s">
        <v>3</v>
      </c>
      <c r="K321" s="4" t="s">
        <v>9</v>
      </c>
      <c r="L321" s="4" t="s">
        <v>10</v>
      </c>
      <c r="M321" s="9">
        <v>1</v>
      </c>
      <c r="N321" s="6">
        <v>94.38</v>
      </c>
      <c r="O321" s="7">
        <v>0</v>
      </c>
      <c r="P321" s="6">
        <v>44.78</v>
      </c>
      <c r="Q321" s="6">
        <f t="shared" si="26"/>
        <v>94.38</v>
      </c>
      <c r="R321" s="6">
        <f t="shared" si="27"/>
        <v>44.78</v>
      </c>
      <c r="S321" s="6">
        <f t="shared" si="28"/>
        <v>49.599999999999994</v>
      </c>
      <c r="T321" s="8">
        <f t="shared" si="2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11">
        <f t="shared" ref="C322:C385" si="30">YEAR(B322)</f>
        <v>2026</v>
      </c>
      <c r="D322" s="13" t="str">
        <f t="shared" ref="D322:D385" si="31">"Q"&amp;ROUNDUP(MONTH(B322)/3,0)</f>
        <v>Q1</v>
      </c>
      <c r="E322" s="4">
        <f>MONTH(SalesDataTable[[#This Row],[Order Date]])</f>
        <v>3</v>
      </c>
      <c r="F322" s="4"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32">M322*N322*(1-O322)</f>
        <v>121.77</v>
      </c>
      <c r="R322" s="6">
        <f t="shared" ref="R322:R385" si="33">M322*P322</f>
        <v>67.52</v>
      </c>
      <c r="S322" s="6">
        <f t="shared" ref="S322:S385" si="34">Q322-R322</f>
        <v>54.25</v>
      </c>
      <c r="T322" s="8">
        <f t="shared" ref="T322:T385" si="35">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11">
        <f t="shared" si="30"/>
        <v>2026</v>
      </c>
      <c r="D323" s="13" t="str">
        <f t="shared" si="31"/>
        <v>Q1</v>
      </c>
      <c r="E323" s="4">
        <f>MONTH(SalesDataTable[[#This Row],[Order Date]])</f>
        <v>3</v>
      </c>
      <c r="F323" s="4" t="str">
        <f>TEXT(SalesDataTable[[#This Row],[Order Date]],"MMM")</f>
        <v>Mar</v>
      </c>
      <c r="G323" s="4" t="s">
        <v>20</v>
      </c>
      <c r="H323" s="4" t="s">
        <v>33</v>
      </c>
      <c r="I323" s="4" t="s">
        <v>28</v>
      </c>
      <c r="J323" s="4" t="s">
        <v>3</v>
      </c>
      <c r="K323" s="4" t="s">
        <v>23</v>
      </c>
      <c r="L323" s="4" t="s">
        <v>51</v>
      </c>
      <c r="M323" s="9">
        <v>5</v>
      </c>
      <c r="N323" s="6">
        <v>123.29</v>
      </c>
      <c r="O323" s="7">
        <v>0</v>
      </c>
      <c r="P323" s="6">
        <v>61.34</v>
      </c>
      <c r="Q323" s="6">
        <f t="shared" si="32"/>
        <v>616.45000000000005</v>
      </c>
      <c r="R323" s="6">
        <f t="shared" si="33"/>
        <v>306.70000000000005</v>
      </c>
      <c r="S323" s="6">
        <f t="shared" si="34"/>
        <v>309.75</v>
      </c>
      <c r="T323" s="8">
        <f t="shared" si="35"/>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11">
        <f t="shared" si="30"/>
        <v>2026</v>
      </c>
      <c r="D324" s="13" t="str">
        <f t="shared" si="31"/>
        <v>Q1</v>
      </c>
      <c r="E324" s="4">
        <f>MONTH(SalesDataTable[[#This Row],[Order Date]])</f>
        <v>3</v>
      </c>
      <c r="F324" s="4" t="str">
        <f>TEXT(SalesDataTable[[#This Row],[Order Date]],"MMM")</f>
        <v>Mar</v>
      </c>
      <c r="G324" s="4" t="s">
        <v>6</v>
      </c>
      <c r="H324" s="4" t="s">
        <v>43</v>
      </c>
      <c r="I324" s="4" t="s">
        <v>2</v>
      </c>
      <c r="J324" s="4" t="s">
        <v>13</v>
      </c>
      <c r="K324" s="4" t="s">
        <v>34</v>
      </c>
      <c r="L324" s="4" t="s">
        <v>35</v>
      </c>
      <c r="M324" s="9">
        <v>1</v>
      </c>
      <c r="N324" s="6">
        <v>41.15</v>
      </c>
      <c r="O324" s="7">
        <v>0.05</v>
      </c>
      <c r="P324" s="6">
        <v>14.4</v>
      </c>
      <c r="Q324" s="6">
        <f t="shared" si="32"/>
        <v>39.092499999999994</v>
      </c>
      <c r="R324" s="6">
        <f t="shared" si="33"/>
        <v>14.4</v>
      </c>
      <c r="S324" s="6">
        <f t="shared" si="34"/>
        <v>24.692499999999995</v>
      </c>
      <c r="T324" s="8">
        <f t="shared" si="35"/>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11">
        <f t="shared" si="30"/>
        <v>2026</v>
      </c>
      <c r="D325" s="13" t="str">
        <f t="shared" si="31"/>
        <v>Q1</v>
      </c>
      <c r="E325" s="4">
        <f>MONTH(SalesDataTable[[#This Row],[Order Date]])</f>
        <v>3</v>
      </c>
      <c r="F325" s="4" t="str">
        <f>TEXT(SalesDataTable[[#This Row],[Order Date]],"MMM")</f>
        <v>Mar</v>
      </c>
      <c r="G325" s="4" t="s">
        <v>20</v>
      </c>
      <c r="H325" s="4" t="s">
        <v>21</v>
      </c>
      <c r="I325" s="4" t="s">
        <v>28</v>
      </c>
      <c r="J325" s="4" t="s">
        <v>13</v>
      </c>
      <c r="K325" s="4" t="s">
        <v>14</v>
      </c>
      <c r="L325" s="4" t="s">
        <v>15</v>
      </c>
      <c r="M325" s="9">
        <v>4</v>
      </c>
      <c r="N325" s="6">
        <v>35.42</v>
      </c>
      <c r="O325" s="7">
        <v>0</v>
      </c>
      <c r="P325" s="6">
        <v>13.31</v>
      </c>
      <c r="Q325" s="6">
        <f t="shared" si="32"/>
        <v>141.68</v>
      </c>
      <c r="R325" s="6">
        <f t="shared" si="33"/>
        <v>53.24</v>
      </c>
      <c r="S325" s="6">
        <f t="shared" si="34"/>
        <v>88.44</v>
      </c>
      <c r="T325" s="8">
        <f t="shared" si="35"/>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11">
        <f t="shared" si="30"/>
        <v>2026</v>
      </c>
      <c r="D326" s="13" t="str">
        <f t="shared" si="31"/>
        <v>Q1</v>
      </c>
      <c r="E326" s="4">
        <f>MONTH(SalesDataTable[[#This Row],[Order Date]])</f>
        <v>3</v>
      </c>
      <c r="F326" s="4" t="str">
        <f>TEXT(SalesDataTable[[#This Row],[Order Date]],"MMM")</f>
        <v>Mar</v>
      </c>
      <c r="G326" s="4" t="s">
        <v>6</v>
      </c>
      <c r="H326" s="4" t="s">
        <v>43</v>
      </c>
      <c r="I326" s="4" t="s">
        <v>2</v>
      </c>
      <c r="J326" s="4" t="s">
        <v>16</v>
      </c>
      <c r="K326" s="4" t="s">
        <v>4</v>
      </c>
      <c r="L326" s="4" t="s">
        <v>30</v>
      </c>
      <c r="M326" s="9">
        <v>1</v>
      </c>
      <c r="N326" s="6">
        <v>103.74</v>
      </c>
      <c r="O326" s="7">
        <v>0.1</v>
      </c>
      <c r="P326" s="6">
        <v>51.32</v>
      </c>
      <c r="Q326" s="6">
        <f t="shared" si="32"/>
        <v>93.366</v>
      </c>
      <c r="R326" s="6">
        <f t="shared" si="33"/>
        <v>51.32</v>
      </c>
      <c r="S326" s="6">
        <f t="shared" si="34"/>
        <v>42.045999999999999</v>
      </c>
      <c r="T326" s="8">
        <f t="shared" si="35"/>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11">
        <f t="shared" si="30"/>
        <v>2026</v>
      </c>
      <c r="D327" s="13" t="str">
        <f t="shared" si="31"/>
        <v>Q1</v>
      </c>
      <c r="E327" s="4">
        <f>MONTH(SalesDataTable[[#This Row],[Order Date]])</f>
        <v>3</v>
      </c>
      <c r="F327" s="4"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32"/>
        <v>314.43099999999998</v>
      </c>
      <c r="R327" s="6">
        <f t="shared" si="33"/>
        <v>179.64</v>
      </c>
      <c r="S327" s="6">
        <f t="shared" si="34"/>
        <v>134.791</v>
      </c>
      <c r="T327" s="8">
        <f t="shared" si="35"/>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11">
        <f t="shared" si="30"/>
        <v>2026</v>
      </c>
      <c r="D328" s="13" t="str">
        <f t="shared" si="31"/>
        <v>Q1</v>
      </c>
      <c r="E328" s="4">
        <f>MONTH(SalesDataTable[[#This Row],[Order Date]])</f>
        <v>3</v>
      </c>
      <c r="F328" s="4" t="str">
        <f>TEXT(SalesDataTable[[#This Row],[Order Date]],"MMM")</f>
        <v>Mar</v>
      </c>
      <c r="G328" s="4" t="s">
        <v>6</v>
      </c>
      <c r="H328" s="4" t="s">
        <v>27</v>
      </c>
      <c r="I328" s="4" t="s">
        <v>28</v>
      </c>
      <c r="J328" s="4" t="s">
        <v>13</v>
      </c>
      <c r="K328" s="4" t="s">
        <v>9</v>
      </c>
      <c r="L328" s="4" t="s">
        <v>46</v>
      </c>
      <c r="M328" s="9">
        <v>1</v>
      </c>
      <c r="N328" s="6">
        <v>72.87</v>
      </c>
      <c r="O328" s="7">
        <v>0.05</v>
      </c>
      <c r="P328" s="6">
        <v>32</v>
      </c>
      <c r="Q328" s="6">
        <f t="shared" si="32"/>
        <v>69.226500000000001</v>
      </c>
      <c r="R328" s="6">
        <f t="shared" si="33"/>
        <v>32</v>
      </c>
      <c r="S328" s="6">
        <f t="shared" si="34"/>
        <v>37.226500000000001</v>
      </c>
      <c r="T328" s="8">
        <f t="shared" si="35"/>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11">
        <f t="shared" si="30"/>
        <v>2026</v>
      </c>
      <c r="D329" s="13" t="str">
        <f t="shared" si="31"/>
        <v>Q1</v>
      </c>
      <c r="E329" s="4">
        <f>MONTH(SalesDataTable[[#This Row],[Order Date]])</f>
        <v>3</v>
      </c>
      <c r="F329" s="4" t="str">
        <f>TEXT(SalesDataTable[[#This Row],[Order Date]],"MMM")</f>
        <v>Mar</v>
      </c>
      <c r="G329" s="4" t="s">
        <v>20</v>
      </c>
      <c r="H329" s="4" t="s">
        <v>47</v>
      </c>
      <c r="I329" s="4" t="s">
        <v>19</v>
      </c>
      <c r="J329" s="4" t="s">
        <v>3</v>
      </c>
      <c r="K329" s="4" t="s">
        <v>14</v>
      </c>
      <c r="L329" s="4" t="s">
        <v>48</v>
      </c>
      <c r="M329" s="9">
        <v>1</v>
      </c>
      <c r="N329" s="6">
        <v>161.04</v>
      </c>
      <c r="O329" s="7">
        <v>0</v>
      </c>
      <c r="P329" s="6">
        <v>85.83</v>
      </c>
      <c r="Q329" s="6">
        <f t="shared" si="32"/>
        <v>161.04</v>
      </c>
      <c r="R329" s="6">
        <f t="shared" si="33"/>
        <v>85.83</v>
      </c>
      <c r="S329" s="6">
        <f t="shared" si="34"/>
        <v>75.209999999999994</v>
      </c>
      <c r="T329" s="8">
        <f t="shared" si="35"/>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11">
        <f t="shared" si="30"/>
        <v>2026</v>
      </c>
      <c r="D330" s="13" t="str">
        <f t="shared" si="31"/>
        <v>Q1</v>
      </c>
      <c r="E330" s="4">
        <f>MONTH(SalesDataTable[[#This Row],[Order Date]])</f>
        <v>3</v>
      </c>
      <c r="F330" s="4" t="str">
        <f>TEXT(SalesDataTable[[#This Row],[Order Date]],"MMM")</f>
        <v>Mar</v>
      </c>
      <c r="G330" s="4" t="s">
        <v>0</v>
      </c>
      <c r="H330" s="4" t="s">
        <v>1</v>
      </c>
      <c r="I330" s="4" t="s">
        <v>2</v>
      </c>
      <c r="J330" s="4" t="s">
        <v>13</v>
      </c>
      <c r="K330" s="4" t="s">
        <v>14</v>
      </c>
      <c r="L330" s="4" t="s">
        <v>44</v>
      </c>
      <c r="M330" s="9">
        <v>3</v>
      </c>
      <c r="N330" s="6">
        <v>130.6</v>
      </c>
      <c r="O330" s="7">
        <v>0.05</v>
      </c>
      <c r="P330" s="6">
        <v>65.62</v>
      </c>
      <c r="Q330" s="6">
        <f t="shared" si="32"/>
        <v>372.20999999999992</v>
      </c>
      <c r="R330" s="6">
        <f t="shared" si="33"/>
        <v>196.86</v>
      </c>
      <c r="S330" s="6">
        <f t="shared" si="34"/>
        <v>175.34999999999991</v>
      </c>
      <c r="T330" s="8">
        <f t="shared" si="35"/>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11">
        <f t="shared" si="30"/>
        <v>2026</v>
      </c>
      <c r="D331" s="13" t="str">
        <f t="shared" si="31"/>
        <v>Q1</v>
      </c>
      <c r="E331" s="4">
        <f>MONTH(SalesDataTable[[#This Row],[Order Date]])</f>
        <v>3</v>
      </c>
      <c r="F331" s="4"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32"/>
        <v>162.58000000000001</v>
      </c>
      <c r="R331" s="6">
        <f t="shared" si="33"/>
        <v>87.8</v>
      </c>
      <c r="S331" s="6">
        <f t="shared" si="34"/>
        <v>74.780000000000015</v>
      </c>
      <c r="T331" s="8">
        <f t="shared" si="35"/>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11">
        <f t="shared" si="30"/>
        <v>2026</v>
      </c>
      <c r="D332" s="13" t="str">
        <f t="shared" si="31"/>
        <v>Q1</v>
      </c>
      <c r="E332" s="4">
        <f>MONTH(SalesDataTable[[#This Row],[Order Date]])</f>
        <v>3</v>
      </c>
      <c r="F332" s="4"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32"/>
        <v>196.327</v>
      </c>
      <c r="R332" s="6">
        <f t="shared" si="33"/>
        <v>103.16</v>
      </c>
      <c r="S332" s="6">
        <f t="shared" si="34"/>
        <v>93.167000000000002</v>
      </c>
      <c r="T332" s="8">
        <f t="shared" si="35"/>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11">
        <f t="shared" si="30"/>
        <v>2026</v>
      </c>
      <c r="D333" s="13" t="str">
        <f t="shared" si="31"/>
        <v>Q1</v>
      </c>
      <c r="E333" s="4">
        <f>MONTH(SalesDataTable[[#This Row],[Order Date]])</f>
        <v>3</v>
      </c>
      <c r="F333" s="4" t="str">
        <f>TEXT(SalesDataTable[[#This Row],[Order Date]],"MMM")</f>
        <v>Mar</v>
      </c>
      <c r="G333" s="4" t="s">
        <v>20</v>
      </c>
      <c r="H333" s="4" t="s">
        <v>31</v>
      </c>
      <c r="I333" s="4" t="s">
        <v>19</v>
      </c>
      <c r="J333" s="4" t="s">
        <v>16</v>
      </c>
      <c r="K333" s="4" t="s">
        <v>34</v>
      </c>
      <c r="L333" s="4" t="s">
        <v>45</v>
      </c>
      <c r="M333" s="9">
        <v>2</v>
      </c>
      <c r="N333" s="6">
        <v>51.14</v>
      </c>
      <c r="O333" s="7">
        <v>0</v>
      </c>
      <c r="P333" s="6">
        <v>21.58</v>
      </c>
      <c r="Q333" s="6">
        <f t="shared" si="32"/>
        <v>102.28</v>
      </c>
      <c r="R333" s="6">
        <f t="shared" si="33"/>
        <v>43.16</v>
      </c>
      <c r="S333" s="6">
        <f t="shared" si="34"/>
        <v>59.120000000000005</v>
      </c>
      <c r="T333" s="8">
        <f t="shared" si="35"/>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11">
        <f t="shared" si="30"/>
        <v>2026</v>
      </c>
      <c r="D334" s="13" t="str">
        <f t="shared" si="31"/>
        <v>Q1</v>
      </c>
      <c r="E334" s="4">
        <f>MONTH(SalesDataTable[[#This Row],[Order Date]])</f>
        <v>3</v>
      </c>
      <c r="F334" s="4" t="str">
        <f>TEXT(SalesDataTable[[#This Row],[Order Date]],"MMM")</f>
        <v>Mar</v>
      </c>
      <c r="G334" s="4" t="s">
        <v>6</v>
      </c>
      <c r="H334" s="4" t="s">
        <v>43</v>
      </c>
      <c r="I334" s="4" t="s">
        <v>28</v>
      </c>
      <c r="J334" s="4" t="s">
        <v>3</v>
      </c>
      <c r="K334" s="4" t="s">
        <v>4</v>
      </c>
      <c r="L334" s="4" t="s">
        <v>22</v>
      </c>
      <c r="M334" s="9">
        <v>2</v>
      </c>
      <c r="N334" s="6">
        <v>49.7</v>
      </c>
      <c r="O334" s="7">
        <v>0</v>
      </c>
      <c r="P334" s="6">
        <v>23.14</v>
      </c>
      <c r="Q334" s="6">
        <f t="shared" si="32"/>
        <v>99.4</v>
      </c>
      <c r="R334" s="6">
        <f t="shared" si="33"/>
        <v>46.28</v>
      </c>
      <c r="S334" s="6">
        <f t="shared" si="34"/>
        <v>53.120000000000005</v>
      </c>
      <c r="T334" s="8">
        <f t="shared" si="35"/>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11">
        <f t="shared" si="30"/>
        <v>2026</v>
      </c>
      <c r="D335" s="13" t="str">
        <f t="shared" si="31"/>
        <v>Q1</v>
      </c>
      <c r="E335" s="4">
        <f>MONTH(SalesDataTable[[#This Row],[Order Date]])</f>
        <v>3</v>
      </c>
      <c r="F335" s="4"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32"/>
        <v>37.676999999999992</v>
      </c>
      <c r="R335" s="6">
        <f t="shared" si="33"/>
        <v>16.93</v>
      </c>
      <c r="S335" s="6">
        <f t="shared" si="34"/>
        <v>20.746999999999993</v>
      </c>
      <c r="T335" s="8">
        <f t="shared" si="35"/>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11">
        <f t="shared" si="30"/>
        <v>2026</v>
      </c>
      <c r="D336" s="13" t="str">
        <f t="shared" si="31"/>
        <v>Q1</v>
      </c>
      <c r="E336" s="4">
        <f>MONTH(SalesDataTable[[#This Row],[Order Date]])</f>
        <v>3</v>
      </c>
      <c r="F336" s="4" t="str">
        <f>TEXT(SalesDataTable[[#This Row],[Order Date]],"MMM")</f>
        <v>Mar</v>
      </c>
      <c r="G336" s="4" t="s">
        <v>6</v>
      </c>
      <c r="H336" s="4" t="s">
        <v>43</v>
      </c>
      <c r="I336" s="4" t="s">
        <v>8</v>
      </c>
      <c r="J336" s="4" t="s">
        <v>16</v>
      </c>
      <c r="K336" s="4" t="s">
        <v>34</v>
      </c>
      <c r="L336" s="4" t="s">
        <v>45</v>
      </c>
      <c r="M336" s="9">
        <v>4</v>
      </c>
      <c r="N336" s="6">
        <v>50.65</v>
      </c>
      <c r="O336" s="7">
        <v>0.15</v>
      </c>
      <c r="P336" s="6">
        <v>22</v>
      </c>
      <c r="Q336" s="6">
        <f t="shared" si="32"/>
        <v>172.20999999999998</v>
      </c>
      <c r="R336" s="6">
        <f t="shared" si="33"/>
        <v>88</v>
      </c>
      <c r="S336" s="6">
        <f t="shared" si="34"/>
        <v>84.20999999999998</v>
      </c>
      <c r="T336" s="8">
        <f t="shared" si="35"/>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11">
        <f t="shared" si="30"/>
        <v>2026</v>
      </c>
      <c r="D337" s="13" t="str">
        <f t="shared" si="31"/>
        <v>Q1</v>
      </c>
      <c r="E337" s="4">
        <f>MONTH(SalesDataTable[[#This Row],[Order Date]])</f>
        <v>3</v>
      </c>
      <c r="F337" s="4" t="str">
        <f>TEXT(SalesDataTable[[#This Row],[Order Date]],"MMM")</f>
        <v>Mar</v>
      </c>
      <c r="G337" s="4" t="s">
        <v>11</v>
      </c>
      <c r="H337" s="4" t="s">
        <v>12</v>
      </c>
      <c r="I337" s="4" t="s">
        <v>28</v>
      </c>
      <c r="J337" s="4" t="s">
        <v>3</v>
      </c>
      <c r="K337" s="4" t="s">
        <v>34</v>
      </c>
      <c r="L337" s="4" t="s">
        <v>45</v>
      </c>
      <c r="M337" s="9">
        <v>2</v>
      </c>
      <c r="N337" s="6">
        <v>50.72</v>
      </c>
      <c r="O337" s="7">
        <v>0</v>
      </c>
      <c r="P337" s="6">
        <v>21.88</v>
      </c>
      <c r="Q337" s="6">
        <f t="shared" si="32"/>
        <v>101.44</v>
      </c>
      <c r="R337" s="6">
        <f t="shared" si="33"/>
        <v>43.76</v>
      </c>
      <c r="S337" s="6">
        <f t="shared" si="34"/>
        <v>57.68</v>
      </c>
      <c r="T337" s="8">
        <f t="shared" si="35"/>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11">
        <f t="shared" si="30"/>
        <v>2026</v>
      </c>
      <c r="D338" s="13" t="str">
        <f t="shared" si="31"/>
        <v>Q1</v>
      </c>
      <c r="E338" s="4">
        <f>MONTH(SalesDataTable[[#This Row],[Order Date]])</f>
        <v>3</v>
      </c>
      <c r="F338" s="4"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32"/>
        <v>68.551999999999992</v>
      </c>
      <c r="R338" s="6">
        <f t="shared" si="33"/>
        <v>26.38</v>
      </c>
      <c r="S338" s="6">
        <f t="shared" si="34"/>
        <v>42.171999999999997</v>
      </c>
      <c r="T338" s="8">
        <f t="shared" si="35"/>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11">
        <f t="shared" si="30"/>
        <v>2026</v>
      </c>
      <c r="D339" s="13" t="str">
        <f t="shared" si="31"/>
        <v>Q1</v>
      </c>
      <c r="E339" s="4">
        <f>MONTH(SalesDataTable[[#This Row],[Order Date]])</f>
        <v>3</v>
      </c>
      <c r="F339" s="4"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32"/>
        <v>707.02800000000002</v>
      </c>
      <c r="R339" s="6">
        <f t="shared" si="33"/>
        <v>367.02</v>
      </c>
      <c r="S339" s="6">
        <f t="shared" si="34"/>
        <v>340.00800000000004</v>
      </c>
      <c r="T339" s="8">
        <f t="shared" si="35"/>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11">
        <f t="shared" si="30"/>
        <v>2026</v>
      </c>
      <c r="D340" s="13" t="str">
        <f t="shared" si="31"/>
        <v>Q1</v>
      </c>
      <c r="E340" s="4">
        <f>MONTH(SalesDataTable[[#This Row],[Order Date]])</f>
        <v>3</v>
      </c>
      <c r="F340" s="4" t="str">
        <f>TEXT(SalesDataTable[[#This Row],[Order Date]],"MMM")</f>
        <v>Mar</v>
      </c>
      <c r="G340" s="4" t="s">
        <v>6</v>
      </c>
      <c r="H340" s="4" t="s">
        <v>43</v>
      </c>
      <c r="I340" s="4" t="s">
        <v>28</v>
      </c>
      <c r="J340" s="4" t="s">
        <v>13</v>
      </c>
      <c r="K340" s="4" t="s">
        <v>9</v>
      </c>
      <c r="L340" s="4" t="s">
        <v>10</v>
      </c>
      <c r="M340" s="9">
        <v>3</v>
      </c>
      <c r="N340" s="6">
        <v>90.31</v>
      </c>
      <c r="O340" s="7">
        <v>0</v>
      </c>
      <c r="P340" s="6">
        <v>44.58</v>
      </c>
      <c r="Q340" s="6">
        <f t="shared" si="32"/>
        <v>270.93</v>
      </c>
      <c r="R340" s="6">
        <f t="shared" si="33"/>
        <v>133.74</v>
      </c>
      <c r="S340" s="6">
        <f t="shared" si="34"/>
        <v>137.19</v>
      </c>
      <c r="T340" s="8">
        <f t="shared" si="35"/>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11">
        <f t="shared" si="30"/>
        <v>2026</v>
      </c>
      <c r="D341" s="13" t="str">
        <f t="shared" si="31"/>
        <v>Q1</v>
      </c>
      <c r="E341" s="4">
        <f>MONTH(SalesDataTable[[#This Row],[Order Date]])</f>
        <v>3</v>
      </c>
      <c r="F341" s="4" t="str">
        <f>TEXT(SalesDataTable[[#This Row],[Order Date]],"MMM")</f>
        <v>Mar</v>
      </c>
      <c r="G341" s="4" t="s">
        <v>20</v>
      </c>
      <c r="H341" s="4" t="s">
        <v>31</v>
      </c>
      <c r="I341" s="4" t="s">
        <v>2</v>
      </c>
      <c r="J341" s="4" t="s">
        <v>3</v>
      </c>
      <c r="K341" s="4" t="s">
        <v>9</v>
      </c>
      <c r="L341" s="4" t="s">
        <v>46</v>
      </c>
      <c r="M341" s="9">
        <v>4</v>
      </c>
      <c r="N341" s="6">
        <v>72.63</v>
      </c>
      <c r="O341" s="7">
        <v>0.1</v>
      </c>
      <c r="P341" s="6">
        <v>31.45</v>
      </c>
      <c r="Q341" s="6">
        <f t="shared" si="32"/>
        <v>261.46800000000002</v>
      </c>
      <c r="R341" s="6">
        <f t="shared" si="33"/>
        <v>125.8</v>
      </c>
      <c r="S341" s="6">
        <f t="shared" si="34"/>
        <v>135.66800000000001</v>
      </c>
      <c r="T341" s="8">
        <f t="shared" si="35"/>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11">
        <f t="shared" si="30"/>
        <v>2026</v>
      </c>
      <c r="D342" s="13" t="str">
        <f t="shared" si="31"/>
        <v>Q1</v>
      </c>
      <c r="E342" s="4">
        <f>MONTH(SalesDataTable[[#This Row],[Order Date]])</f>
        <v>3</v>
      </c>
      <c r="F342" s="4" t="str">
        <f>TEXT(SalesDataTable[[#This Row],[Order Date]],"MMM")</f>
        <v>Mar</v>
      </c>
      <c r="G342" s="4" t="s">
        <v>6</v>
      </c>
      <c r="H342" s="4" t="s">
        <v>49</v>
      </c>
      <c r="I342" s="4" t="s">
        <v>2</v>
      </c>
      <c r="J342" s="4" t="s">
        <v>3</v>
      </c>
      <c r="K342" s="4" t="s">
        <v>34</v>
      </c>
      <c r="L342" s="4" t="s">
        <v>35</v>
      </c>
      <c r="M342" s="9">
        <v>3</v>
      </c>
      <c r="N342" s="6">
        <v>39.9</v>
      </c>
      <c r="O342" s="7">
        <v>0</v>
      </c>
      <c r="P342" s="6">
        <v>14.49</v>
      </c>
      <c r="Q342" s="6">
        <f t="shared" si="32"/>
        <v>119.69999999999999</v>
      </c>
      <c r="R342" s="6">
        <f t="shared" si="33"/>
        <v>43.47</v>
      </c>
      <c r="S342" s="6">
        <f t="shared" si="34"/>
        <v>76.22999999999999</v>
      </c>
      <c r="T342" s="8">
        <f t="shared" si="35"/>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11">
        <f t="shared" si="30"/>
        <v>2026</v>
      </c>
      <c r="D343" s="13" t="str">
        <f t="shared" si="31"/>
        <v>Q1</v>
      </c>
      <c r="E343" s="4">
        <f>MONTH(SalesDataTable[[#This Row],[Order Date]])</f>
        <v>3</v>
      </c>
      <c r="F343" s="4" t="str">
        <f>TEXT(SalesDataTable[[#This Row],[Order Date]],"MMM")</f>
        <v>Mar</v>
      </c>
      <c r="G343" s="4" t="s">
        <v>6</v>
      </c>
      <c r="H343" s="4" t="s">
        <v>43</v>
      </c>
      <c r="I343" s="4" t="s">
        <v>2</v>
      </c>
      <c r="J343" s="4" t="s">
        <v>13</v>
      </c>
      <c r="K343" s="4" t="s">
        <v>34</v>
      </c>
      <c r="L343" s="4" t="s">
        <v>45</v>
      </c>
      <c r="M343" s="9">
        <v>1</v>
      </c>
      <c r="N343" s="6">
        <v>49.79</v>
      </c>
      <c r="O343" s="7">
        <v>0.1</v>
      </c>
      <c r="P343" s="6">
        <v>22.29</v>
      </c>
      <c r="Q343" s="6">
        <f t="shared" si="32"/>
        <v>44.811</v>
      </c>
      <c r="R343" s="6">
        <f t="shared" si="33"/>
        <v>22.29</v>
      </c>
      <c r="S343" s="6">
        <f t="shared" si="34"/>
        <v>22.521000000000001</v>
      </c>
      <c r="T343" s="8">
        <f t="shared" si="35"/>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11">
        <f t="shared" si="30"/>
        <v>2026</v>
      </c>
      <c r="D344" s="13" t="str">
        <f t="shared" si="31"/>
        <v>Q1</v>
      </c>
      <c r="E344" s="4">
        <f>MONTH(SalesDataTable[[#This Row],[Order Date]])</f>
        <v>3</v>
      </c>
      <c r="F344" s="4"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32"/>
        <v>39.177999999999997</v>
      </c>
      <c r="R344" s="6">
        <f t="shared" si="33"/>
        <v>16.64</v>
      </c>
      <c r="S344" s="6">
        <f t="shared" si="34"/>
        <v>22.537999999999997</v>
      </c>
      <c r="T344" s="8">
        <f t="shared" si="35"/>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11">
        <f t="shared" si="30"/>
        <v>2026</v>
      </c>
      <c r="D345" s="13" t="str">
        <f t="shared" si="31"/>
        <v>Q1</v>
      </c>
      <c r="E345" s="4">
        <f>MONTH(SalesDataTable[[#This Row],[Order Date]])</f>
        <v>3</v>
      </c>
      <c r="F345" s="4"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32"/>
        <v>142.88999999999999</v>
      </c>
      <c r="R345" s="6">
        <f t="shared" si="33"/>
        <v>81.099999999999994</v>
      </c>
      <c r="S345" s="6">
        <f t="shared" si="34"/>
        <v>61.789999999999992</v>
      </c>
      <c r="T345" s="8">
        <f t="shared" si="35"/>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11">
        <f t="shared" si="30"/>
        <v>2026</v>
      </c>
      <c r="D346" s="13" t="str">
        <f t="shared" si="31"/>
        <v>Q1</v>
      </c>
      <c r="E346" s="4">
        <f>MONTH(SalesDataTable[[#This Row],[Order Date]])</f>
        <v>3</v>
      </c>
      <c r="F346" s="4" t="str">
        <f>TEXT(SalesDataTable[[#This Row],[Order Date]],"MMM")</f>
        <v>Mar</v>
      </c>
      <c r="G346" s="4" t="s">
        <v>6</v>
      </c>
      <c r="H346" s="4" t="s">
        <v>7</v>
      </c>
      <c r="I346" s="4" t="s">
        <v>2</v>
      </c>
      <c r="J346" s="4" t="s">
        <v>13</v>
      </c>
      <c r="K346" s="4" t="s">
        <v>23</v>
      </c>
      <c r="L346" s="4" t="s">
        <v>29</v>
      </c>
      <c r="M346" s="9">
        <v>2</v>
      </c>
      <c r="N346" s="6">
        <v>192.76</v>
      </c>
      <c r="O346" s="7">
        <v>0</v>
      </c>
      <c r="P346" s="6">
        <v>103.08</v>
      </c>
      <c r="Q346" s="6">
        <f t="shared" si="32"/>
        <v>385.52</v>
      </c>
      <c r="R346" s="6">
        <f t="shared" si="33"/>
        <v>206.16</v>
      </c>
      <c r="S346" s="6">
        <f t="shared" si="34"/>
        <v>179.35999999999999</v>
      </c>
      <c r="T346" s="8">
        <f t="shared" si="35"/>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11">
        <f t="shared" si="30"/>
        <v>2026</v>
      </c>
      <c r="D347" s="13" t="str">
        <f t="shared" si="31"/>
        <v>Q1</v>
      </c>
      <c r="E347" s="4">
        <f>MONTH(SalesDataTable[[#This Row],[Order Date]])</f>
        <v>3</v>
      </c>
      <c r="F347" s="4" t="str">
        <f>TEXT(SalesDataTable[[#This Row],[Order Date]],"MMM")</f>
        <v>Mar</v>
      </c>
      <c r="G347" s="4" t="s">
        <v>11</v>
      </c>
      <c r="H347" s="4" t="s">
        <v>25</v>
      </c>
      <c r="I347" s="4" t="s">
        <v>2</v>
      </c>
      <c r="J347" s="4" t="s">
        <v>13</v>
      </c>
      <c r="K347" s="4" t="s">
        <v>14</v>
      </c>
      <c r="L347" s="4" t="s">
        <v>48</v>
      </c>
      <c r="M347" s="9">
        <v>1</v>
      </c>
      <c r="N347" s="6">
        <v>165.72</v>
      </c>
      <c r="O347" s="7">
        <v>0</v>
      </c>
      <c r="P347" s="6">
        <v>89.31</v>
      </c>
      <c r="Q347" s="6">
        <f t="shared" si="32"/>
        <v>165.72</v>
      </c>
      <c r="R347" s="6">
        <f t="shared" si="33"/>
        <v>89.31</v>
      </c>
      <c r="S347" s="6">
        <f t="shared" si="34"/>
        <v>76.41</v>
      </c>
      <c r="T347" s="8">
        <f t="shared" si="35"/>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11">
        <f t="shared" si="30"/>
        <v>2026</v>
      </c>
      <c r="D348" s="13" t="str">
        <f t="shared" si="31"/>
        <v>Q1</v>
      </c>
      <c r="E348" s="4">
        <f>MONTH(SalesDataTable[[#This Row],[Order Date]])</f>
        <v>3</v>
      </c>
      <c r="F348" s="4"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32"/>
        <v>328.66</v>
      </c>
      <c r="R348" s="6">
        <f t="shared" si="33"/>
        <v>172.14</v>
      </c>
      <c r="S348" s="6">
        <f t="shared" si="34"/>
        <v>156.52000000000004</v>
      </c>
      <c r="T348" s="8">
        <f t="shared" si="35"/>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11">
        <f t="shared" si="30"/>
        <v>2026</v>
      </c>
      <c r="D349" s="13" t="str">
        <f t="shared" si="31"/>
        <v>Q1</v>
      </c>
      <c r="E349" s="4">
        <f>MONTH(SalesDataTable[[#This Row],[Order Date]])</f>
        <v>3</v>
      </c>
      <c r="F349" s="4" t="str">
        <f>TEXT(SalesDataTable[[#This Row],[Order Date]],"MMM")</f>
        <v>Mar</v>
      </c>
      <c r="G349" s="4" t="s">
        <v>20</v>
      </c>
      <c r="H349" s="4" t="s">
        <v>33</v>
      </c>
      <c r="I349" s="4" t="s">
        <v>8</v>
      </c>
      <c r="J349" s="4" t="s">
        <v>16</v>
      </c>
      <c r="K349" s="4" t="s">
        <v>14</v>
      </c>
      <c r="L349" s="4" t="s">
        <v>32</v>
      </c>
      <c r="M349" s="9">
        <v>3</v>
      </c>
      <c r="N349" s="6">
        <v>45.8</v>
      </c>
      <c r="O349" s="7">
        <v>0.15</v>
      </c>
      <c r="P349" s="6">
        <v>18.47</v>
      </c>
      <c r="Q349" s="6">
        <f t="shared" si="32"/>
        <v>116.78999999999998</v>
      </c>
      <c r="R349" s="6">
        <f t="shared" si="33"/>
        <v>55.41</v>
      </c>
      <c r="S349" s="6">
        <f t="shared" si="34"/>
        <v>61.379999999999981</v>
      </c>
      <c r="T349" s="8">
        <f t="shared" si="35"/>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11">
        <f t="shared" si="30"/>
        <v>2026</v>
      </c>
      <c r="D350" s="13" t="str">
        <f t="shared" si="31"/>
        <v>Q1</v>
      </c>
      <c r="E350" s="4">
        <f>MONTH(SalesDataTable[[#This Row],[Order Date]])</f>
        <v>3</v>
      </c>
      <c r="F350" s="4" t="str">
        <f>TEXT(SalesDataTable[[#This Row],[Order Date]],"MMM")</f>
        <v>Mar</v>
      </c>
      <c r="G350" s="4" t="s">
        <v>6</v>
      </c>
      <c r="H350" s="4" t="s">
        <v>7</v>
      </c>
      <c r="I350" s="4" t="s">
        <v>2</v>
      </c>
      <c r="J350" s="4" t="s">
        <v>13</v>
      </c>
      <c r="K350" s="4" t="s">
        <v>4</v>
      </c>
      <c r="L350" s="4" t="s">
        <v>30</v>
      </c>
      <c r="M350" s="9">
        <v>2</v>
      </c>
      <c r="N350" s="6">
        <v>103.08</v>
      </c>
      <c r="O350" s="7">
        <v>0.05</v>
      </c>
      <c r="P350" s="6">
        <v>49.27</v>
      </c>
      <c r="Q350" s="6">
        <f t="shared" si="32"/>
        <v>195.85199999999998</v>
      </c>
      <c r="R350" s="6">
        <f t="shared" si="33"/>
        <v>98.54</v>
      </c>
      <c r="S350" s="6">
        <f t="shared" si="34"/>
        <v>97.311999999999969</v>
      </c>
      <c r="T350" s="8">
        <f t="shared" si="35"/>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11">
        <f t="shared" si="30"/>
        <v>2026</v>
      </c>
      <c r="D351" s="13" t="str">
        <f t="shared" si="31"/>
        <v>Q1</v>
      </c>
      <c r="E351" s="4">
        <f>MONTH(SalesDataTable[[#This Row],[Order Date]])</f>
        <v>3</v>
      </c>
      <c r="F351" s="4"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32"/>
        <v>189.32</v>
      </c>
      <c r="R351" s="6">
        <f t="shared" si="33"/>
        <v>74.959999999999994</v>
      </c>
      <c r="S351" s="6">
        <f t="shared" si="34"/>
        <v>114.36</v>
      </c>
      <c r="T351" s="8">
        <f t="shared" si="35"/>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11">
        <f t="shared" si="30"/>
        <v>2026</v>
      </c>
      <c r="D352" s="13" t="str">
        <f t="shared" si="31"/>
        <v>Q1</v>
      </c>
      <c r="E352" s="4">
        <f>MONTH(SalesDataTable[[#This Row],[Order Date]])</f>
        <v>3</v>
      </c>
      <c r="F352" s="4" t="str">
        <f>TEXT(SalesDataTable[[#This Row],[Order Date]],"MMM")</f>
        <v>Mar</v>
      </c>
      <c r="G352" s="4" t="s">
        <v>11</v>
      </c>
      <c r="H352" s="4" t="s">
        <v>18</v>
      </c>
      <c r="I352" s="4" t="s">
        <v>19</v>
      </c>
      <c r="J352" s="4" t="s">
        <v>13</v>
      </c>
      <c r="K352" s="4" t="s">
        <v>4</v>
      </c>
      <c r="L352" s="4" t="s">
        <v>22</v>
      </c>
      <c r="M352" s="9">
        <v>1</v>
      </c>
      <c r="N352" s="6">
        <v>50.04</v>
      </c>
      <c r="O352" s="7">
        <v>0</v>
      </c>
      <c r="P352" s="6">
        <v>22.64</v>
      </c>
      <c r="Q352" s="6">
        <f t="shared" si="32"/>
        <v>50.04</v>
      </c>
      <c r="R352" s="6">
        <f t="shared" si="33"/>
        <v>22.64</v>
      </c>
      <c r="S352" s="6">
        <f t="shared" si="34"/>
        <v>27.4</v>
      </c>
      <c r="T352" s="8">
        <f t="shared" si="35"/>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11">
        <f t="shared" si="30"/>
        <v>2026</v>
      </c>
      <c r="D353" s="13" t="str">
        <f t="shared" si="31"/>
        <v>Q1</v>
      </c>
      <c r="E353" s="4">
        <f>MONTH(SalesDataTable[[#This Row],[Order Date]])</f>
        <v>3</v>
      </c>
      <c r="F353" s="4"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32"/>
        <v>125.69</v>
      </c>
      <c r="R353" s="6">
        <f t="shared" si="33"/>
        <v>67.150000000000006</v>
      </c>
      <c r="S353" s="6">
        <f t="shared" si="34"/>
        <v>58.539999999999992</v>
      </c>
      <c r="T353" s="8">
        <f t="shared" si="35"/>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11">
        <f t="shared" si="30"/>
        <v>2026</v>
      </c>
      <c r="D354" s="13" t="str">
        <f t="shared" si="31"/>
        <v>Q1</v>
      </c>
      <c r="E354" s="4">
        <f>MONTH(SalesDataTable[[#This Row],[Order Date]])</f>
        <v>3</v>
      </c>
      <c r="F354" s="4"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32"/>
        <v>256.91399999999999</v>
      </c>
      <c r="R354" s="6">
        <f t="shared" si="33"/>
        <v>154.56</v>
      </c>
      <c r="S354" s="6">
        <f t="shared" si="34"/>
        <v>102.35399999999998</v>
      </c>
      <c r="T354" s="8">
        <f t="shared" si="35"/>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11">
        <f t="shared" si="30"/>
        <v>2026</v>
      </c>
      <c r="D355" s="13" t="str">
        <f t="shared" si="31"/>
        <v>Q1</v>
      </c>
      <c r="E355" s="4">
        <f>MONTH(SalesDataTable[[#This Row],[Order Date]])</f>
        <v>3</v>
      </c>
      <c r="F355" s="4"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32"/>
        <v>497.44</v>
      </c>
      <c r="R355" s="6">
        <f t="shared" si="33"/>
        <v>275.16000000000003</v>
      </c>
      <c r="S355" s="6">
        <f t="shared" si="34"/>
        <v>222.27999999999997</v>
      </c>
      <c r="T355" s="8">
        <f t="shared" si="35"/>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11">
        <f t="shared" si="30"/>
        <v>2026</v>
      </c>
      <c r="D356" s="13" t="str">
        <f t="shared" si="31"/>
        <v>Q1</v>
      </c>
      <c r="E356" s="4">
        <f>MONTH(SalesDataTable[[#This Row],[Order Date]])</f>
        <v>3</v>
      </c>
      <c r="F356" s="4" t="str">
        <f>TEXT(SalesDataTable[[#This Row],[Order Date]],"MMM")</f>
        <v>Mar</v>
      </c>
      <c r="G356" s="4" t="s">
        <v>20</v>
      </c>
      <c r="H356" s="4" t="s">
        <v>33</v>
      </c>
      <c r="I356" s="4" t="s">
        <v>2</v>
      </c>
      <c r="J356" s="4" t="s">
        <v>13</v>
      </c>
      <c r="K356" s="4" t="s">
        <v>4</v>
      </c>
      <c r="L356" s="4" t="s">
        <v>26</v>
      </c>
      <c r="M356" s="9">
        <v>4</v>
      </c>
      <c r="N356" s="6">
        <v>40.42</v>
      </c>
      <c r="O356" s="7">
        <v>0.1</v>
      </c>
      <c r="P356" s="6">
        <v>16.25</v>
      </c>
      <c r="Q356" s="6">
        <f t="shared" si="32"/>
        <v>145.512</v>
      </c>
      <c r="R356" s="6">
        <f t="shared" si="33"/>
        <v>65</v>
      </c>
      <c r="S356" s="6">
        <f t="shared" si="34"/>
        <v>80.512</v>
      </c>
      <c r="T356" s="8">
        <f t="shared" si="35"/>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11">
        <f t="shared" si="30"/>
        <v>2026</v>
      </c>
      <c r="D357" s="13" t="str">
        <f t="shared" si="31"/>
        <v>Q1</v>
      </c>
      <c r="E357" s="4">
        <f>MONTH(SalesDataTable[[#This Row],[Order Date]])</f>
        <v>3</v>
      </c>
      <c r="F357" s="4" t="str">
        <f>TEXT(SalesDataTable[[#This Row],[Order Date]],"MMM")</f>
        <v>Mar</v>
      </c>
      <c r="G357" s="4" t="s">
        <v>0</v>
      </c>
      <c r="H357" s="4" t="s">
        <v>50</v>
      </c>
      <c r="I357" s="4" t="s">
        <v>2</v>
      </c>
      <c r="J357" s="4" t="s">
        <v>3</v>
      </c>
      <c r="K357" s="4" t="s">
        <v>23</v>
      </c>
      <c r="L357" s="4" t="s">
        <v>29</v>
      </c>
      <c r="M357" s="9">
        <v>1</v>
      </c>
      <c r="N357" s="6">
        <v>192.86</v>
      </c>
      <c r="O357" s="7">
        <v>0</v>
      </c>
      <c r="P357" s="6">
        <v>101.13</v>
      </c>
      <c r="Q357" s="6">
        <f t="shared" si="32"/>
        <v>192.86</v>
      </c>
      <c r="R357" s="6">
        <f t="shared" si="33"/>
        <v>101.13</v>
      </c>
      <c r="S357" s="6">
        <f t="shared" si="34"/>
        <v>91.730000000000018</v>
      </c>
      <c r="T357" s="8">
        <f t="shared" si="35"/>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11">
        <f t="shared" si="30"/>
        <v>2026</v>
      </c>
      <c r="D358" s="13" t="str">
        <f t="shared" si="31"/>
        <v>Q1</v>
      </c>
      <c r="E358" s="4">
        <f>MONTH(SalesDataTable[[#This Row],[Order Date]])</f>
        <v>3</v>
      </c>
      <c r="F358" s="4" t="str">
        <f>TEXT(SalesDataTable[[#This Row],[Order Date]],"MMM")</f>
        <v>Mar</v>
      </c>
      <c r="G358" s="4" t="s">
        <v>20</v>
      </c>
      <c r="H358" s="4" t="s">
        <v>21</v>
      </c>
      <c r="I358" s="4" t="s">
        <v>28</v>
      </c>
      <c r="J358" s="4" t="s">
        <v>13</v>
      </c>
      <c r="K358" s="4" t="s">
        <v>9</v>
      </c>
      <c r="L358" s="4" t="s">
        <v>46</v>
      </c>
      <c r="M358" s="9">
        <v>2</v>
      </c>
      <c r="N358" s="6">
        <v>72.34</v>
      </c>
      <c r="O358" s="7">
        <v>0</v>
      </c>
      <c r="P358" s="6">
        <v>33.29</v>
      </c>
      <c r="Q358" s="6">
        <f t="shared" si="32"/>
        <v>144.68</v>
      </c>
      <c r="R358" s="6">
        <f t="shared" si="33"/>
        <v>66.58</v>
      </c>
      <c r="S358" s="6">
        <f t="shared" si="34"/>
        <v>78.100000000000009</v>
      </c>
      <c r="T358" s="8">
        <f t="shared" si="35"/>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11">
        <f t="shared" si="30"/>
        <v>2026</v>
      </c>
      <c r="D359" s="13" t="str">
        <f t="shared" si="31"/>
        <v>Q1</v>
      </c>
      <c r="E359" s="4">
        <f>MONTH(SalesDataTable[[#This Row],[Order Date]])</f>
        <v>3</v>
      </c>
      <c r="F359" s="4"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32"/>
        <v>70.819999999999993</v>
      </c>
      <c r="R359" s="6">
        <f t="shared" si="33"/>
        <v>27.78</v>
      </c>
      <c r="S359" s="6">
        <f t="shared" si="34"/>
        <v>43.039999999999992</v>
      </c>
      <c r="T359" s="8">
        <f t="shared" si="35"/>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11">
        <f t="shared" si="30"/>
        <v>2026</v>
      </c>
      <c r="D360" s="13" t="str">
        <f t="shared" si="31"/>
        <v>Q1</v>
      </c>
      <c r="E360" s="4">
        <f>MONTH(SalesDataTable[[#This Row],[Order Date]])</f>
        <v>3</v>
      </c>
      <c r="F360" s="4"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32"/>
        <v>1104.3</v>
      </c>
      <c r="R360" s="6">
        <f t="shared" si="33"/>
        <v>612.84</v>
      </c>
      <c r="S360" s="6">
        <f t="shared" si="34"/>
        <v>491.45999999999992</v>
      </c>
      <c r="T360" s="8">
        <f t="shared" si="35"/>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11">
        <f t="shared" si="30"/>
        <v>2026</v>
      </c>
      <c r="D361" s="13" t="str">
        <f t="shared" si="31"/>
        <v>Q1</v>
      </c>
      <c r="E361" s="4">
        <f>MONTH(SalesDataTable[[#This Row],[Order Date]])</f>
        <v>3</v>
      </c>
      <c r="F361" s="4" t="str">
        <f>TEXT(SalesDataTable[[#This Row],[Order Date]],"MMM")</f>
        <v>Mar</v>
      </c>
      <c r="G361" s="4" t="s">
        <v>6</v>
      </c>
      <c r="H361" s="4" t="s">
        <v>7</v>
      </c>
      <c r="I361" s="4" t="s">
        <v>2</v>
      </c>
      <c r="J361" s="4" t="s">
        <v>13</v>
      </c>
      <c r="K361" s="4" t="s">
        <v>4</v>
      </c>
      <c r="L361" s="4" t="s">
        <v>22</v>
      </c>
      <c r="M361" s="9">
        <v>1</v>
      </c>
      <c r="N361" s="6">
        <v>51.86</v>
      </c>
      <c r="O361" s="7">
        <v>0.1</v>
      </c>
      <c r="P361" s="6">
        <v>22.34</v>
      </c>
      <c r="Q361" s="6">
        <f t="shared" si="32"/>
        <v>46.673999999999999</v>
      </c>
      <c r="R361" s="6">
        <f t="shared" si="33"/>
        <v>22.34</v>
      </c>
      <c r="S361" s="6">
        <f t="shared" si="34"/>
        <v>24.334</v>
      </c>
      <c r="T361" s="8">
        <f t="shared" si="35"/>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11">
        <f t="shared" si="30"/>
        <v>2026</v>
      </c>
      <c r="D362" s="13" t="str">
        <f t="shared" si="31"/>
        <v>Q1</v>
      </c>
      <c r="E362" s="4">
        <f>MONTH(SalesDataTable[[#This Row],[Order Date]])</f>
        <v>3</v>
      </c>
      <c r="F362" s="4"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32"/>
        <v>34.694000000000003</v>
      </c>
      <c r="R362" s="6">
        <f t="shared" si="33"/>
        <v>13.23</v>
      </c>
      <c r="S362" s="6">
        <f t="shared" si="34"/>
        <v>21.464000000000002</v>
      </c>
      <c r="T362" s="8">
        <f t="shared" si="35"/>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11">
        <f t="shared" si="30"/>
        <v>2026</v>
      </c>
      <c r="D363" s="13" t="str">
        <f t="shared" si="31"/>
        <v>Q1</v>
      </c>
      <c r="E363" s="4">
        <f>MONTH(SalesDataTable[[#This Row],[Order Date]])</f>
        <v>3</v>
      </c>
      <c r="F363" s="4"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32"/>
        <v>276.58800000000002</v>
      </c>
      <c r="R363" s="6">
        <f t="shared" si="33"/>
        <v>156.86000000000001</v>
      </c>
      <c r="S363" s="6">
        <f t="shared" si="34"/>
        <v>119.72800000000001</v>
      </c>
      <c r="T363" s="8">
        <f t="shared" si="35"/>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11">
        <f t="shared" si="30"/>
        <v>2026</v>
      </c>
      <c r="D364" s="13" t="str">
        <f t="shared" si="31"/>
        <v>Q1</v>
      </c>
      <c r="E364" s="4">
        <f>MONTH(SalesDataTable[[#This Row],[Order Date]])</f>
        <v>3</v>
      </c>
      <c r="F364" s="4" t="str">
        <f>TEXT(SalesDataTable[[#This Row],[Order Date]],"MMM")</f>
        <v>Mar</v>
      </c>
      <c r="G364" s="4" t="s">
        <v>6</v>
      </c>
      <c r="H364" s="4" t="s">
        <v>49</v>
      </c>
      <c r="I364" s="4" t="s">
        <v>28</v>
      </c>
      <c r="J364" s="4" t="s">
        <v>3</v>
      </c>
      <c r="K364" s="4" t="s">
        <v>34</v>
      </c>
      <c r="L364" s="4" t="s">
        <v>35</v>
      </c>
      <c r="M364" s="9">
        <v>1</v>
      </c>
      <c r="N364" s="6">
        <v>41.05</v>
      </c>
      <c r="O364" s="7">
        <v>0.1</v>
      </c>
      <c r="P364" s="6">
        <v>14.94</v>
      </c>
      <c r="Q364" s="6">
        <f t="shared" si="32"/>
        <v>36.945</v>
      </c>
      <c r="R364" s="6">
        <f t="shared" si="33"/>
        <v>14.94</v>
      </c>
      <c r="S364" s="6">
        <f t="shared" si="34"/>
        <v>22.005000000000003</v>
      </c>
      <c r="T364" s="8">
        <f t="shared" si="35"/>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11">
        <f t="shared" si="30"/>
        <v>2026</v>
      </c>
      <c r="D365" s="13" t="str">
        <f t="shared" si="31"/>
        <v>Q1</v>
      </c>
      <c r="E365" s="4">
        <f>MONTH(SalesDataTable[[#This Row],[Order Date]])</f>
        <v>3</v>
      </c>
      <c r="F365" s="4"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32"/>
        <v>517.59799999999996</v>
      </c>
      <c r="R365" s="6">
        <f t="shared" si="33"/>
        <v>274.2</v>
      </c>
      <c r="S365" s="6">
        <f t="shared" si="34"/>
        <v>243.39799999999997</v>
      </c>
      <c r="T365" s="8">
        <f t="shared" si="35"/>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11">
        <f t="shared" si="30"/>
        <v>2026</v>
      </c>
      <c r="D366" s="13" t="str">
        <f t="shared" si="31"/>
        <v>Q1</v>
      </c>
      <c r="E366" s="4">
        <f>MONTH(SalesDataTable[[#This Row],[Order Date]])</f>
        <v>3</v>
      </c>
      <c r="F366" s="4"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32"/>
        <v>140.04</v>
      </c>
      <c r="R366" s="6">
        <f t="shared" si="33"/>
        <v>56.28</v>
      </c>
      <c r="S366" s="6">
        <f t="shared" si="34"/>
        <v>83.759999999999991</v>
      </c>
      <c r="T366" s="8">
        <f t="shared" si="35"/>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11">
        <f t="shared" si="30"/>
        <v>2026</v>
      </c>
      <c r="D367" s="13" t="str">
        <f t="shared" si="31"/>
        <v>Q1</v>
      </c>
      <c r="E367" s="4">
        <f>MONTH(SalesDataTable[[#This Row],[Order Date]])</f>
        <v>3</v>
      </c>
      <c r="F367" s="4"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32"/>
        <v>33.573</v>
      </c>
      <c r="R367" s="6">
        <f t="shared" si="33"/>
        <v>13.37</v>
      </c>
      <c r="S367" s="6">
        <f t="shared" si="34"/>
        <v>20.203000000000003</v>
      </c>
      <c r="T367" s="8">
        <f t="shared" si="35"/>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11">
        <f t="shared" si="30"/>
        <v>2026</v>
      </c>
      <c r="D368" s="13" t="str">
        <f t="shared" si="31"/>
        <v>Q1</v>
      </c>
      <c r="E368" s="4">
        <f>MONTH(SalesDataTable[[#This Row],[Order Date]])</f>
        <v>3</v>
      </c>
      <c r="F368" s="4" t="str">
        <f>TEXT(SalesDataTable[[#This Row],[Order Date]],"MMM")</f>
        <v>Mar</v>
      </c>
      <c r="G368" s="4" t="s">
        <v>20</v>
      </c>
      <c r="H368" s="4" t="s">
        <v>31</v>
      </c>
      <c r="I368" s="4" t="s">
        <v>19</v>
      </c>
      <c r="J368" s="4" t="s">
        <v>3</v>
      </c>
      <c r="K368" s="4" t="s">
        <v>34</v>
      </c>
      <c r="L368" s="4" t="s">
        <v>35</v>
      </c>
      <c r="M368" s="9">
        <v>2</v>
      </c>
      <c r="N368" s="6">
        <v>40.19</v>
      </c>
      <c r="O368" s="7">
        <v>0</v>
      </c>
      <c r="P368" s="6">
        <v>14.92</v>
      </c>
      <c r="Q368" s="6">
        <f t="shared" si="32"/>
        <v>80.38</v>
      </c>
      <c r="R368" s="6">
        <f t="shared" si="33"/>
        <v>29.84</v>
      </c>
      <c r="S368" s="6">
        <f t="shared" si="34"/>
        <v>50.539999999999992</v>
      </c>
      <c r="T368" s="8">
        <f t="shared" si="35"/>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11">
        <f t="shared" si="30"/>
        <v>2026</v>
      </c>
      <c r="D369" s="13" t="str">
        <f t="shared" si="31"/>
        <v>Q1</v>
      </c>
      <c r="E369" s="4">
        <f>MONTH(SalesDataTable[[#This Row],[Order Date]])</f>
        <v>3</v>
      </c>
      <c r="F369" s="4" t="str">
        <f>TEXT(SalesDataTable[[#This Row],[Order Date]],"MMM")</f>
        <v>Mar</v>
      </c>
      <c r="G369" s="4" t="s">
        <v>6</v>
      </c>
      <c r="H369" s="4" t="s">
        <v>43</v>
      </c>
      <c r="I369" s="4" t="s">
        <v>2</v>
      </c>
      <c r="J369" s="4" t="s">
        <v>13</v>
      </c>
      <c r="K369" s="4" t="s">
        <v>4</v>
      </c>
      <c r="L369" s="4" t="s">
        <v>30</v>
      </c>
      <c r="M369" s="9">
        <v>2</v>
      </c>
      <c r="N369" s="6">
        <v>101.73</v>
      </c>
      <c r="O369" s="7">
        <v>0.05</v>
      </c>
      <c r="P369" s="6">
        <v>51.56</v>
      </c>
      <c r="Q369" s="6">
        <f t="shared" si="32"/>
        <v>193.28700000000001</v>
      </c>
      <c r="R369" s="6">
        <f t="shared" si="33"/>
        <v>103.12</v>
      </c>
      <c r="S369" s="6">
        <f t="shared" si="34"/>
        <v>90.167000000000002</v>
      </c>
      <c r="T369" s="8">
        <f t="shared" si="35"/>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11">
        <f t="shared" si="30"/>
        <v>2026</v>
      </c>
      <c r="D370" s="13" t="str">
        <f t="shared" si="31"/>
        <v>Q1</v>
      </c>
      <c r="E370" s="4">
        <f>MONTH(SalesDataTable[[#This Row],[Order Date]])</f>
        <v>3</v>
      </c>
      <c r="F370" s="4"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32"/>
        <v>200.05</v>
      </c>
      <c r="R370" s="6">
        <f t="shared" si="33"/>
        <v>102.69</v>
      </c>
      <c r="S370" s="6">
        <f t="shared" si="34"/>
        <v>97.360000000000014</v>
      </c>
      <c r="T370" s="8">
        <f t="shared" si="35"/>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11">
        <f t="shared" si="30"/>
        <v>2026</v>
      </c>
      <c r="D371" s="13" t="str">
        <f t="shared" si="31"/>
        <v>Q1</v>
      </c>
      <c r="E371" s="4">
        <f>MONTH(SalesDataTable[[#This Row],[Order Date]])</f>
        <v>3</v>
      </c>
      <c r="F371" s="4" t="str">
        <f>TEXT(SalesDataTable[[#This Row],[Order Date]],"MMM")</f>
        <v>Mar</v>
      </c>
      <c r="G371" s="4" t="s">
        <v>20</v>
      </c>
      <c r="H371" s="4" t="s">
        <v>31</v>
      </c>
      <c r="I371" s="4" t="s">
        <v>2</v>
      </c>
      <c r="J371" s="4" t="s">
        <v>13</v>
      </c>
      <c r="K371" s="4" t="s">
        <v>9</v>
      </c>
      <c r="L371" s="4" t="s">
        <v>10</v>
      </c>
      <c r="M371" s="9">
        <v>1</v>
      </c>
      <c r="N371" s="6">
        <v>90.06</v>
      </c>
      <c r="O371" s="7">
        <v>0</v>
      </c>
      <c r="P371" s="6">
        <v>44.49</v>
      </c>
      <c r="Q371" s="6">
        <f t="shared" si="32"/>
        <v>90.06</v>
      </c>
      <c r="R371" s="6">
        <f t="shared" si="33"/>
        <v>44.49</v>
      </c>
      <c r="S371" s="6">
        <f t="shared" si="34"/>
        <v>45.57</v>
      </c>
      <c r="T371" s="8">
        <f t="shared" si="35"/>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11">
        <f t="shared" si="30"/>
        <v>2026</v>
      </c>
      <c r="D372" s="13" t="str">
        <f t="shared" si="31"/>
        <v>Q1</v>
      </c>
      <c r="E372" s="4">
        <f>MONTH(SalesDataTable[[#This Row],[Order Date]])</f>
        <v>3</v>
      </c>
      <c r="F372" s="4"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32"/>
        <v>33.408000000000001</v>
      </c>
      <c r="R372" s="6">
        <f t="shared" si="33"/>
        <v>13.39</v>
      </c>
      <c r="S372" s="6">
        <f t="shared" si="34"/>
        <v>20.018000000000001</v>
      </c>
      <c r="T372" s="8">
        <f t="shared" si="35"/>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11">
        <f t="shared" si="30"/>
        <v>2026</v>
      </c>
      <c r="D373" s="13" t="str">
        <f t="shared" si="31"/>
        <v>Q1</v>
      </c>
      <c r="E373" s="4">
        <f>MONTH(SalesDataTable[[#This Row],[Order Date]])</f>
        <v>3</v>
      </c>
      <c r="F373" s="4" t="str">
        <f>TEXT(SalesDataTable[[#This Row],[Order Date]],"MMM")</f>
        <v>Mar</v>
      </c>
      <c r="G373" s="4" t="s">
        <v>0</v>
      </c>
      <c r="H373" s="4" t="s">
        <v>1</v>
      </c>
      <c r="I373" s="4" t="s">
        <v>19</v>
      </c>
      <c r="J373" s="4" t="s">
        <v>3</v>
      </c>
      <c r="K373" s="4" t="s">
        <v>9</v>
      </c>
      <c r="L373" s="4" t="s">
        <v>37</v>
      </c>
      <c r="M373" s="9">
        <v>2</v>
      </c>
      <c r="N373" s="6">
        <v>156.09</v>
      </c>
      <c r="O373" s="7">
        <v>0.1</v>
      </c>
      <c r="P373" s="6">
        <v>79.72</v>
      </c>
      <c r="Q373" s="6">
        <f t="shared" si="32"/>
        <v>280.96199999999999</v>
      </c>
      <c r="R373" s="6">
        <f t="shared" si="33"/>
        <v>159.44</v>
      </c>
      <c r="S373" s="6">
        <f t="shared" si="34"/>
        <v>121.52199999999999</v>
      </c>
      <c r="T373" s="8">
        <f t="shared" si="35"/>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11">
        <f t="shared" si="30"/>
        <v>2026</v>
      </c>
      <c r="D374" s="13" t="str">
        <f t="shared" si="31"/>
        <v>Q1</v>
      </c>
      <c r="E374" s="4">
        <f>MONTH(SalesDataTable[[#This Row],[Order Date]])</f>
        <v>3</v>
      </c>
      <c r="F374" s="4" t="str">
        <f>TEXT(SalesDataTable[[#This Row],[Order Date]],"MMM")</f>
        <v>Mar</v>
      </c>
      <c r="G374" s="4" t="s">
        <v>0</v>
      </c>
      <c r="H374" s="4" t="s">
        <v>1</v>
      </c>
      <c r="I374" s="4" t="s">
        <v>8</v>
      </c>
      <c r="J374" s="4" t="s">
        <v>16</v>
      </c>
      <c r="K374" s="4" t="s">
        <v>34</v>
      </c>
      <c r="L374" s="4" t="s">
        <v>42</v>
      </c>
      <c r="M374" s="9">
        <v>12</v>
      </c>
      <c r="N374" s="6">
        <v>36.44</v>
      </c>
      <c r="O374" s="7">
        <v>0.05</v>
      </c>
      <c r="P374" s="6">
        <v>13.65</v>
      </c>
      <c r="Q374" s="6">
        <f t="shared" si="32"/>
        <v>415.41599999999994</v>
      </c>
      <c r="R374" s="6">
        <f t="shared" si="33"/>
        <v>163.80000000000001</v>
      </c>
      <c r="S374" s="6">
        <f t="shared" si="34"/>
        <v>251.61599999999993</v>
      </c>
      <c r="T374" s="8">
        <f t="shared" si="35"/>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11">
        <f t="shared" si="30"/>
        <v>2026</v>
      </c>
      <c r="D375" s="13" t="str">
        <f t="shared" si="31"/>
        <v>Q1</v>
      </c>
      <c r="E375" s="4">
        <f>MONTH(SalesDataTable[[#This Row],[Order Date]])</f>
        <v>3</v>
      </c>
      <c r="F375" s="4"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32"/>
        <v>588.76249999999993</v>
      </c>
      <c r="R375" s="6">
        <f t="shared" si="33"/>
        <v>296.14999999999998</v>
      </c>
      <c r="S375" s="6">
        <f t="shared" si="34"/>
        <v>292.61249999999995</v>
      </c>
      <c r="T375" s="8">
        <f t="shared" si="35"/>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11">
        <f t="shared" si="30"/>
        <v>2026</v>
      </c>
      <c r="D376" s="13" t="str">
        <f t="shared" si="31"/>
        <v>Q1</v>
      </c>
      <c r="E376" s="4">
        <f>MONTH(SalesDataTable[[#This Row],[Order Date]])</f>
        <v>3</v>
      </c>
      <c r="F376" s="4"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32"/>
        <v>163.91399999999999</v>
      </c>
      <c r="R376" s="6">
        <f t="shared" si="33"/>
        <v>101.42</v>
      </c>
      <c r="S376" s="6">
        <f t="shared" si="34"/>
        <v>62.493999999999986</v>
      </c>
      <c r="T376" s="8">
        <f t="shared" si="35"/>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11">
        <f t="shared" si="30"/>
        <v>2026</v>
      </c>
      <c r="D377" s="13" t="str">
        <f t="shared" si="31"/>
        <v>Q1</v>
      </c>
      <c r="E377" s="4">
        <f>MONTH(SalesDataTable[[#This Row],[Order Date]])</f>
        <v>3</v>
      </c>
      <c r="F377" s="4"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32"/>
        <v>137.31299999999999</v>
      </c>
      <c r="R377" s="6">
        <f t="shared" si="33"/>
        <v>80.319999999999993</v>
      </c>
      <c r="S377" s="6">
        <f t="shared" si="34"/>
        <v>56.992999999999995</v>
      </c>
      <c r="T377" s="8">
        <f t="shared" si="35"/>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11">
        <f t="shared" si="30"/>
        <v>2026</v>
      </c>
      <c r="D378" s="13" t="str">
        <f t="shared" si="31"/>
        <v>Q1</v>
      </c>
      <c r="E378" s="4">
        <f>MONTH(SalesDataTable[[#This Row],[Order Date]])</f>
        <v>3</v>
      </c>
      <c r="F378" s="4"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32"/>
        <v>260.8</v>
      </c>
      <c r="R378" s="6">
        <f t="shared" si="33"/>
        <v>135.19999999999999</v>
      </c>
      <c r="S378" s="6">
        <f t="shared" si="34"/>
        <v>125.60000000000002</v>
      </c>
      <c r="T378" s="8">
        <f t="shared" si="35"/>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11">
        <f t="shared" si="30"/>
        <v>2026</v>
      </c>
      <c r="D379" s="13" t="str">
        <f t="shared" si="31"/>
        <v>Q1</v>
      </c>
      <c r="E379" s="4">
        <f>MONTH(SalesDataTable[[#This Row],[Order Date]])</f>
        <v>3</v>
      </c>
      <c r="F379" s="4" t="str">
        <f>TEXT(SalesDataTable[[#This Row],[Order Date]],"MMM")</f>
        <v>Mar</v>
      </c>
      <c r="G379" s="4" t="s">
        <v>11</v>
      </c>
      <c r="H379" s="4" t="s">
        <v>18</v>
      </c>
      <c r="I379" s="4" t="s">
        <v>2</v>
      </c>
      <c r="J379" s="4" t="s">
        <v>13</v>
      </c>
      <c r="K379" s="4" t="s">
        <v>9</v>
      </c>
      <c r="L379" s="4" t="s">
        <v>10</v>
      </c>
      <c r="M379" s="9">
        <v>2</v>
      </c>
      <c r="N379" s="6">
        <v>94.25</v>
      </c>
      <c r="O379" s="7">
        <v>0.1</v>
      </c>
      <c r="P379" s="6">
        <v>44.99</v>
      </c>
      <c r="Q379" s="6">
        <f t="shared" si="32"/>
        <v>169.65</v>
      </c>
      <c r="R379" s="6">
        <f t="shared" si="33"/>
        <v>89.98</v>
      </c>
      <c r="S379" s="6">
        <f t="shared" si="34"/>
        <v>79.67</v>
      </c>
      <c r="T379" s="8">
        <f t="shared" si="35"/>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11">
        <f t="shared" si="30"/>
        <v>2026</v>
      </c>
      <c r="D380" s="13" t="str">
        <f t="shared" si="31"/>
        <v>Q1</v>
      </c>
      <c r="E380" s="4">
        <f>MONTH(SalesDataTable[[#This Row],[Order Date]])</f>
        <v>3</v>
      </c>
      <c r="F380" s="4" t="str">
        <f>TEXT(SalesDataTable[[#This Row],[Order Date]],"MMM")</f>
        <v>Mar</v>
      </c>
      <c r="G380" s="4" t="s">
        <v>6</v>
      </c>
      <c r="H380" s="4" t="s">
        <v>43</v>
      </c>
      <c r="I380" s="4" t="s">
        <v>2</v>
      </c>
      <c r="J380" s="4" t="s">
        <v>16</v>
      </c>
      <c r="K380" s="4" t="s">
        <v>23</v>
      </c>
      <c r="L380" s="4" t="s">
        <v>51</v>
      </c>
      <c r="M380" s="9">
        <v>5</v>
      </c>
      <c r="N380" s="6">
        <v>125.91</v>
      </c>
      <c r="O380" s="7">
        <v>0</v>
      </c>
      <c r="P380" s="6">
        <v>59.36</v>
      </c>
      <c r="Q380" s="6">
        <f t="shared" si="32"/>
        <v>629.54999999999995</v>
      </c>
      <c r="R380" s="6">
        <f t="shared" si="33"/>
        <v>296.8</v>
      </c>
      <c r="S380" s="6">
        <f t="shared" si="34"/>
        <v>332.74999999999994</v>
      </c>
      <c r="T380" s="8">
        <f t="shared" si="35"/>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11">
        <f t="shared" si="30"/>
        <v>2026</v>
      </c>
      <c r="D381" s="13" t="str">
        <f t="shared" si="31"/>
        <v>Q1</v>
      </c>
      <c r="E381" s="4">
        <f>MONTH(SalesDataTable[[#This Row],[Order Date]])</f>
        <v>3</v>
      </c>
      <c r="F381" s="4"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32"/>
        <v>79.239999999999995</v>
      </c>
      <c r="R381" s="6">
        <f t="shared" si="33"/>
        <v>29.56</v>
      </c>
      <c r="S381" s="6">
        <f t="shared" si="34"/>
        <v>49.679999999999993</v>
      </c>
      <c r="T381" s="8">
        <f t="shared" si="35"/>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11">
        <f t="shared" si="30"/>
        <v>2026</v>
      </c>
      <c r="D382" s="13" t="str">
        <f t="shared" si="31"/>
        <v>Q1</v>
      </c>
      <c r="E382" s="4">
        <f>MONTH(SalesDataTable[[#This Row],[Order Date]])</f>
        <v>3</v>
      </c>
      <c r="F382" s="4" t="str">
        <f>TEXT(SalesDataTable[[#This Row],[Order Date]],"MMM")</f>
        <v>Mar</v>
      </c>
      <c r="G382" s="4" t="s">
        <v>0</v>
      </c>
      <c r="H382" s="4" t="s">
        <v>36</v>
      </c>
      <c r="I382" s="4" t="s">
        <v>2</v>
      </c>
      <c r="J382" s="4" t="s">
        <v>16</v>
      </c>
      <c r="K382" s="4" t="s">
        <v>34</v>
      </c>
      <c r="L382" s="4" t="s">
        <v>42</v>
      </c>
      <c r="M382" s="9">
        <v>3</v>
      </c>
      <c r="N382" s="6">
        <v>36.32</v>
      </c>
      <c r="O382" s="7">
        <v>0</v>
      </c>
      <c r="P382" s="6">
        <v>14.18</v>
      </c>
      <c r="Q382" s="6">
        <f t="shared" si="32"/>
        <v>108.96000000000001</v>
      </c>
      <c r="R382" s="6">
        <f t="shared" si="33"/>
        <v>42.54</v>
      </c>
      <c r="S382" s="6">
        <f t="shared" si="34"/>
        <v>66.420000000000016</v>
      </c>
      <c r="T382" s="8">
        <f t="shared" si="35"/>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11">
        <f t="shared" si="30"/>
        <v>2026</v>
      </c>
      <c r="D383" s="13" t="str">
        <f t="shared" si="31"/>
        <v>Q1</v>
      </c>
      <c r="E383" s="4">
        <f>MONTH(SalesDataTable[[#This Row],[Order Date]])</f>
        <v>3</v>
      </c>
      <c r="F383" s="4" t="str">
        <f>TEXT(SalesDataTable[[#This Row],[Order Date]],"MMM")</f>
        <v>Mar</v>
      </c>
      <c r="G383" s="4" t="s">
        <v>0</v>
      </c>
      <c r="H383" s="4" t="s">
        <v>50</v>
      </c>
      <c r="I383" s="4" t="s">
        <v>19</v>
      </c>
      <c r="J383" s="4" t="s">
        <v>13</v>
      </c>
      <c r="K383" s="4" t="s">
        <v>34</v>
      </c>
      <c r="L383" s="4" t="s">
        <v>45</v>
      </c>
      <c r="M383" s="9">
        <v>1</v>
      </c>
      <c r="N383" s="6">
        <v>51.16</v>
      </c>
      <c r="O383" s="7">
        <v>0</v>
      </c>
      <c r="P383" s="6">
        <v>22.39</v>
      </c>
      <c r="Q383" s="6">
        <f t="shared" si="32"/>
        <v>51.16</v>
      </c>
      <c r="R383" s="6">
        <f t="shared" si="33"/>
        <v>22.39</v>
      </c>
      <c r="S383" s="6">
        <f t="shared" si="34"/>
        <v>28.769999999999996</v>
      </c>
      <c r="T383" s="8">
        <f t="shared" si="35"/>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11">
        <f t="shared" si="30"/>
        <v>2026</v>
      </c>
      <c r="D384" s="13" t="str">
        <f t="shared" si="31"/>
        <v>Q1</v>
      </c>
      <c r="E384" s="4">
        <f>MONTH(SalesDataTable[[#This Row],[Order Date]])</f>
        <v>3</v>
      </c>
      <c r="F384" s="4" t="str">
        <f>TEXT(SalesDataTable[[#This Row],[Order Date]],"MMM")</f>
        <v>Mar</v>
      </c>
      <c r="G384" s="4" t="s">
        <v>20</v>
      </c>
      <c r="H384" s="4" t="s">
        <v>47</v>
      </c>
      <c r="I384" s="4" t="s">
        <v>8</v>
      </c>
      <c r="J384" s="4" t="s">
        <v>16</v>
      </c>
      <c r="K384" s="4" t="s">
        <v>34</v>
      </c>
      <c r="L384" s="4" t="s">
        <v>42</v>
      </c>
      <c r="M384" s="9">
        <v>5</v>
      </c>
      <c r="N384" s="6">
        <v>35.65</v>
      </c>
      <c r="O384" s="7">
        <v>0.1</v>
      </c>
      <c r="P384" s="6">
        <v>13.64</v>
      </c>
      <c r="Q384" s="6">
        <f t="shared" si="32"/>
        <v>160.42500000000001</v>
      </c>
      <c r="R384" s="6">
        <f t="shared" si="33"/>
        <v>68.2</v>
      </c>
      <c r="S384" s="6">
        <f t="shared" si="34"/>
        <v>92.225000000000009</v>
      </c>
      <c r="T384" s="8">
        <f t="shared" si="35"/>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11">
        <f t="shared" si="30"/>
        <v>2026</v>
      </c>
      <c r="D385" s="13" t="str">
        <f t="shared" si="31"/>
        <v>Q1</v>
      </c>
      <c r="E385" s="4">
        <f>MONTH(SalesDataTable[[#This Row],[Order Date]])</f>
        <v>3</v>
      </c>
      <c r="F385" s="4" t="str">
        <f>TEXT(SalesDataTable[[#This Row],[Order Date]],"MMM")</f>
        <v>Mar</v>
      </c>
      <c r="G385" s="4" t="s">
        <v>20</v>
      </c>
      <c r="H385" s="4" t="s">
        <v>33</v>
      </c>
      <c r="I385" s="4" t="s">
        <v>2</v>
      </c>
      <c r="J385" s="4" t="s">
        <v>13</v>
      </c>
      <c r="K385" s="4" t="s">
        <v>9</v>
      </c>
      <c r="L385" s="4" t="s">
        <v>17</v>
      </c>
      <c r="M385" s="9">
        <v>1</v>
      </c>
      <c r="N385" s="6">
        <v>145.19</v>
      </c>
      <c r="O385" s="7">
        <v>0</v>
      </c>
      <c r="P385" s="6">
        <v>80.67</v>
      </c>
      <c r="Q385" s="6">
        <f t="shared" si="32"/>
        <v>145.19</v>
      </c>
      <c r="R385" s="6">
        <f t="shared" si="33"/>
        <v>80.67</v>
      </c>
      <c r="S385" s="6">
        <f t="shared" si="34"/>
        <v>64.52</v>
      </c>
      <c r="T385" s="8">
        <f t="shared" si="35"/>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11">
        <f t="shared" ref="C386:C449" si="36">YEAR(B386)</f>
        <v>2026</v>
      </c>
      <c r="D386" s="13" t="str">
        <f t="shared" ref="D386:D449" si="37">"Q"&amp;ROUNDUP(MONTH(B386)/3,0)</f>
        <v>Q1</v>
      </c>
      <c r="E386" s="4">
        <f>MONTH(SalesDataTable[[#This Row],[Order Date]])</f>
        <v>3</v>
      </c>
      <c r="F386" s="4"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38">M386*N386*(1-O386)</f>
        <v>80.180000000000007</v>
      </c>
      <c r="R386" s="6">
        <f t="shared" ref="R386:R449" si="39">M386*P386</f>
        <v>34.4</v>
      </c>
      <c r="S386" s="6">
        <f t="shared" ref="S386:S449" si="40">Q386-R386</f>
        <v>45.780000000000008</v>
      </c>
      <c r="T386" s="8">
        <f t="shared" ref="T386:T449" si="41">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11">
        <f t="shared" si="36"/>
        <v>2026</v>
      </c>
      <c r="D387" s="13" t="str">
        <f t="shared" si="37"/>
        <v>Q1</v>
      </c>
      <c r="E387" s="4">
        <f>MONTH(SalesDataTable[[#This Row],[Order Date]])</f>
        <v>3</v>
      </c>
      <c r="F387" s="4" t="str">
        <f>TEXT(SalesDataTable[[#This Row],[Order Date]],"MMM")</f>
        <v>Mar</v>
      </c>
      <c r="G387" s="4" t="s">
        <v>20</v>
      </c>
      <c r="H387" s="4" t="s">
        <v>31</v>
      </c>
      <c r="I387" s="4" t="s">
        <v>2</v>
      </c>
      <c r="J387" s="4" t="s">
        <v>3</v>
      </c>
      <c r="K387" s="4" t="s">
        <v>34</v>
      </c>
      <c r="L387" s="4" t="s">
        <v>35</v>
      </c>
      <c r="M387" s="9">
        <v>1</v>
      </c>
      <c r="N387" s="6">
        <v>39.47</v>
      </c>
      <c r="O387" s="7">
        <v>0</v>
      </c>
      <c r="P387" s="6">
        <v>15.02</v>
      </c>
      <c r="Q387" s="6">
        <f t="shared" si="38"/>
        <v>39.47</v>
      </c>
      <c r="R387" s="6">
        <f t="shared" si="39"/>
        <v>15.02</v>
      </c>
      <c r="S387" s="6">
        <f t="shared" si="40"/>
        <v>24.45</v>
      </c>
      <c r="T387" s="8">
        <f t="shared" si="41"/>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11">
        <f t="shared" si="36"/>
        <v>2026</v>
      </c>
      <c r="D388" s="13" t="str">
        <f t="shared" si="37"/>
        <v>Q1</v>
      </c>
      <c r="E388" s="4">
        <f>MONTH(SalesDataTable[[#This Row],[Order Date]])</f>
        <v>3</v>
      </c>
      <c r="F388" s="4" t="str">
        <f>TEXT(SalesDataTable[[#This Row],[Order Date]],"MMM")</f>
        <v>Mar</v>
      </c>
      <c r="G388" s="4" t="s">
        <v>0</v>
      </c>
      <c r="H388" s="4" t="s">
        <v>1</v>
      </c>
      <c r="I388" s="4" t="s">
        <v>2</v>
      </c>
      <c r="J388" s="4" t="s">
        <v>3</v>
      </c>
      <c r="K388" s="4" t="s">
        <v>4</v>
      </c>
      <c r="L388" s="4" t="s">
        <v>30</v>
      </c>
      <c r="M388" s="9">
        <v>2</v>
      </c>
      <c r="N388" s="6">
        <v>103.42</v>
      </c>
      <c r="O388" s="7">
        <v>0</v>
      </c>
      <c r="P388" s="6">
        <v>49.51</v>
      </c>
      <c r="Q388" s="6">
        <f t="shared" si="38"/>
        <v>206.84</v>
      </c>
      <c r="R388" s="6">
        <f t="shared" si="39"/>
        <v>99.02</v>
      </c>
      <c r="S388" s="6">
        <f t="shared" si="40"/>
        <v>107.82000000000001</v>
      </c>
      <c r="T388" s="8">
        <f t="shared" si="41"/>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11">
        <f t="shared" si="36"/>
        <v>2026</v>
      </c>
      <c r="D389" s="13" t="str">
        <f t="shared" si="37"/>
        <v>Q1</v>
      </c>
      <c r="E389" s="4">
        <f>MONTH(SalesDataTable[[#This Row],[Order Date]])</f>
        <v>3</v>
      </c>
      <c r="F389" s="4" t="str">
        <f>TEXT(SalesDataTable[[#This Row],[Order Date]],"MMM")</f>
        <v>Mar</v>
      </c>
      <c r="G389" s="4" t="s">
        <v>0</v>
      </c>
      <c r="H389" s="4" t="s">
        <v>1</v>
      </c>
      <c r="I389" s="4" t="s">
        <v>2</v>
      </c>
      <c r="J389" s="4" t="s">
        <v>3</v>
      </c>
      <c r="K389" s="4" t="s">
        <v>14</v>
      </c>
      <c r="L389" s="4" t="s">
        <v>48</v>
      </c>
      <c r="M389" s="9">
        <v>4</v>
      </c>
      <c r="N389" s="6">
        <v>161.93</v>
      </c>
      <c r="O389" s="7">
        <v>0.15</v>
      </c>
      <c r="P389" s="6">
        <v>88</v>
      </c>
      <c r="Q389" s="6">
        <f t="shared" si="38"/>
        <v>550.56200000000001</v>
      </c>
      <c r="R389" s="6">
        <f t="shared" si="39"/>
        <v>352</v>
      </c>
      <c r="S389" s="6">
        <f t="shared" si="40"/>
        <v>198.56200000000001</v>
      </c>
      <c r="T389" s="8">
        <f t="shared" si="41"/>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11">
        <f t="shared" si="36"/>
        <v>2026</v>
      </c>
      <c r="D390" s="13" t="str">
        <f t="shared" si="37"/>
        <v>Q1</v>
      </c>
      <c r="E390" s="4">
        <f>MONTH(SalesDataTable[[#This Row],[Order Date]])</f>
        <v>3</v>
      </c>
      <c r="F390" s="4" t="str">
        <f>TEXT(SalesDataTable[[#This Row],[Order Date]],"MMM")</f>
        <v>Mar</v>
      </c>
      <c r="G390" s="4" t="s">
        <v>0</v>
      </c>
      <c r="H390" s="4" t="s">
        <v>1</v>
      </c>
      <c r="I390" s="4" t="s">
        <v>2</v>
      </c>
      <c r="J390" s="4" t="s">
        <v>3</v>
      </c>
      <c r="K390" s="4" t="s">
        <v>14</v>
      </c>
      <c r="L390" s="4" t="s">
        <v>32</v>
      </c>
      <c r="M390" s="9">
        <v>2</v>
      </c>
      <c r="N390" s="6">
        <v>46.21</v>
      </c>
      <c r="O390" s="7">
        <v>0.05</v>
      </c>
      <c r="P390" s="6">
        <v>18.37</v>
      </c>
      <c r="Q390" s="6">
        <f t="shared" si="38"/>
        <v>87.798999999999992</v>
      </c>
      <c r="R390" s="6">
        <f t="shared" si="39"/>
        <v>36.74</v>
      </c>
      <c r="S390" s="6">
        <f t="shared" si="40"/>
        <v>51.05899999999999</v>
      </c>
      <c r="T390" s="8">
        <f t="shared" si="41"/>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11">
        <f t="shared" si="36"/>
        <v>2026</v>
      </c>
      <c r="D391" s="13" t="str">
        <f t="shared" si="37"/>
        <v>Q1</v>
      </c>
      <c r="E391" s="4">
        <f>MONTH(SalesDataTable[[#This Row],[Order Date]])</f>
        <v>3</v>
      </c>
      <c r="F391" s="4" t="str">
        <f>TEXT(SalesDataTable[[#This Row],[Order Date]],"MMM")</f>
        <v>Mar</v>
      </c>
      <c r="G391" s="4" t="s">
        <v>6</v>
      </c>
      <c r="H391" s="4" t="s">
        <v>41</v>
      </c>
      <c r="I391" s="4" t="s">
        <v>2</v>
      </c>
      <c r="J391" s="4" t="s">
        <v>13</v>
      </c>
      <c r="K391" s="4" t="s">
        <v>23</v>
      </c>
      <c r="L391" s="4" t="s">
        <v>51</v>
      </c>
      <c r="M391" s="9">
        <v>3</v>
      </c>
      <c r="N391" s="6">
        <v>125.85</v>
      </c>
      <c r="O391" s="7">
        <v>0</v>
      </c>
      <c r="P391" s="6">
        <v>59.19</v>
      </c>
      <c r="Q391" s="6">
        <f t="shared" si="38"/>
        <v>377.54999999999995</v>
      </c>
      <c r="R391" s="6">
        <f t="shared" si="39"/>
        <v>177.57</v>
      </c>
      <c r="S391" s="6">
        <f t="shared" si="40"/>
        <v>199.97999999999996</v>
      </c>
      <c r="T391" s="8">
        <f t="shared" si="41"/>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11">
        <f t="shared" si="36"/>
        <v>2026</v>
      </c>
      <c r="D392" s="13" t="str">
        <f t="shared" si="37"/>
        <v>Q1</v>
      </c>
      <c r="E392" s="4">
        <f>MONTH(SalesDataTable[[#This Row],[Order Date]])</f>
        <v>3</v>
      </c>
      <c r="F392" s="4"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38"/>
        <v>72.680000000000007</v>
      </c>
      <c r="R392" s="6">
        <f t="shared" si="39"/>
        <v>27.6</v>
      </c>
      <c r="S392" s="6">
        <f t="shared" si="40"/>
        <v>45.080000000000005</v>
      </c>
      <c r="T392" s="8">
        <f t="shared" si="41"/>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11">
        <f t="shared" si="36"/>
        <v>2026</v>
      </c>
      <c r="D393" s="13" t="str">
        <f t="shared" si="37"/>
        <v>Q1</v>
      </c>
      <c r="E393" s="4">
        <f>MONTH(SalesDataTable[[#This Row],[Order Date]])</f>
        <v>3</v>
      </c>
      <c r="F393" s="4" t="str">
        <f>TEXT(SalesDataTable[[#This Row],[Order Date]],"MMM")</f>
        <v>Mar</v>
      </c>
      <c r="G393" s="4" t="s">
        <v>6</v>
      </c>
      <c r="H393" s="4" t="s">
        <v>43</v>
      </c>
      <c r="I393" s="4" t="s">
        <v>28</v>
      </c>
      <c r="J393" s="4" t="s">
        <v>13</v>
      </c>
      <c r="K393" s="4" t="s">
        <v>4</v>
      </c>
      <c r="L393" s="4" t="s">
        <v>22</v>
      </c>
      <c r="M393" s="9">
        <v>2</v>
      </c>
      <c r="N393" s="6">
        <v>51.29</v>
      </c>
      <c r="O393" s="7">
        <v>0</v>
      </c>
      <c r="P393" s="6">
        <v>23.15</v>
      </c>
      <c r="Q393" s="6">
        <f t="shared" si="38"/>
        <v>102.58</v>
      </c>
      <c r="R393" s="6">
        <f t="shared" si="39"/>
        <v>46.3</v>
      </c>
      <c r="S393" s="6">
        <f t="shared" si="40"/>
        <v>56.28</v>
      </c>
      <c r="T393" s="8">
        <f t="shared" si="41"/>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11">
        <f t="shared" si="36"/>
        <v>2026</v>
      </c>
      <c r="D394" s="13" t="str">
        <f t="shared" si="37"/>
        <v>Q1</v>
      </c>
      <c r="E394" s="4">
        <f>MONTH(SalesDataTable[[#This Row],[Order Date]])</f>
        <v>3</v>
      </c>
      <c r="F394" s="4" t="str">
        <f>TEXT(SalesDataTable[[#This Row],[Order Date]],"MMM")</f>
        <v>Mar</v>
      </c>
      <c r="G394" s="4" t="s">
        <v>6</v>
      </c>
      <c r="H394" s="4" t="s">
        <v>7</v>
      </c>
      <c r="I394" s="4" t="s">
        <v>8</v>
      </c>
      <c r="J394" s="4" t="s">
        <v>16</v>
      </c>
      <c r="K394" s="4" t="s">
        <v>4</v>
      </c>
      <c r="L394" s="4" t="s">
        <v>26</v>
      </c>
      <c r="M394" s="9">
        <v>6</v>
      </c>
      <c r="N394" s="6">
        <v>40.89</v>
      </c>
      <c r="O394" s="7">
        <v>0.1</v>
      </c>
      <c r="P394" s="6">
        <v>16.84</v>
      </c>
      <c r="Q394" s="6">
        <f t="shared" si="38"/>
        <v>220.80600000000001</v>
      </c>
      <c r="R394" s="6">
        <f t="shared" si="39"/>
        <v>101.03999999999999</v>
      </c>
      <c r="S394" s="6">
        <f t="shared" si="40"/>
        <v>119.76600000000002</v>
      </c>
      <c r="T394" s="8">
        <f t="shared" si="41"/>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11">
        <f t="shared" si="36"/>
        <v>2026</v>
      </c>
      <c r="D395" s="13" t="str">
        <f t="shared" si="37"/>
        <v>Q1</v>
      </c>
      <c r="E395" s="4">
        <f>MONTH(SalesDataTable[[#This Row],[Order Date]])</f>
        <v>3</v>
      </c>
      <c r="F395" s="4" t="str">
        <f>TEXT(SalesDataTable[[#This Row],[Order Date]],"MMM")</f>
        <v>Mar</v>
      </c>
      <c r="G395" s="4" t="s">
        <v>6</v>
      </c>
      <c r="H395" s="4" t="s">
        <v>49</v>
      </c>
      <c r="I395" s="4" t="s">
        <v>2</v>
      </c>
      <c r="J395" s="4" t="s">
        <v>13</v>
      </c>
      <c r="K395" s="4" t="s">
        <v>34</v>
      </c>
      <c r="L395" s="4" t="s">
        <v>38</v>
      </c>
      <c r="M395" s="9">
        <v>1</v>
      </c>
      <c r="N395" s="6">
        <v>120.63</v>
      </c>
      <c r="O395" s="7">
        <v>0</v>
      </c>
      <c r="P395" s="6">
        <v>70.28</v>
      </c>
      <c r="Q395" s="6">
        <f t="shared" si="38"/>
        <v>120.63</v>
      </c>
      <c r="R395" s="6">
        <f t="shared" si="39"/>
        <v>70.28</v>
      </c>
      <c r="S395" s="6">
        <f t="shared" si="40"/>
        <v>50.349999999999994</v>
      </c>
      <c r="T395" s="8">
        <f t="shared" si="41"/>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11">
        <f t="shared" si="36"/>
        <v>2026</v>
      </c>
      <c r="D396" s="13" t="str">
        <f t="shared" si="37"/>
        <v>Q1</v>
      </c>
      <c r="E396" s="4">
        <f>MONTH(SalesDataTable[[#This Row],[Order Date]])</f>
        <v>3</v>
      </c>
      <c r="F396" s="4" t="str">
        <f>TEXT(SalesDataTable[[#This Row],[Order Date]],"MMM")</f>
        <v>Mar</v>
      </c>
      <c r="G396" s="4" t="s">
        <v>20</v>
      </c>
      <c r="H396" s="4" t="s">
        <v>47</v>
      </c>
      <c r="I396" s="4" t="s">
        <v>8</v>
      </c>
      <c r="J396" s="4" t="s">
        <v>13</v>
      </c>
      <c r="K396" s="4" t="s">
        <v>4</v>
      </c>
      <c r="L396" s="4" t="s">
        <v>5</v>
      </c>
      <c r="M396" s="9">
        <v>5</v>
      </c>
      <c r="N396" s="6">
        <v>82.64</v>
      </c>
      <c r="O396" s="7">
        <v>0.1</v>
      </c>
      <c r="P396" s="6">
        <v>43.52</v>
      </c>
      <c r="Q396" s="6">
        <f t="shared" si="38"/>
        <v>371.88</v>
      </c>
      <c r="R396" s="6">
        <f t="shared" si="39"/>
        <v>217.60000000000002</v>
      </c>
      <c r="S396" s="6">
        <f t="shared" si="40"/>
        <v>154.27999999999997</v>
      </c>
      <c r="T396" s="8">
        <f t="shared" si="41"/>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11">
        <f t="shared" si="36"/>
        <v>2026</v>
      </c>
      <c r="D397" s="13" t="str">
        <f t="shared" si="37"/>
        <v>Q1</v>
      </c>
      <c r="E397" s="4">
        <f>MONTH(SalesDataTable[[#This Row],[Order Date]])</f>
        <v>3</v>
      </c>
      <c r="F397" s="4"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38"/>
        <v>144.91999999999999</v>
      </c>
      <c r="R397" s="6">
        <f t="shared" si="39"/>
        <v>66.62</v>
      </c>
      <c r="S397" s="6">
        <f t="shared" si="40"/>
        <v>78.299999999999983</v>
      </c>
      <c r="T397" s="8">
        <f t="shared" si="41"/>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11">
        <f t="shared" si="36"/>
        <v>2026</v>
      </c>
      <c r="D398" s="13" t="str">
        <f t="shared" si="37"/>
        <v>Q1</v>
      </c>
      <c r="E398" s="4">
        <f>MONTH(SalesDataTable[[#This Row],[Order Date]])</f>
        <v>3</v>
      </c>
      <c r="F398" s="4"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38"/>
        <v>73.188000000000002</v>
      </c>
      <c r="R398" s="6">
        <f t="shared" si="39"/>
        <v>29.26</v>
      </c>
      <c r="S398" s="6">
        <f t="shared" si="40"/>
        <v>43.927999999999997</v>
      </c>
      <c r="T398" s="8">
        <f t="shared" si="41"/>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11">
        <f t="shared" si="36"/>
        <v>2026</v>
      </c>
      <c r="D399" s="13" t="str">
        <f t="shared" si="37"/>
        <v>Q1</v>
      </c>
      <c r="E399" s="4">
        <f>MONTH(SalesDataTable[[#This Row],[Order Date]])</f>
        <v>3</v>
      </c>
      <c r="F399" s="4" t="str">
        <f>TEXT(SalesDataTable[[#This Row],[Order Date]],"MMM")</f>
        <v>Mar</v>
      </c>
      <c r="G399" s="4" t="s">
        <v>6</v>
      </c>
      <c r="H399" s="4" t="s">
        <v>43</v>
      </c>
      <c r="I399" s="4" t="s">
        <v>28</v>
      </c>
      <c r="J399" s="4" t="s">
        <v>13</v>
      </c>
      <c r="K399" s="4" t="s">
        <v>4</v>
      </c>
      <c r="L399" s="4" t="s">
        <v>26</v>
      </c>
      <c r="M399" s="9">
        <v>1</v>
      </c>
      <c r="N399" s="6">
        <v>40.5</v>
      </c>
      <c r="O399" s="7">
        <v>0.05</v>
      </c>
      <c r="P399" s="6">
        <v>17.16</v>
      </c>
      <c r="Q399" s="6">
        <f t="shared" si="38"/>
        <v>38.475000000000001</v>
      </c>
      <c r="R399" s="6">
        <f t="shared" si="39"/>
        <v>17.16</v>
      </c>
      <c r="S399" s="6">
        <f t="shared" si="40"/>
        <v>21.315000000000001</v>
      </c>
      <c r="T399" s="8">
        <f t="shared" si="41"/>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11">
        <f t="shared" si="36"/>
        <v>2026</v>
      </c>
      <c r="D400" s="13" t="str">
        <f t="shared" si="37"/>
        <v>Q1</v>
      </c>
      <c r="E400" s="4">
        <f>MONTH(SalesDataTable[[#This Row],[Order Date]])</f>
        <v>3</v>
      </c>
      <c r="F400" s="4" t="str">
        <f>TEXT(SalesDataTable[[#This Row],[Order Date]],"MMM")</f>
        <v>Mar</v>
      </c>
      <c r="G400" s="4" t="s">
        <v>11</v>
      </c>
      <c r="H400" s="4" t="s">
        <v>12</v>
      </c>
      <c r="I400" s="4" t="s">
        <v>2</v>
      </c>
      <c r="J400" s="4" t="s">
        <v>16</v>
      </c>
      <c r="K400" s="4" t="s">
        <v>9</v>
      </c>
      <c r="L400" s="4" t="s">
        <v>46</v>
      </c>
      <c r="M400" s="9">
        <v>1</v>
      </c>
      <c r="N400" s="6">
        <v>72.16</v>
      </c>
      <c r="O400" s="7">
        <v>0</v>
      </c>
      <c r="P400" s="6">
        <v>33.11</v>
      </c>
      <c r="Q400" s="6">
        <f t="shared" si="38"/>
        <v>72.16</v>
      </c>
      <c r="R400" s="6">
        <f t="shared" si="39"/>
        <v>33.11</v>
      </c>
      <c r="S400" s="6">
        <f t="shared" si="40"/>
        <v>39.049999999999997</v>
      </c>
      <c r="T400" s="8">
        <f t="shared" si="41"/>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11">
        <f t="shared" si="36"/>
        <v>2026</v>
      </c>
      <c r="D401" s="13" t="str">
        <f t="shared" si="37"/>
        <v>Q1</v>
      </c>
      <c r="E401" s="4">
        <f>MONTH(SalesDataTable[[#This Row],[Order Date]])</f>
        <v>3</v>
      </c>
      <c r="F401" s="4"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38"/>
        <v>137.6405</v>
      </c>
      <c r="R401" s="6">
        <f t="shared" si="39"/>
        <v>87.5</v>
      </c>
      <c r="S401" s="6">
        <f t="shared" si="40"/>
        <v>50.140500000000003</v>
      </c>
      <c r="T401" s="8">
        <f t="shared" si="41"/>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11">
        <f t="shared" si="36"/>
        <v>2026</v>
      </c>
      <c r="D402" s="13" t="str">
        <f t="shared" si="37"/>
        <v>Q1</v>
      </c>
      <c r="E402" s="4">
        <f>MONTH(SalesDataTable[[#This Row],[Order Date]])</f>
        <v>3</v>
      </c>
      <c r="F402" s="4" t="str">
        <f>TEXT(SalesDataTable[[#This Row],[Order Date]],"MMM")</f>
        <v>Mar</v>
      </c>
      <c r="G402" s="4" t="s">
        <v>0</v>
      </c>
      <c r="H402" s="4" t="s">
        <v>36</v>
      </c>
      <c r="I402" s="4" t="s">
        <v>2</v>
      </c>
      <c r="J402" s="4" t="s">
        <v>3</v>
      </c>
      <c r="K402" s="4" t="s">
        <v>23</v>
      </c>
      <c r="L402" s="4" t="s">
        <v>24</v>
      </c>
      <c r="M402" s="9">
        <v>3</v>
      </c>
      <c r="N402" s="6">
        <v>348.54</v>
      </c>
      <c r="O402" s="7">
        <v>0.1</v>
      </c>
      <c r="P402" s="6">
        <v>200.3</v>
      </c>
      <c r="Q402" s="6">
        <f t="shared" si="38"/>
        <v>941.05800000000011</v>
      </c>
      <c r="R402" s="6">
        <f t="shared" si="39"/>
        <v>600.90000000000009</v>
      </c>
      <c r="S402" s="6">
        <f t="shared" si="40"/>
        <v>340.15800000000002</v>
      </c>
      <c r="T402" s="8">
        <f t="shared" si="41"/>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11">
        <f t="shared" si="36"/>
        <v>2026</v>
      </c>
      <c r="D403" s="13" t="str">
        <f t="shared" si="37"/>
        <v>Q1</v>
      </c>
      <c r="E403" s="4">
        <f>MONTH(SalesDataTable[[#This Row],[Order Date]])</f>
        <v>3</v>
      </c>
      <c r="F403" s="4" t="str">
        <f>TEXT(SalesDataTable[[#This Row],[Order Date]],"MMM")</f>
        <v>Mar</v>
      </c>
      <c r="G403" s="4" t="s">
        <v>11</v>
      </c>
      <c r="H403" s="4" t="s">
        <v>52</v>
      </c>
      <c r="I403" s="4" t="s">
        <v>2</v>
      </c>
      <c r="J403" s="4" t="s">
        <v>3</v>
      </c>
      <c r="K403" s="4" t="s">
        <v>34</v>
      </c>
      <c r="L403" s="4" t="s">
        <v>45</v>
      </c>
      <c r="M403" s="9">
        <v>3</v>
      </c>
      <c r="N403" s="6">
        <v>50.46</v>
      </c>
      <c r="O403" s="7">
        <v>0.1</v>
      </c>
      <c r="P403" s="6">
        <v>21.9</v>
      </c>
      <c r="Q403" s="6">
        <f t="shared" si="38"/>
        <v>136.24199999999999</v>
      </c>
      <c r="R403" s="6">
        <f t="shared" si="39"/>
        <v>65.699999999999989</v>
      </c>
      <c r="S403" s="6">
        <f t="shared" si="40"/>
        <v>70.542000000000002</v>
      </c>
      <c r="T403" s="8">
        <f t="shared" si="41"/>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11">
        <f t="shared" si="36"/>
        <v>2026</v>
      </c>
      <c r="D404" s="13" t="str">
        <f t="shared" si="37"/>
        <v>Q1</v>
      </c>
      <c r="E404" s="4">
        <f>MONTH(SalesDataTable[[#This Row],[Order Date]])</f>
        <v>3</v>
      </c>
      <c r="F404" s="4" t="str">
        <f>TEXT(SalesDataTable[[#This Row],[Order Date]],"MMM")</f>
        <v>Mar</v>
      </c>
      <c r="G404" s="4" t="s">
        <v>20</v>
      </c>
      <c r="H404" s="4" t="s">
        <v>47</v>
      </c>
      <c r="I404" s="4" t="s">
        <v>28</v>
      </c>
      <c r="J404" s="4" t="s">
        <v>13</v>
      </c>
      <c r="K404" s="4" t="s">
        <v>23</v>
      </c>
      <c r="L404" s="4" t="s">
        <v>40</v>
      </c>
      <c r="M404" s="9">
        <v>1</v>
      </c>
      <c r="N404" s="6">
        <v>83.62</v>
      </c>
      <c r="O404" s="7">
        <v>0</v>
      </c>
      <c r="P404" s="6">
        <v>39.15</v>
      </c>
      <c r="Q404" s="6">
        <f t="shared" si="38"/>
        <v>83.62</v>
      </c>
      <c r="R404" s="6">
        <f t="shared" si="39"/>
        <v>39.15</v>
      </c>
      <c r="S404" s="6">
        <f t="shared" si="40"/>
        <v>44.470000000000006</v>
      </c>
      <c r="T404" s="8">
        <f t="shared" si="41"/>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11">
        <f t="shared" si="36"/>
        <v>2026</v>
      </c>
      <c r="D405" s="13" t="str">
        <f t="shared" si="37"/>
        <v>Q1</v>
      </c>
      <c r="E405" s="4">
        <f>MONTH(SalesDataTable[[#This Row],[Order Date]])</f>
        <v>3</v>
      </c>
      <c r="F405" s="4" t="str">
        <f>TEXT(SalesDataTable[[#This Row],[Order Date]],"MMM")</f>
        <v>Mar</v>
      </c>
      <c r="G405" s="4" t="s">
        <v>6</v>
      </c>
      <c r="H405" s="4" t="s">
        <v>43</v>
      </c>
      <c r="I405" s="4" t="s">
        <v>8</v>
      </c>
      <c r="J405" s="4" t="s">
        <v>16</v>
      </c>
      <c r="K405" s="4" t="s">
        <v>4</v>
      </c>
      <c r="L405" s="4" t="s">
        <v>22</v>
      </c>
      <c r="M405" s="9">
        <v>6</v>
      </c>
      <c r="N405" s="6">
        <v>51.07</v>
      </c>
      <c r="O405" s="7">
        <v>0.1</v>
      </c>
      <c r="P405" s="6">
        <v>22.68</v>
      </c>
      <c r="Q405" s="6">
        <f t="shared" si="38"/>
        <v>275.77800000000002</v>
      </c>
      <c r="R405" s="6">
        <f t="shared" si="39"/>
        <v>136.07999999999998</v>
      </c>
      <c r="S405" s="6">
        <f t="shared" si="40"/>
        <v>139.69800000000004</v>
      </c>
      <c r="T405" s="8">
        <f t="shared" si="41"/>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11">
        <f t="shared" si="36"/>
        <v>2026</v>
      </c>
      <c r="D406" s="13" t="str">
        <f t="shared" si="37"/>
        <v>Q1</v>
      </c>
      <c r="E406" s="4">
        <f>MONTH(SalesDataTable[[#This Row],[Order Date]])</f>
        <v>3</v>
      </c>
      <c r="F406" s="4"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38"/>
        <v>126.95400000000001</v>
      </c>
      <c r="R406" s="6">
        <f t="shared" si="39"/>
        <v>53.97</v>
      </c>
      <c r="S406" s="6">
        <f t="shared" si="40"/>
        <v>72.984000000000009</v>
      </c>
      <c r="T406" s="8">
        <f t="shared" si="41"/>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11">
        <f t="shared" si="36"/>
        <v>2026</v>
      </c>
      <c r="D407" s="13" t="str">
        <f t="shared" si="37"/>
        <v>Q1</v>
      </c>
      <c r="E407" s="4">
        <f>MONTH(SalesDataTable[[#This Row],[Order Date]])</f>
        <v>3</v>
      </c>
      <c r="F407" s="4" t="str">
        <f>TEXT(SalesDataTable[[#This Row],[Order Date]],"MMM")</f>
        <v>Mar</v>
      </c>
      <c r="G407" s="4" t="s">
        <v>11</v>
      </c>
      <c r="H407" s="4" t="s">
        <v>25</v>
      </c>
      <c r="I407" s="4" t="s">
        <v>28</v>
      </c>
      <c r="J407" s="4" t="s">
        <v>3</v>
      </c>
      <c r="K407" s="4" t="s">
        <v>14</v>
      </c>
      <c r="L407" s="4" t="s">
        <v>32</v>
      </c>
      <c r="M407" s="9">
        <v>1</v>
      </c>
      <c r="N407" s="6">
        <v>47.1</v>
      </c>
      <c r="O407" s="7">
        <v>0.05</v>
      </c>
      <c r="P407" s="6">
        <v>18.48</v>
      </c>
      <c r="Q407" s="6">
        <f t="shared" si="38"/>
        <v>44.744999999999997</v>
      </c>
      <c r="R407" s="6">
        <f t="shared" si="39"/>
        <v>18.48</v>
      </c>
      <c r="S407" s="6">
        <f t="shared" si="40"/>
        <v>26.264999999999997</v>
      </c>
      <c r="T407" s="8">
        <f t="shared" si="41"/>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11">
        <f t="shared" si="36"/>
        <v>2026</v>
      </c>
      <c r="D408" s="13" t="str">
        <f t="shared" si="37"/>
        <v>Q1</v>
      </c>
      <c r="E408" s="4">
        <f>MONTH(SalesDataTable[[#This Row],[Order Date]])</f>
        <v>3</v>
      </c>
      <c r="F408" s="4"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38"/>
        <v>262.77999999999997</v>
      </c>
      <c r="R408" s="6">
        <f t="shared" si="39"/>
        <v>133.82</v>
      </c>
      <c r="S408" s="6">
        <f t="shared" si="40"/>
        <v>128.95999999999998</v>
      </c>
      <c r="T408" s="8">
        <f t="shared" si="41"/>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11">
        <f t="shared" si="36"/>
        <v>2026</v>
      </c>
      <c r="D409" s="13" t="str">
        <f t="shared" si="37"/>
        <v>Q1</v>
      </c>
      <c r="E409" s="4">
        <f>MONTH(SalesDataTable[[#This Row],[Order Date]])</f>
        <v>3</v>
      </c>
      <c r="F409" s="4"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38"/>
        <v>102.136</v>
      </c>
      <c r="R409" s="6">
        <f t="shared" si="39"/>
        <v>68.33</v>
      </c>
      <c r="S409" s="6">
        <f t="shared" si="40"/>
        <v>33.805999999999997</v>
      </c>
      <c r="T409" s="8">
        <f t="shared" si="41"/>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11">
        <f t="shared" si="36"/>
        <v>2026</v>
      </c>
      <c r="D410" s="13" t="str">
        <f t="shared" si="37"/>
        <v>Q1</v>
      </c>
      <c r="E410" s="4">
        <f>MONTH(SalesDataTable[[#This Row],[Order Date]])</f>
        <v>3</v>
      </c>
      <c r="F410" s="4"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38"/>
        <v>196.48</v>
      </c>
      <c r="R410" s="6">
        <f t="shared" si="39"/>
        <v>101.29</v>
      </c>
      <c r="S410" s="6">
        <f t="shared" si="40"/>
        <v>95.189999999999984</v>
      </c>
      <c r="T410" s="8">
        <f t="shared" si="41"/>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11">
        <f t="shared" si="36"/>
        <v>2026</v>
      </c>
      <c r="D411" s="13" t="str">
        <f t="shared" si="37"/>
        <v>Q1</v>
      </c>
      <c r="E411" s="4">
        <f>MONTH(SalesDataTable[[#This Row],[Order Date]])</f>
        <v>3</v>
      </c>
      <c r="F411" s="4"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38"/>
        <v>36.520000000000003</v>
      </c>
      <c r="R411" s="6">
        <f t="shared" si="39"/>
        <v>13.96</v>
      </c>
      <c r="S411" s="6">
        <f t="shared" si="40"/>
        <v>22.560000000000002</v>
      </c>
      <c r="T411" s="8">
        <f t="shared" si="41"/>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11">
        <f t="shared" si="36"/>
        <v>2026</v>
      </c>
      <c r="D412" s="13" t="str">
        <f t="shared" si="37"/>
        <v>Q1</v>
      </c>
      <c r="E412" s="4">
        <f>MONTH(SalesDataTable[[#This Row],[Order Date]])</f>
        <v>3</v>
      </c>
      <c r="F412" s="4" t="str">
        <f>TEXT(SalesDataTable[[#This Row],[Order Date]],"MMM")</f>
        <v>Mar</v>
      </c>
      <c r="G412" s="4" t="s">
        <v>6</v>
      </c>
      <c r="H412" s="4" t="s">
        <v>43</v>
      </c>
      <c r="I412" s="4" t="s">
        <v>19</v>
      </c>
      <c r="J412" s="4" t="s">
        <v>16</v>
      </c>
      <c r="K412" s="4" t="s">
        <v>34</v>
      </c>
      <c r="L412" s="4" t="s">
        <v>45</v>
      </c>
      <c r="M412" s="9">
        <v>4</v>
      </c>
      <c r="N412" s="6">
        <v>49.71</v>
      </c>
      <c r="O412" s="7">
        <v>0.1</v>
      </c>
      <c r="P412" s="6">
        <v>22.46</v>
      </c>
      <c r="Q412" s="6">
        <f t="shared" si="38"/>
        <v>178.95600000000002</v>
      </c>
      <c r="R412" s="6">
        <f t="shared" si="39"/>
        <v>89.84</v>
      </c>
      <c r="S412" s="6">
        <f t="shared" si="40"/>
        <v>89.116000000000014</v>
      </c>
      <c r="T412" s="8">
        <f t="shared" si="41"/>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11">
        <f t="shared" si="36"/>
        <v>2026</v>
      </c>
      <c r="D413" s="13" t="str">
        <f t="shared" si="37"/>
        <v>Q1</v>
      </c>
      <c r="E413" s="4">
        <f>MONTH(SalesDataTable[[#This Row],[Order Date]])</f>
        <v>3</v>
      </c>
      <c r="F413" s="4"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38"/>
        <v>77.149499999999989</v>
      </c>
      <c r="R413" s="6">
        <f t="shared" si="39"/>
        <v>40.44</v>
      </c>
      <c r="S413" s="6">
        <f t="shared" si="40"/>
        <v>36.709499999999991</v>
      </c>
      <c r="T413" s="8">
        <f t="shared" si="41"/>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11">
        <f t="shared" si="36"/>
        <v>2026</v>
      </c>
      <c r="D414" s="13" t="str">
        <f t="shared" si="37"/>
        <v>Q1</v>
      </c>
      <c r="E414" s="4">
        <f>MONTH(SalesDataTable[[#This Row],[Order Date]])</f>
        <v>3</v>
      </c>
      <c r="F414" s="4" t="str">
        <f>TEXT(SalesDataTable[[#This Row],[Order Date]],"MMM")</f>
        <v>Mar</v>
      </c>
      <c r="G414" s="4" t="s">
        <v>20</v>
      </c>
      <c r="H414" s="4" t="s">
        <v>47</v>
      </c>
      <c r="I414" s="4" t="s">
        <v>2</v>
      </c>
      <c r="J414" s="4" t="s">
        <v>13</v>
      </c>
      <c r="K414" s="4" t="s">
        <v>4</v>
      </c>
      <c r="L414" s="4" t="s">
        <v>30</v>
      </c>
      <c r="M414" s="9">
        <v>2</v>
      </c>
      <c r="N414" s="6">
        <v>103.22</v>
      </c>
      <c r="O414" s="7">
        <v>0</v>
      </c>
      <c r="P414" s="6">
        <v>51.33</v>
      </c>
      <c r="Q414" s="6">
        <f t="shared" si="38"/>
        <v>206.44</v>
      </c>
      <c r="R414" s="6">
        <f t="shared" si="39"/>
        <v>102.66</v>
      </c>
      <c r="S414" s="6">
        <f t="shared" si="40"/>
        <v>103.78</v>
      </c>
      <c r="T414" s="8">
        <f t="shared" si="41"/>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11">
        <f t="shared" si="36"/>
        <v>2026</v>
      </c>
      <c r="D415" s="13" t="str">
        <f t="shared" si="37"/>
        <v>Q1</v>
      </c>
      <c r="E415" s="4">
        <f>MONTH(SalesDataTable[[#This Row],[Order Date]])</f>
        <v>3</v>
      </c>
      <c r="F415" s="4" t="str">
        <f>TEXT(SalesDataTable[[#This Row],[Order Date]],"MMM")</f>
        <v>Mar</v>
      </c>
      <c r="G415" s="4" t="s">
        <v>0</v>
      </c>
      <c r="H415" s="4" t="s">
        <v>50</v>
      </c>
      <c r="I415" s="4" t="s">
        <v>28</v>
      </c>
      <c r="J415" s="4" t="s">
        <v>13</v>
      </c>
      <c r="K415" s="4" t="s">
        <v>9</v>
      </c>
      <c r="L415" s="4" t="s">
        <v>37</v>
      </c>
      <c r="M415" s="9">
        <v>1</v>
      </c>
      <c r="N415" s="6">
        <v>153.47</v>
      </c>
      <c r="O415" s="7">
        <v>0</v>
      </c>
      <c r="P415" s="6">
        <v>78.19</v>
      </c>
      <c r="Q415" s="6">
        <f t="shared" si="38"/>
        <v>153.47</v>
      </c>
      <c r="R415" s="6">
        <f t="shared" si="39"/>
        <v>78.19</v>
      </c>
      <c r="S415" s="6">
        <f t="shared" si="40"/>
        <v>75.28</v>
      </c>
      <c r="T415" s="8">
        <f t="shared" si="41"/>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11">
        <f t="shared" si="36"/>
        <v>2026</v>
      </c>
      <c r="D416" s="13" t="str">
        <f t="shared" si="37"/>
        <v>Q1</v>
      </c>
      <c r="E416" s="4">
        <f>MONTH(SalesDataTable[[#This Row],[Order Date]])</f>
        <v>3</v>
      </c>
      <c r="F416" s="4" t="str">
        <f>TEXT(SalesDataTable[[#This Row],[Order Date]],"MMM")</f>
        <v>Mar</v>
      </c>
      <c r="G416" s="4" t="s">
        <v>20</v>
      </c>
      <c r="H416" s="4" t="s">
        <v>31</v>
      </c>
      <c r="I416" s="4" t="s">
        <v>2</v>
      </c>
      <c r="J416" s="4" t="s">
        <v>3</v>
      </c>
      <c r="K416" s="4" t="s">
        <v>23</v>
      </c>
      <c r="L416" s="4" t="s">
        <v>29</v>
      </c>
      <c r="M416" s="9">
        <v>6</v>
      </c>
      <c r="N416" s="6">
        <v>199.75</v>
      </c>
      <c r="O416" s="7">
        <v>0</v>
      </c>
      <c r="P416" s="6">
        <v>105.84</v>
      </c>
      <c r="Q416" s="6">
        <f t="shared" si="38"/>
        <v>1198.5</v>
      </c>
      <c r="R416" s="6">
        <f t="shared" si="39"/>
        <v>635.04</v>
      </c>
      <c r="S416" s="6">
        <f t="shared" si="40"/>
        <v>563.46</v>
      </c>
      <c r="T416" s="8">
        <f t="shared" si="41"/>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11">
        <f t="shared" si="36"/>
        <v>2026</v>
      </c>
      <c r="D417" s="13" t="str">
        <f t="shared" si="37"/>
        <v>Q1</v>
      </c>
      <c r="E417" s="4">
        <f>MONTH(SalesDataTable[[#This Row],[Order Date]])</f>
        <v>3</v>
      </c>
      <c r="F417" s="4"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38"/>
        <v>45.84</v>
      </c>
      <c r="R417" s="6">
        <f t="shared" si="39"/>
        <v>18.079999999999998</v>
      </c>
      <c r="S417" s="6">
        <f t="shared" si="40"/>
        <v>27.760000000000005</v>
      </c>
      <c r="T417" s="8">
        <f t="shared" si="41"/>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11">
        <f t="shared" si="36"/>
        <v>2026</v>
      </c>
      <c r="D418" s="13" t="str">
        <f t="shared" si="37"/>
        <v>Q1</v>
      </c>
      <c r="E418" s="4">
        <f>MONTH(SalesDataTable[[#This Row],[Order Date]])</f>
        <v>3</v>
      </c>
      <c r="F418" s="4"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38"/>
        <v>231.93299999999996</v>
      </c>
      <c r="R418" s="6">
        <f t="shared" si="39"/>
        <v>118.32</v>
      </c>
      <c r="S418" s="6">
        <f t="shared" si="40"/>
        <v>113.61299999999997</v>
      </c>
      <c r="T418" s="8">
        <f t="shared" si="41"/>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11">
        <f t="shared" si="36"/>
        <v>2026</v>
      </c>
      <c r="D419" s="13" t="str">
        <f t="shared" si="37"/>
        <v>Q1</v>
      </c>
      <c r="E419" s="4">
        <f>MONTH(SalesDataTable[[#This Row],[Order Date]])</f>
        <v>3</v>
      </c>
      <c r="F419" s="4"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38"/>
        <v>312.12</v>
      </c>
      <c r="R419" s="6">
        <f t="shared" si="39"/>
        <v>213.45000000000002</v>
      </c>
      <c r="S419" s="6">
        <f t="shared" si="40"/>
        <v>98.669999999999987</v>
      </c>
      <c r="T419" s="8">
        <f t="shared" si="41"/>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11">
        <f t="shared" si="36"/>
        <v>2026</v>
      </c>
      <c r="D420" s="13" t="str">
        <f t="shared" si="37"/>
        <v>Q1</v>
      </c>
      <c r="E420" s="4">
        <f>MONTH(SalesDataTable[[#This Row],[Order Date]])</f>
        <v>3</v>
      </c>
      <c r="F420" s="4" t="str">
        <f>TEXT(SalesDataTable[[#This Row],[Order Date]],"MMM")</f>
        <v>Mar</v>
      </c>
      <c r="G420" s="4" t="s">
        <v>0</v>
      </c>
      <c r="H420" s="4" t="s">
        <v>50</v>
      </c>
      <c r="I420" s="4" t="s">
        <v>2</v>
      </c>
      <c r="J420" s="4" t="s">
        <v>13</v>
      </c>
      <c r="K420" s="4" t="s">
        <v>4</v>
      </c>
      <c r="L420" s="4" t="s">
        <v>30</v>
      </c>
      <c r="M420" s="9">
        <v>1</v>
      </c>
      <c r="N420" s="6">
        <v>101.43</v>
      </c>
      <c r="O420" s="7">
        <v>0</v>
      </c>
      <c r="P420" s="6">
        <v>51.78</v>
      </c>
      <c r="Q420" s="6">
        <f t="shared" si="38"/>
        <v>101.43</v>
      </c>
      <c r="R420" s="6">
        <f t="shared" si="39"/>
        <v>51.78</v>
      </c>
      <c r="S420" s="6">
        <f t="shared" si="40"/>
        <v>49.650000000000006</v>
      </c>
      <c r="T420" s="8">
        <f t="shared" si="41"/>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11">
        <f t="shared" si="36"/>
        <v>2026</v>
      </c>
      <c r="D421" s="13" t="str">
        <f t="shared" si="37"/>
        <v>Q1</v>
      </c>
      <c r="E421" s="4">
        <f>MONTH(SalesDataTable[[#This Row],[Order Date]])</f>
        <v>3</v>
      </c>
      <c r="F421" s="4" t="str">
        <f>TEXT(SalesDataTable[[#This Row],[Order Date]],"MMM")</f>
        <v>Mar</v>
      </c>
      <c r="G421" s="4" t="s">
        <v>6</v>
      </c>
      <c r="H421" s="4" t="s">
        <v>43</v>
      </c>
      <c r="I421" s="4" t="s">
        <v>8</v>
      </c>
      <c r="J421" s="4" t="s">
        <v>16</v>
      </c>
      <c r="K421" s="4" t="s">
        <v>4</v>
      </c>
      <c r="L421" s="4" t="s">
        <v>30</v>
      </c>
      <c r="M421" s="9">
        <v>8</v>
      </c>
      <c r="N421" s="6">
        <v>104.7</v>
      </c>
      <c r="O421" s="7">
        <v>0.05</v>
      </c>
      <c r="P421" s="6">
        <v>49.91</v>
      </c>
      <c r="Q421" s="6">
        <f t="shared" si="38"/>
        <v>795.72</v>
      </c>
      <c r="R421" s="6">
        <f t="shared" si="39"/>
        <v>399.28</v>
      </c>
      <c r="S421" s="6">
        <f t="shared" si="40"/>
        <v>396.44000000000005</v>
      </c>
      <c r="T421" s="8">
        <f t="shared" si="41"/>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11">
        <f t="shared" si="36"/>
        <v>2026</v>
      </c>
      <c r="D422" s="13" t="str">
        <f t="shared" si="37"/>
        <v>Q1</v>
      </c>
      <c r="E422" s="4">
        <f>MONTH(SalesDataTable[[#This Row],[Order Date]])</f>
        <v>3</v>
      </c>
      <c r="F422" s="4" t="str">
        <f>TEXT(SalesDataTable[[#This Row],[Order Date]],"MMM")</f>
        <v>Mar</v>
      </c>
      <c r="G422" s="4" t="s">
        <v>0</v>
      </c>
      <c r="H422" s="4" t="s">
        <v>1</v>
      </c>
      <c r="I422" s="4" t="s">
        <v>19</v>
      </c>
      <c r="J422" s="4" t="s">
        <v>3</v>
      </c>
      <c r="K422" s="4" t="s">
        <v>9</v>
      </c>
      <c r="L422" s="4" t="s">
        <v>17</v>
      </c>
      <c r="M422" s="9">
        <v>4</v>
      </c>
      <c r="N422" s="6">
        <v>146.34</v>
      </c>
      <c r="O422" s="7">
        <v>0</v>
      </c>
      <c r="P422" s="6">
        <v>79.37</v>
      </c>
      <c r="Q422" s="6">
        <f t="shared" si="38"/>
        <v>585.36</v>
      </c>
      <c r="R422" s="6">
        <f t="shared" si="39"/>
        <v>317.48</v>
      </c>
      <c r="S422" s="6">
        <f t="shared" si="40"/>
        <v>267.88</v>
      </c>
      <c r="T422" s="8">
        <f t="shared" si="41"/>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11">
        <f t="shared" si="36"/>
        <v>2026</v>
      </c>
      <c r="D423" s="13" t="str">
        <f t="shared" si="37"/>
        <v>Q1</v>
      </c>
      <c r="E423" s="4">
        <f>MONTH(SalesDataTable[[#This Row],[Order Date]])</f>
        <v>3</v>
      </c>
      <c r="F423" s="4" t="str">
        <f>TEXT(SalesDataTable[[#This Row],[Order Date]],"MMM")</f>
        <v>Mar</v>
      </c>
      <c r="G423" s="4" t="s">
        <v>6</v>
      </c>
      <c r="H423" s="4" t="s">
        <v>27</v>
      </c>
      <c r="I423" s="4" t="s">
        <v>2</v>
      </c>
      <c r="J423" s="4" t="s">
        <v>3</v>
      </c>
      <c r="K423" s="4" t="s">
        <v>34</v>
      </c>
      <c r="L423" s="4" t="s">
        <v>38</v>
      </c>
      <c r="M423" s="9">
        <v>2</v>
      </c>
      <c r="N423" s="6">
        <v>122.92</v>
      </c>
      <c r="O423" s="7">
        <v>0.05</v>
      </c>
      <c r="P423" s="6">
        <v>70.31</v>
      </c>
      <c r="Q423" s="6">
        <f t="shared" si="38"/>
        <v>233.548</v>
      </c>
      <c r="R423" s="6">
        <f t="shared" si="39"/>
        <v>140.62</v>
      </c>
      <c r="S423" s="6">
        <f t="shared" si="40"/>
        <v>92.927999999999997</v>
      </c>
      <c r="T423" s="8">
        <f t="shared" si="41"/>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11">
        <f t="shared" si="36"/>
        <v>2026</v>
      </c>
      <c r="D424" s="13" t="str">
        <f t="shared" si="37"/>
        <v>Q1</v>
      </c>
      <c r="E424" s="4">
        <f>MONTH(SalesDataTable[[#This Row],[Order Date]])</f>
        <v>3</v>
      </c>
      <c r="F424" s="4" t="str">
        <f>TEXT(SalesDataTable[[#This Row],[Order Date]],"MMM")</f>
        <v>Mar</v>
      </c>
      <c r="G424" s="4" t="s">
        <v>11</v>
      </c>
      <c r="H424" s="4" t="s">
        <v>12</v>
      </c>
      <c r="I424" s="4" t="s">
        <v>2</v>
      </c>
      <c r="J424" s="4" t="s">
        <v>13</v>
      </c>
      <c r="K424" s="4" t="s">
        <v>9</v>
      </c>
      <c r="L424" s="4" t="s">
        <v>10</v>
      </c>
      <c r="M424" s="9">
        <v>1</v>
      </c>
      <c r="N424" s="6">
        <v>91.35</v>
      </c>
      <c r="O424" s="7">
        <v>0.05</v>
      </c>
      <c r="P424" s="6">
        <v>45.24</v>
      </c>
      <c r="Q424" s="6">
        <f t="shared" si="38"/>
        <v>86.782499999999985</v>
      </c>
      <c r="R424" s="6">
        <f t="shared" si="39"/>
        <v>45.24</v>
      </c>
      <c r="S424" s="6">
        <f t="shared" si="40"/>
        <v>41.542499999999983</v>
      </c>
      <c r="T424" s="8">
        <f t="shared" si="41"/>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11">
        <f t="shared" si="36"/>
        <v>2026</v>
      </c>
      <c r="D425" s="13" t="str">
        <f t="shared" si="37"/>
        <v>Q1</v>
      </c>
      <c r="E425" s="4">
        <f>MONTH(SalesDataTable[[#This Row],[Order Date]])</f>
        <v>3</v>
      </c>
      <c r="F425" s="4" t="str">
        <f>TEXT(SalesDataTable[[#This Row],[Order Date]],"MMM")</f>
        <v>Mar</v>
      </c>
      <c r="G425" s="4" t="s">
        <v>6</v>
      </c>
      <c r="H425" s="4" t="s">
        <v>43</v>
      </c>
      <c r="I425" s="4" t="s">
        <v>2</v>
      </c>
      <c r="J425" s="4" t="s">
        <v>13</v>
      </c>
      <c r="K425" s="4" t="s">
        <v>4</v>
      </c>
      <c r="L425" s="4" t="s">
        <v>22</v>
      </c>
      <c r="M425" s="9">
        <v>3</v>
      </c>
      <c r="N425" s="6">
        <v>51.01</v>
      </c>
      <c r="O425" s="7">
        <v>0.15</v>
      </c>
      <c r="P425" s="6">
        <v>22.84</v>
      </c>
      <c r="Q425" s="6">
        <f t="shared" si="38"/>
        <v>130.07550000000001</v>
      </c>
      <c r="R425" s="6">
        <f t="shared" si="39"/>
        <v>68.52</v>
      </c>
      <c r="S425" s="6">
        <f t="shared" si="40"/>
        <v>61.555500000000009</v>
      </c>
      <c r="T425" s="8">
        <f t="shared" si="41"/>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11">
        <f t="shared" si="36"/>
        <v>2026</v>
      </c>
      <c r="D426" s="13" t="str">
        <f t="shared" si="37"/>
        <v>Q1</v>
      </c>
      <c r="E426" s="4">
        <f>MONTH(SalesDataTable[[#This Row],[Order Date]])</f>
        <v>3</v>
      </c>
      <c r="F426" s="4"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38"/>
        <v>237.57599999999999</v>
      </c>
      <c r="R426" s="6">
        <f t="shared" si="39"/>
        <v>135.36000000000001</v>
      </c>
      <c r="S426" s="6">
        <f t="shared" si="40"/>
        <v>102.21599999999998</v>
      </c>
      <c r="T426" s="8">
        <f t="shared" si="41"/>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11">
        <f t="shared" si="36"/>
        <v>2026</v>
      </c>
      <c r="D427" s="13" t="str">
        <f t="shared" si="37"/>
        <v>Q1</v>
      </c>
      <c r="E427" s="4">
        <f>MONTH(SalesDataTable[[#This Row],[Order Date]])</f>
        <v>3</v>
      </c>
      <c r="F427" s="4" t="str">
        <f>TEXT(SalesDataTable[[#This Row],[Order Date]],"MMM")</f>
        <v>Mar</v>
      </c>
      <c r="G427" s="4" t="s">
        <v>11</v>
      </c>
      <c r="H427" s="4" t="s">
        <v>25</v>
      </c>
      <c r="I427" s="4" t="s">
        <v>28</v>
      </c>
      <c r="J427" s="4" t="s">
        <v>3</v>
      </c>
      <c r="K427" s="4" t="s">
        <v>4</v>
      </c>
      <c r="L427" s="4" t="s">
        <v>22</v>
      </c>
      <c r="M427" s="9">
        <v>2</v>
      </c>
      <c r="N427" s="6">
        <v>50.22</v>
      </c>
      <c r="O427" s="7">
        <v>0.05</v>
      </c>
      <c r="P427" s="6">
        <v>23.16</v>
      </c>
      <c r="Q427" s="6">
        <f t="shared" si="38"/>
        <v>95.417999999999992</v>
      </c>
      <c r="R427" s="6">
        <f t="shared" si="39"/>
        <v>46.32</v>
      </c>
      <c r="S427" s="6">
        <f t="shared" si="40"/>
        <v>49.097999999999992</v>
      </c>
      <c r="T427" s="8">
        <f t="shared" si="41"/>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11">
        <f t="shared" si="36"/>
        <v>2026</v>
      </c>
      <c r="D428" s="13" t="str">
        <f t="shared" si="37"/>
        <v>Q1</v>
      </c>
      <c r="E428" s="4">
        <f>MONTH(SalesDataTable[[#This Row],[Order Date]])</f>
        <v>3</v>
      </c>
      <c r="F428" s="4"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38"/>
        <v>172.75749999999999</v>
      </c>
      <c r="R428" s="6">
        <f t="shared" si="39"/>
        <v>69.05</v>
      </c>
      <c r="S428" s="6">
        <f t="shared" si="40"/>
        <v>103.7075</v>
      </c>
      <c r="T428" s="8">
        <f t="shared" si="41"/>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11">
        <f t="shared" si="36"/>
        <v>2026</v>
      </c>
      <c r="D429" s="13" t="str">
        <f t="shared" si="37"/>
        <v>Q1</v>
      </c>
      <c r="E429" s="4">
        <f>MONTH(SalesDataTable[[#This Row],[Order Date]])</f>
        <v>3</v>
      </c>
      <c r="F429" s="4" t="str">
        <f>TEXT(SalesDataTable[[#This Row],[Order Date]],"MMM")</f>
        <v>Mar</v>
      </c>
      <c r="G429" s="4" t="s">
        <v>20</v>
      </c>
      <c r="H429" s="4" t="s">
        <v>31</v>
      </c>
      <c r="I429" s="4" t="s">
        <v>8</v>
      </c>
      <c r="J429" s="4" t="s">
        <v>13</v>
      </c>
      <c r="K429" s="4" t="s">
        <v>14</v>
      </c>
      <c r="L429" s="4" t="s">
        <v>15</v>
      </c>
      <c r="M429" s="9">
        <v>3</v>
      </c>
      <c r="N429" s="6">
        <v>36.43</v>
      </c>
      <c r="O429" s="7">
        <v>0.1</v>
      </c>
      <c r="P429" s="6">
        <v>13.23</v>
      </c>
      <c r="Q429" s="6">
        <f t="shared" si="38"/>
        <v>98.36099999999999</v>
      </c>
      <c r="R429" s="6">
        <f t="shared" si="39"/>
        <v>39.69</v>
      </c>
      <c r="S429" s="6">
        <f t="shared" si="40"/>
        <v>58.670999999999992</v>
      </c>
      <c r="T429" s="8">
        <f t="shared" si="41"/>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11">
        <f t="shared" si="36"/>
        <v>2026</v>
      </c>
      <c r="D430" s="13" t="str">
        <f t="shared" si="37"/>
        <v>Q1</v>
      </c>
      <c r="E430" s="4">
        <f>MONTH(SalesDataTable[[#This Row],[Order Date]])</f>
        <v>3</v>
      </c>
      <c r="F430" s="4" t="str">
        <f>TEXT(SalesDataTable[[#This Row],[Order Date]],"MMM")</f>
        <v>Mar</v>
      </c>
      <c r="G430" s="4" t="s">
        <v>6</v>
      </c>
      <c r="H430" s="4" t="s">
        <v>43</v>
      </c>
      <c r="I430" s="4" t="s">
        <v>8</v>
      </c>
      <c r="J430" s="4" t="s">
        <v>16</v>
      </c>
      <c r="K430" s="4" t="s">
        <v>4</v>
      </c>
      <c r="L430" s="4" t="s">
        <v>22</v>
      </c>
      <c r="M430" s="9">
        <v>10</v>
      </c>
      <c r="N430" s="6">
        <v>49.7</v>
      </c>
      <c r="O430" s="7">
        <v>0.1</v>
      </c>
      <c r="P430" s="6">
        <v>21.96</v>
      </c>
      <c r="Q430" s="6">
        <f t="shared" si="38"/>
        <v>447.3</v>
      </c>
      <c r="R430" s="6">
        <f t="shared" si="39"/>
        <v>219.60000000000002</v>
      </c>
      <c r="S430" s="6">
        <f t="shared" si="40"/>
        <v>227.7</v>
      </c>
      <c r="T430" s="8">
        <f t="shared" si="41"/>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11">
        <f t="shared" si="36"/>
        <v>2026</v>
      </c>
      <c r="D431" s="13" t="str">
        <f t="shared" si="37"/>
        <v>Q1</v>
      </c>
      <c r="E431" s="4">
        <f>MONTH(SalesDataTable[[#This Row],[Order Date]])</f>
        <v>3</v>
      </c>
      <c r="F431" s="4" t="str">
        <f>TEXT(SalesDataTable[[#This Row],[Order Date]],"MMM")</f>
        <v>Mar</v>
      </c>
      <c r="G431" s="4" t="s">
        <v>6</v>
      </c>
      <c r="H431" s="4" t="s">
        <v>43</v>
      </c>
      <c r="I431" s="4" t="s">
        <v>2</v>
      </c>
      <c r="J431" s="4" t="s">
        <v>3</v>
      </c>
      <c r="K431" s="4" t="s">
        <v>14</v>
      </c>
      <c r="L431" s="4" t="s">
        <v>32</v>
      </c>
      <c r="M431" s="9">
        <v>2</v>
      </c>
      <c r="N431" s="6">
        <v>46.61</v>
      </c>
      <c r="O431" s="7">
        <v>0</v>
      </c>
      <c r="P431" s="6">
        <v>17.97</v>
      </c>
      <c r="Q431" s="6">
        <f t="shared" si="38"/>
        <v>93.22</v>
      </c>
      <c r="R431" s="6">
        <f t="shared" si="39"/>
        <v>35.94</v>
      </c>
      <c r="S431" s="6">
        <f t="shared" si="40"/>
        <v>57.28</v>
      </c>
      <c r="T431" s="8">
        <f t="shared" si="41"/>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11">
        <f t="shared" si="36"/>
        <v>2026</v>
      </c>
      <c r="D432" s="13" t="str">
        <f t="shared" si="37"/>
        <v>Q1</v>
      </c>
      <c r="E432" s="4">
        <f>MONTH(SalesDataTable[[#This Row],[Order Date]])</f>
        <v>3</v>
      </c>
      <c r="F432" s="4" t="str">
        <f>TEXT(SalesDataTable[[#This Row],[Order Date]],"MMM")</f>
        <v>Mar</v>
      </c>
      <c r="G432" s="4" t="s">
        <v>11</v>
      </c>
      <c r="H432" s="4" t="s">
        <v>25</v>
      </c>
      <c r="I432" s="4" t="s">
        <v>2</v>
      </c>
      <c r="J432" s="4" t="s">
        <v>13</v>
      </c>
      <c r="K432" s="4" t="s">
        <v>14</v>
      </c>
      <c r="L432" s="4" t="s">
        <v>32</v>
      </c>
      <c r="M432" s="9">
        <v>1</v>
      </c>
      <c r="N432" s="6">
        <v>47.61</v>
      </c>
      <c r="O432" s="7">
        <v>0</v>
      </c>
      <c r="P432" s="6">
        <v>18.89</v>
      </c>
      <c r="Q432" s="6">
        <f t="shared" si="38"/>
        <v>47.61</v>
      </c>
      <c r="R432" s="6">
        <f t="shared" si="39"/>
        <v>18.89</v>
      </c>
      <c r="S432" s="6">
        <f t="shared" si="40"/>
        <v>28.72</v>
      </c>
      <c r="T432" s="8">
        <f t="shared" si="41"/>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11">
        <f t="shared" si="36"/>
        <v>2026</v>
      </c>
      <c r="D433" s="13" t="str">
        <f t="shared" si="37"/>
        <v>Q1</v>
      </c>
      <c r="E433" s="4">
        <f>MONTH(SalesDataTable[[#This Row],[Order Date]])</f>
        <v>3</v>
      </c>
      <c r="F433" s="4"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38"/>
        <v>77.671999999999997</v>
      </c>
      <c r="R433" s="6">
        <f t="shared" si="39"/>
        <v>32.78</v>
      </c>
      <c r="S433" s="6">
        <f t="shared" si="40"/>
        <v>44.891999999999996</v>
      </c>
      <c r="T433" s="8">
        <f t="shared" si="41"/>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11">
        <f t="shared" si="36"/>
        <v>2026</v>
      </c>
      <c r="D434" s="13" t="str">
        <f t="shared" si="37"/>
        <v>Q1</v>
      </c>
      <c r="E434" s="4">
        <f>MONTH(SalesDataTable[[#This Row],[Order Date]])</f>
        <v>3</v>
      </c>
      <c r="F434" s="4"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38"/>
        <v>66.996999999999986</v>
      </c>
      <c r="R434" s="6">
        <f t="shared" si="39"/>
        <v>29.82</v>
      </c>
      <c r="S434" s="6">
        <f t="shared" si="40"/>
        <v>37.176999999999985</v>
      </c>
      <c r="T434" s="8">
        <f t="shared" si="41"/>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11">
        <f t="shared" si="36"/>
        <v>2026</v>
      </c>
      <c r="D435" s="13" t="str">
        <f t="shared" si="37"/>
        <v>Q1</v>
      </c>
      <c r="E435" s="4">
        <f>MONTH(SalesDataTable[[#This Row],[Order Date]])</f>
        <v>3</v>
      </c>
      <c r="F435" s="4"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38"/>
        <v>38.778999999999996</v>
      </c>
      <c r="R435" s="6">
        <f t="shared" si="39"/>
        <v>16.940000000000001</v>
      </c>
      <c r="S435" s="6">
        <f t="shared" si="40"/>
        <v>21.838999999999995</v>
      </c>
      <c r="T435" s="8">
        <f t="shared" si="41"/>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11">
        <f t="shared" si="36"/>
        <v>2026</v>
      </c>
      <c r="D436" s="13" t="str">
        <f t="shared" si="37"/>
        <v>Q1</v>
      </c>
      <c r="E436" s="4">
        <f>MONTH(SalesDataTable[[#This Row],[Order Date]])</f>
        <v>3</v>
      </c>
      <c r="F436" s="4"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38"/>
        <v>99.846000000000004</v>
      </c>
      <c r="R436" s="6">
        <f t="shared" si="39"/>
        <v>40.950000000000003</v>
      </c>
      <c r="S436" s="6">
        <f t="shared" si="40"/>
        <v>58.896000000000001</v>
      </c>
      <c r="T436" s="8">
        <f t="shared" si="41"/>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11">
        <f t="shared" si="36"/>
        <v>2026</v>
      </c>
      <c r="D437" s="13" t="str">
        <f t="shared" si="37"/>
        <v>Q1</v>
      </c>
      <c r="E437" s="4">
        <f>MONTH(SalesDataTable[[#This Row],[Order Date]])</f>
        <v>3</v>
      </c>
      <c r="F437" s="4"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38"/>
        <v>33.914999999999999</v>
      </c>
      <c r="R437" s="6">
        <f t="shared" si="39"/>
        <v>13.91</v>
      </c>
      <c r="S437" s="6">
        <f t="shared" si="40"/>
        <v>20.004999999999999</v>
      </c>
      <c r="T437" s="8">
        <f t="shared" si="41"/>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11">
        <f t="shared" si="36"/>
        <v>2026</v>
      </c>
      <c r="D438" s="13" t="str">
        <f t="shared" si="37"/>
        <v>Q1</v>
      </c>
      <c r="E438" s="4">
        <f>MONTH(SalesDataTable[[#This Row],[Order Date]])</f>
        <v>3</v>
      </c>
      <c r="F438" s="4"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38"/>
        <v>37.5535</v>
      </c>
      <c r="R438" s="6">
        <f t="shared" si="39"/>
        <v>17.170000000000002</v>
      </c>
      <c r="S438" s="6">
        <f t="shared" si="40"/>
        <v>20.383499999999998</v>
      </c>
      <c r="T438" s="8">
        <f t="shared" si="41"/>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11">
        <f t="shared" si="36"/>
        <v>2026</v>
      </c>
      <c r="D439" s="13" t="str">
        <f t="shared" si="37"/>
        <v>Q1</v>
      </c>
      <c r="E439" s="4">
        <f>MONTH(SalesDataTable[[#This Row],[Order Date]])</f>
        <v>3</v>
      </c>
      <c r="F439" s="4" t="str">
        <f>TEXT(SalesDataTable[[#This Row],[Order Date]],"MMM")</f>
        <v>Mar</v>
      </c>
      <c r="G439" s="4" t="s">
        <v>11</v>
      </c>
      <c r="H439" s="4" t="s">
        <v>18</v>
      </c>
      <c r="I439" s="4" t="s">
        <v>19</v>
      </c>
      <c r="J439" s="4" t="s">
        <v>3</v>
      </c>
      <c r="K439" s="4" t="s">
        <v>14</v>
      </c>
      <c r="L439" s="4" t="s">
        <v>15</v>
      </c>
      <c r="M439" s="9">
        <v>2</v>
      </c>
      <c r="N439" s="6">
        <v>35.75</v>
      </c>
      <c r="O439" s="7">
        <v>0</v>
      </c>
      <c r="P439" s="6">
        <v>13.28</v>
      </c>
      <c r="Q439" s="6">
        <f t="shared" si="38"/>
        <v>71.5</v>
      </c>
      <c r="R439" s="6">
        <f t="shared" si="39"/>
        <v>26.56</v>
      </c>
      <c r="S439" s="6">
        <f t="shared" si="40"/>
        <v>44.94</v>
      </c>
      <c r="T439" s="8">
        <f t="shared" si="41"/>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11">
        <f t="shared" si="36"/>
        <v>2026</v>
      </c>
      <c r="D440" s="13" t="str">
        <f t="shared" si="37"/>
        <v>Q1</v>
      </c>
      <c r="E440" s="4">
        <f>MONTH(SalesDataTable[[#This Row],[Order Date]])</f>
        <v>3</v>
      </c>
      <c r="F440" s="4" t="str">
        <f>TEXT(SalesDataTable[[#This Row],[Order Date]],"MMM")</f>
        <v>Mar</v>
      </c>
      <c r="G440" s="4" t="s">
        <v>11</v>
      </c>
      <c r="H440" s="4" t="s">
        <v>12</v>
      </c>
      <c r="I440" s="4" t="s">
        <v>2</v>
      </c>
      <c r="J440" s="4" t="s">
        <v>16</v>
      </c>
      <c r="K440" s="4" t="s">
        <v>34</v>
      </c>
      <c r="L440" s="4" t="s">
        <v>45</v>
      </c>
      <c r="M440" s="9">
        <v>2</v>
      </c>
      <c r="N440" s="6">
        <v>50.17</v>
      </c>
      <c r="O440" s="7">
        <v>0</v>
      </c>
      <c r="P440" s="6">
        <v>22.37</v>
      </c>
      <c r="Q440" s="6">
        <f t="shared" si="38"/>
        <v>100.34</v>
      </c>
      <c r="R440" s="6">
        <f t="shared" si="39"/>
        <v>44.74</v>
      </c>
      <c r="S440" s="6">
        <f t="shared" si="40"/>
        <v>55.6</v>
      </c>
      <c r="T440" s="8">
        <f t="shared" si="41"/>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11">
        <f t="shared" si="36"/>
        <v>2026</v>
      </c>
      <c r="D441" s="13" t="str">
        <f t="shared" si="37"/>
        <v>Q1</v>
      </c>
      <c r="E441" s="4">
        <f>MONTH(SalesDataTable[[#This Row],[Order Date]])</f>
        <v>3</v>
      </c>
      <c r="F441" s="4" t="str">
        <f>TEXT(SalesDataTable[[#This Row],[Order Date]],"MMM")</f>
        <v>Mar</v>
      </c>
      <c r="G441" s="4" t="s">
        <v>0</v>
      </c>
      <c r="H441" s="4" t="s">
        <v>36</v>
      </c>
      <c r="I441" s="4" t="s">
        <v>2</v>
      </c>
      <c r="J441" s="4" t="s">
        <v>13</v>
      </c>
      <c r="K441" s="4" t="s">
        <v>34</v>
      </c>
      <c r="L441" s="4" t="s">
        <v>35</v>
      </c>
      <c r="M441" s="9">
        <v>5</v>
      </c>
      <c r="N441" s="6">
        <v>41.32</v>
      </c>
      <c r="O441" s="7">
        <v>0</v>
      </c>
      <c r="P441" s="6">
        <v>15.09</v>
      </c>
      <c r="Q441" s="6">
        <f t="shared" si="38"/>
        <v>206.6</v>
      </c>
      <c r="R441" s="6">
        <f t="shared" si="39"/>
        <v>75.45</v>
      </c>
      <c r="S441" s="6">
        <f t="shared" si="40"/>
        <v>131.14999999999998</v>
      </c>
      <c r="T441" s="8">
        <f t="shared" si="41"/>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11">
        <f t="shared" si="36"/>
        <v>2026</v>
      </c>
      <c r="D442" s="13" t="str">
        <f t="shared" si="37"/>
        <v>Q1</v>
      </c>
      <c r="E442" s="4">
        <f>MONTH(SalesDataTable[[#This Row],[Order Date]])</f>
        <v>3</v>
      </c>
      <c r="F442" s="4"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38"/>
        <v>434.34000000000003</v>
      </c>
      <c r="R442" s="6">
        <f t="shared" si="39"/>
        <v>239.91</v>
      </c>
      <c r="S442" s="6">
        <f t="shared" si="40"/>
        <v>194.43000000000004</v>
      </c>
      <c r="T442" s="8">
        <f t="shared" si="41"/>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11">
        <f t="shared" si="36"/>
        <v>2026</v>
      </c>
      <c r="D443" s="13" t="str">
        <f t="shared" si="37"/>
        <v>Q1</v>
      </c>
      <c r="E443" s="4">
        <f>MONTH(SalesDataTable[[#This Row],[Order Date]])</f>
        <v>3</v>
      </c>
      <c r="F443" s="4"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38"/>
        <v>36.299999999999997</v>
      </c>
      <c r="R443" s="6">
        <f t="shared" si="39"/>
        <v>14.1</v>
      </c>
      <c r="S443" s="6">
        <f t="shared" si="40"/>
        <v>22.199999999999996</v>
      </c>
      <c r="T443" s="8">
        <f t="shared" si="41"/>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11">
        <f t="shared" si="36"/>
        <v>2026</v>
      </c>
      <c r="D444" s="13" t="str">
        <f t="shared" si="37"/>
        <v>Q1</v>
      </c>
      <c r="E444" s="4">
        <f>MONTH(SalesDataTable[[#This Row],[Order Date]])</f>
        <v>3</v>
      </c>
      <c r="F444" s="4" t="str">
        <f>TEXT(SalesDataTable[[#This Row],[Order Date]],"MMM")</f>
        <v>Mar</v>
      </c>
      <c r="G444" s="4" t="s">
        <v>11</v>
      </c>
      <c r="H444" s="4" t="s">
        <v>25</v>
      </c>
      <c r="I444" s="4" t="s">
        <v>2</v>
      </c>
      <c r="J444" s="4" t="s">
        <v>3</v>
      </c>
      <c r="K444" s="4" t="s">
        <v>14</v>
      </c>
      <c r="L444" s="4" t="s">
        <v>32</v>
      </c>
      <c r="M444" s="9">
        <v>3</v>
      </c>
      <c r="N444" s="6">
        <v>46.24</v>
      </c>
      <c r="O444" s="7">
        <v>0.1</v>
      </c>
      <c r="P444" s="6">
        <v>18.2</v>
      </c>
      <c r="Q444" s="6">
        <f t="shared" si="38"/>
        <v>124.848</v>
      </c>
      <c r="R444" s="6">
        <f t="shared" si="39"/>
        <v>54.599999999999994</v>
      </c>
      <c r="S444" s="6">
        <f t="shared" si="40"/>
        <v>70.248000000000005</v>
      </c>
      <c r="T444" s="8">
        <f t="shared" si="41"/>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11">
        <f t="shared" si="36"/>
        <v>2026</v>
      </c>
      <c r="D445" s="13" t="str">
        <f t="shared" si="37"/>
        <v>Q1</v>
      </c>
      <c r="E445" s="4">
        <f>MONTH(SalesDataTable[[#This Row],[Order Date]])</f>
        <v>3</v>
      </c>
      <c r="F445" s="4" t="str">
        <f>TEXT(SalesDataTable[[#This Row],[Order Date]],"MMM")</f>
        <v>Mar</v>
      </c>
      <c r="G445" s="4" t="s">
        <v>0</v>
      </c>
      <c r="H445" s="4" t="s">
        <v>1</v>
      </c>
      <c r="I445" s="4" t="s">
        <v>19</v>
      </c>
      <c r="J445" s="4" t="s">
        <v>3</v>
      </c>
      <c r="K445" s="4" t="s">
        <v>14</v>
      </c>
      <c r="L445" s="4" t="s">
        <v>48</v>
      </c>
      <c r="M445" s="9">
        <v>2</v>
      </c>
      <c r="N445" s="6">
        <v>165.58</v>
      </c>
      <c r="O445" s="7">
        <v>0</v>
      </c>
      <c r="P445" s="6">
        <v>86.16</v>
      </c>
      <c r="Q445" s="6">
        <f t="shared" si="38"/>
        <v>331.16</v>
      </c>
      <c r="R445" s="6">
        <f t="shared" si="39"/>
        <v>172.32</v>
      </c>
      <c r="S445" s="6">
        <f t="shared" si="40"/>
        <v>158.84000000000003</v>
      </c>
      <c r="T445" s="8">
        <f t="shared" si="41"/>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11">
        <f t="shared" si="36"/>
        <v>2026</v>
      </c>
      <c r="D446" s="13" t="str">
        <f t="shared" si="37"/>
        <v>Q1</v>
      </c>
      <c r="E446" s="4">
        <f>MONTH(SalesDataTable[[#This Row],[Order Date]])</f>
        <v>3</v>
      </c>
      <c r="F446" s="4" t="str">
        <f>TEXT(SalesDataTable[[#This Row],[Order Date]],"MMM")</f>
        <v>Mar</v>
      </c>
      <c r="G446" s="4" t="s">
        <v>0</v>
      </c>
      <c r="H446" s="4" t="s">
        <v>36</v>
      </c>
      <c r="I446" s="4" t="s">
        <v>2</v>
      </c>
      <c r="J446" s="4" t="s">
        <v>3</v>
      </c>
      <c r="K446" s="4" t="s">
        <v>23</v>
      </c>
      <c r="L446" s="4" t="s">
        <v>51</v>
      </c>
      <c r="M446" s="9">
        <v>4</v>
      </c>
      <c r="N446" s="6">
        <v>121.49</v>
      </c>
      <c r="O446" s="7">
        <v>0</v>
      </c>
      <c r="P446" s="6">
        <v>62.01</v>
      </c>
      <c r="Q446" s="6">
        <f t="shared" si="38"/>
        <v>485.96</v>
      </c>
      <c r="R446" s="6">
        <f t="shared" si="39"/>
        <v>248.04</v>
      </c>
      <c r="S446" s="6">
        <f t="shared" si="40"/>
        <v>237.92</v>
      </c>
      <c r="T446" s="8">
        <f t="shared" si="41"/>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11">
        <f t="shared" si="36"/>
        <v>2026</v>
      </c>
      <c r="D447" s="13" t="str">
        <f t="shared" si="37"/>
        <v>Q1</v>
      </c>
      <c r="E447" s="4">
        <f>MONTH(SalesDataTable[[#This Row],[Order Date]])</f>
        <v>3</v>
      </c>
      <c r="F447" s="4" t="str">
        <f>TEXT(SalesDataTable[[#This Row],[Order Date]],"MMM")</f>
        <v>Mar</v>
      </c>
      <c r="G447" s="4" t="s">
        <v>6</v>
      </c>
      <c r="H447" s="4" t="s">
        <v>43</v>
      </c>
      <c r="I447" s="4" t="s">
        <v>19</v>
      </c>
      <c r="J447" s="4" t="s">
        <v>13</v>
      </c>
      <c r="K447" s="4" t="s">
        <v>4</v>
      </c>
      <c r="L447" s="4" t="s">
        <v>5</v>
      </c>
      <c r="M447" s="9">
        <v>5</v>
      </c>
      <c r="N447" s="6">
        <v>81.84</v>
      </c>
      <c r="O447" s="7">
        <v>0.1</v>
      </c>
      <c r="P447" s="6">
        <v>42.7</v>
      </c>
      <c r="Q447" s="6">
        <f t="shared" si="38"/>
        <v>368.28000000000003</v>
      </c>
      <c r="R447" s="6">
        <f t="shared" si="39"/>
        <v>213.5</v>
      </c>
      <c r="S447" s="6">
        <f t="shared" si="40"/>
        <v>154.78000000000003</v>
      </c>
      <c r="T447" s="8">
        <f t="shared" si="41"/>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11">
        <f t="shared" si="36"/>
        <v>2026</v>
      </c>
      <c r="D448" s="13" t="str">
        <f t="shared" si="37"/>
        <v>Q1</v>
      </c>
      <c r="E448" s="4">
        <f>MONTH(SalesDataTable[[#This Row],[Order Date]])</f>
        <v>3</v>
      </c>
      <c r="F448" s="4"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38"/>
        <v>151.47999999999999</v>
      </c>
      <c r="R448" s="6">
        <f t="shared" si="39"/>
        <v>79.41</v>
      </c>
      <c r="S448" s="6">
        <f t="shared" si="40"/>
        <v>72.069999999999993</v>
      </c>
      <c r="T448" s="8">
        <f t="shared" si="41"/>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11">
        <f t="shared" si="36"/>
        <v>2026</v>
      </c>
      <c r="D449" s="13" t="str">
        <f t="shared" si="37"/>
        <v>Q1</v>
      </c>
      <c r="E449" s="4">
        <f>MONTH(SalesDataTable[[#This Row],[Order Date]])</f>
        <v>3</v>
      </c>
      <c r="F449" s="4"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38"/>
        <v>48.469000000000001</v>
      </c>
      <c r="R449" s="6">
        <f t="shared" si="39"/>
        <v>21.94</v>
      </c>
      <c r="S449" s="6">
        <f t="shared" si="40"/>
        <v>26.529</v>
      </c>
      <c r="T449" s="8">
        <f t="shared" si="41"/>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11">
        <f t="shared" ref="C450:C513" si="42">YEAR(B450)</f>
        <v>2026</v>
      </c>
      <c r="D450" s="13" t="str">
        <f t="shared" ref="D450:D513" si="43">"Q"&amp;ROUNDUP(MONTH(B450)/3,0)</f>
        <v>Q1</v>
      </c>
      <c r="E450" s="4">
        <f>MONTH(SalesDataTable[[#This Row],[Order Date]])</f>
        <v>3</v>
      </c>
      <c r="F450" s="4"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44">M450*N450*(1-O450)</f>
        <v>294.19200000000001</v>
      </c>
      <c r="R450" s="6">
        <f t="shared" ref="R450:R513" si="45">M450*P450</f>
        <v>130.72</v>
      </c>
      <c r="S450" s="6">
        <f t="shared" ref="S450:S513" si="46">Q450-R450</f>
        <v>163.47200000000001</v>
      </c>
      <c r="T450" s="8">
        <f t="shared" ref="T450:T513" si="47">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11">
        <f t="shared" si="42"/>
        <v>2026</v>
      </c>
      <c r="D451" s="13" t="str">
        <f t="shared" si="43"/>
        <v>Q1</v>
      </c>
      <c r="E451" s="4">
        <f>MONTH(SalesDataTable[[#This Row],[Order Date]])</f>
        <v>3</v>
      </c>
      <c r="F451" s="4"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44"/>
        <v>816.65000000000009</v>
      </c>
      <c r="R451" s="6">
        <f t="shared" si="45"/>
        <v>435.25</v>
      </c>
      <c r="S451" s="6">
        <f t="shared" si="46"/>
        <v>381.40000000000009</v>
      </c>
      <c r="T451" s="8">
        <f t="shared" si="47"/>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11">
        <f t="shared" si="42"/>
        <v>2026</v>
      </c>
      <c r="D452" s="13" t="str">
        <f t="shared" si="43"/>
        <v>Q1</v>
      </c>
      <c r="E452" s="4">
        <f>MONTH(SalesDataTable[[#This Row],[Order Date]])</f>
        <v>3</v>
      </c>
      <c r="F452" s="4" t="str">
        <f>TEXT(SalesDataTable[[#This Row],[Order Date]],"MMM")</f>
        <v>Mar</v>
      </c>
      <c r="G452" s="4" t="s">
        <v>6</v>
      </c>
      <c r="H452" s="4" t="s">
        <v>49</v>
      </c>
      <c r="I452" s="4" t="s">
        <v>28</v>
      </c>
      <c r="J452" s="4" t="s">
        <v>13</v>
      </c>
      <c r="K452" s="4" t="s">
        <v>9</v>
      </c>
      <c r="L452" s="4" t="s">
        <v>10</v>
      </c>
      <c r="M452" s="9">
        <v>1</v>
      </c>
      <c r="N452" s="6">
        <v>90.27</v>
      </c>
      <c r="O452" s="7">
        <v>0</v>
      </c>
      <c r="P452" s="6">
        <v>46.38</v>
      </c>
      <c r="Q452" s="6">
        <f t="shared" si="44"/>
        <v>90.27</v>
      </c>
      <c r="R452" s="6">
        <f t="shared" si="45"/>
        <v>46.38</v>
      </c>
      <c r="S452" s="6">
        <f t="shared" si="46"/>
        <v>43.889999999999993</v>
      </c>
      <c r="T452" s="8">
        <f t="shared" si="47"/>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11">
        <f t="shared" si="42"/>
        <v>2026</v>
      </c>
      <c r="D453" s="13" t="str">
        <f t="shared" si="43"/>
        <v>Q1</v>
      </c>
      <c r="E453" s="4">
        <f>MONTH(SalesDataTable[[#This Row],[Order Date]])</f>
        <v>3</v>
      </c>
      <c r="F453" s="4"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44"/>
        <v>1496.934</v>
      </c>
      <c r="R453" s="6">
        <f t="shared" si="45"/>
        <v>821.52</v>
      </c>
      <c r="S453" s="6">
        <f t="shared" si="46"/>
        <v>675.41399999999999</v>
      </c>
      <c r="T453" s="8">
        <f t="shared" si="47"/>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11">
        <f t="shared" si="42"/>
        <v>2026</v>
      </c>
      <c r="D454" s="13" t="str">
        <f t="shared" si="43"/>
        <v>Q1</v>
      </c>
      <c r="E454" s="4">
        <f>MONTH(SalesDataTable[[#This Row],[Order Date]])</f>
        <v>3</v>
      </c>
      <c r="F454" s="4"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44"/>
        <v>158.90649999999999</v>
      </c>
      <c r="R454" s="6">
        <f t="shared" si="45"/>
        <v>88.19</v>
      </c>
      <c r="S454" s="6">
        <f t="shared" si="46"/>
        <v>70.716499999999996</v>
      </c>
      <c r="T454" s="8">
        <f t="shared" si="47"/>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11">
        <f t="shared" si="42"/>
        <v>2026</v>
      </c>
      <c r="D455" s="13" t="str">
        <f t="shared" si="43"/>
        <v>Q1</v>
      </c>
      <c r="E455" s="4">
        <f>MONTH(SalesDataTable[[#This Row],[Order Date]])</f>
        <v>3</v>
      </c>
      <c r="F455" s="4"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44"/>
        <v>282.04000000000002</v>
      </c>
      <c r="R455" s="6">
        <f t="shared" si="45"/>
        <v>127.72</v>
      </c>
      <c r="S455" s="6">
        <f t="shared" si="46"/>
        <v>154.32000000000002</v>
      </c>
      <c r="T455" s="8">
        <f t="shared" si="47"/>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11">
        <f t="shared" si="42"/>
        <v>2026</v>
      </c>
      <c r="D456" s="13" t="str">
        <f t="shared" si="43"/>
        <v>Q1</v>
      </c>
      <c r="E456" s="4">
        <f>MONTH(SalesDataTable[[#This Row],[Order Date]])</f>
        <v>3</v>
      </c>
      <c r="F456" s="4" t="str">
        <f>TEXT(SalesDataTable[[#This Row],[Order Date]],"MMM")</f>
        <v>Mar</v>
      </c>
      <c r="G456" s="4" t="s">
        <v>6</v>
      </c>
      <c r="H456" s="4" t="s">
        <v>27</v>
      </c>
      <c r="I456" s="4" t="s">
        <v>8</v>
      </c>
      <c r="J456" s="4" t="s">
        <v>13</v>
      </c>
      <c r="K456" s="4" t="s">
        <v>4</v>
      </c>
      <c r="L456" s="4" t="s">
        <v>30</v>
      </c>
      <c r="M456" s="9">
        <v>12</v>
      </c>
      <c r="N456" s="6">
        <v>101.06</v>
      </c>
      <c r="O456" s="7">
        <v>0.1</v>
      </c>
      <c r="P456" s="6">
        <v>50.59</v>
      </c>
      <c r="Q456" s="6">
        <f t="shared" si="44"/>
        <v>1091.4480000000001</v>
      </c>
      <c r="R456" s="6">
        <f t="shared" si="45"/>
        <v>607.08000000000004</v>
      </c>
      <c r="S456" s="6">
        <f t="shared" si="46"/>
        <v>484.36800000000005</v>
      </c>
      <c r="T456" s="8">
        <f t="shared" si="47"/>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11">
        <f t="shared" si="42"/>
        <v>2026</v>
      </c>
      <c r="D457" s="13" t="str">
        <f t="shared" si="43"/>
        <v>Q1</v>
      </c>
      <c r="E457" s="4">
        <f>MONTH(SalesDataTable[[#This Row],[Order Date]])</f>
        <v>3</v>
      </c>
      <c r="F457" s="4"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44"/>
        <v>151.71499999999997</v>
      </c>
      <c r="R457" s="6">
        <f t="shared" si="45"/>
        <v>87.56</v>
      </c>
      <c r="S457" s="6">
        <f t="shared" si="46"/>
        <v>64.154999999999973</v>
      </c>
      <c r="T457" s="8">
        <f t="shared" si="47"/>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11">
        <f t="shared" si="42"/>
        <v>2026</v>
      </c>
      <c r="D458" s="13" t="str">
        <f t="shared" si="43"/>
        <v>Q1</v>
      </c>
      <c r="E458" s="4">
        <f>MONTH(SalesDataTable[[#This Row],[Order Date]])</f>
        <v>3</v>
      </c>
      <c r="F458" s="4"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44"/>
        <v>767.96</v>
      </c>
      <c r="R458" s="6">
        <f t="shared" si="45"/>
        <v>417.76</v>
      </c>
      <c r="S458" s="6">
        <f t="shared" si="46"/>
        <v>350.20000000000005</v>
      </c>
      <c r="T458" s="8">
        <f t="shared" si="47"/>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11">
        <f t="shared" si="42"/>
        <v>2026</v>
      </c>
      <c r="D459" s="13" t="str">
        <f t="shared" si="43"/>
        <v>Q1</v>
      </c>
      <c r="E459" s="4">
        <f>MONTH(SalesDataTable[[#This Row],[Order Date]])</f>
        <v>3</v>
      </c>
      <c r="F459" s="4" t="str">
        <f>TEXT(SalesDataTable[[#This Row],[Order Date]],"MMM")</f>
        <v>Mar</v>
      </c>
      <c r="G459" s="4" t="s">
        <v>6</v>
      </c>
      <c r="H459" s="4" t="s">
        <v>41</v>
      </c>
      <c r="I459" s="4" t="s">
        <v>2</v>
      </c>
      <c r="J459" s="4" t="s">
        <v>13</v>
      </c>
      <c r="K459" s="4" t="s">
        <v>4</v>
      </c>
      <c r="L459" s="4" t="s">
        <v>22</v>
      </c>
      <c r="M459" s="9">
        <v>1</v>
      </c>
      <c r="N459" s="6">
        <v>49.81</v>
      </c>
      <c r="O459" s="7">
        <v>0.05</v>
      </c>
      <c r="P459" s="6">
        <v>23.12</v>
      </c>
      <c r="Q459" s="6">
        <f t="shared" si="44"/>
        <v>47.319499999999998</v>
      </c>
      <c r="R459" s="6">
        <f t="shared" si="45"/>
        <v>23.12</v>
      </c>
      <c r="S459" s="6">
        <f t="shared" si="46"/>
        <v>24.199499999999997</v>
      </c>
      <c r="T459" s="8">
        <f t="shared" si="47"/>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11">
        <f t="shared" si="42"/>
        <v>2026</v>
      </c>
      <c r="D460" s="13" t="str">
        <f t="shared" si="43"/>
        <v>Q1</v>
      </c>
      <c r="E460" s="4">
        <f>MONTH(SalesDataTable[[#This Row],[Order Date]])</f>
        <v>3</v>
      </c>
      <c r="F460" s="4" t="str">
        <f>TEXT(SalesDataTable[[#This Row],[Order Date]],"MMM")</f>
        <v>Mar</v>
      </c>
      <c r="G460" s="4" t="s">
        <v>0</v>
      </c>
      <c r="H460" s="4" t="s">
        <v>50</v>
      </c>
      <c r="I460" s="4" t="s">
        <v>19</v>
      </c>
      <c r="J460" s="4" t="s">
        <v>13</v>
      </c>
      <c r="K460" s="4" t="s">
        <v>34</v>
      </c>
      <c r="L460" s="4" t="s">
        <v>35</v>
      </c>
      <c r="M460" s="9">
        <v>1</v>
      </c>
      <c r="N460" s="6">
        <v>40.39</v>
      </c>
      <c r="O460" s="7">
        <v>0.1</v>
      </c>
      <c r="P460" s="6">
        <v>14.97</v>
      </c>
      <c r="Q460" s="6">
        <f t="shared" si="44"/>
        <v>36.350999999999999</v>
      </c>
      <c r="R460" s="6">
        <f t="shared" si="45"/>
        <v>14.97</v>
      </c>
      <c r="S460" s="6">
        <f t="shared" si="46"/>
        <v>21.381</v>
      </c>
      <c r="T460" s="8">
        <f t="shared" si="47"/>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11">
        <f t="shared" si="42"/>
        <v>2026</v>
      </c>
      <c r="D461" s="13" t="str">
        <f t="shared" si="43"/>
        <v>Q1</v>
      </c>
      <c r="E461" s="4">
        <f>MONTH(SalesDataTable[[#This Row],[Order Date]])</f>
        <v>3</v>
      </c>
      <c r="F461" s="4"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44"/>
        <v>33.914999999999999</v>
      </c>
      <c r="R461" s="6">
        <f t="shared" si="45"/>
        <v>13.85</v>
      </c>
      <c r="S461" s="6">
        <f t="shared" si="46"/>
        <v>20.064999999999998</v>
      </c>
      <c r="T461" s="8">
        <f t="shared" si="47"/>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11">
        <f t="shared" si="42"/>
        <v>2026</v>
      </c>
      <c r="D462" s="13" t="str">
        <f t="shared" si="43"/>
        <v>Q1</v>
      </c>
      <c r="E462" s="4">
        <f>MONTH(SalesDataTable[[#This Row],[Order Date]])</f>
        <v>3</v>
      </c>
      <c r="F462" s="4" t="str">
        <f>TEXT(SalesDataTable[[#This Row],[Order Date]],"MMM")</f>
        <v>Mar</v>
      </c>
      <c r="G462" s="4" t="s">
        <v>11</v>
      </c>
      <c r="H462" s="4" t="s">
        <v>39</v>
      </c>
      <c r="I462" s="4" t="s">
        <v>28</v>
      </c>
      <c r="J462" s="4" t="s">
        <v>3</v>
      </c>
      <c r="K462" s="4" t="s">
        <v>23</v>
      </c>
      <c r="L462" s="4" t="s">
        <v>40</v>
      </c>
      <c r="M462" s="9">
        <v>1</v>
      </c>
      <c r="N462" s="6">
        <v>80.09</v>
      </c>
      <c r="O462" s="7">
        <v>0</v>
      </c>
      <c r="P462" s="6">
        <v>40.61</v>
      </c>
      <c r="Q462" s="6">
        <f t="shared" si="44"/>
        <v>80.09</v>
      </c>
      <c r="R462" s="6">
        <f t="shared" si="45"/>
        <v>40.61</v>
      </c>
      <c r="S462" s="6">
        <f t="shared" si="46"/>
        <v>39.480000000000004</v>
      </c>
      <c r="T462" s="8">
        <f t="shared" si="47"/>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11">
        <f t="shared" si="42"/>
        <v>2026</v>
      </c>
      <c r="D463" s="13" t="str">
        <f t="shared" si="43"/>
        <v>Q1</v>
      </c>
      <c r="E463" s="4">
        <f>MONTH(SalesDataTable[[#This Row],[Order Date]])</f>
        <v>3</v>
      </c>
      <c r="F463" s="4"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44"/>
        <v>128.583</v>
      </c>
      <c r="R463" s="6">
        <f t="shared" si="45"/>
        <v>77.33</v>
      </c>
      <c r="S463" s="6">
        <f t="shared" si="46"/>
        <v>51.253</v>
      </c>
      <c r="T463" s="8">
        <f t="shared" si="47"/>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11">
        <f t="shared" si="42"/>
        <v>2026</v>
      </c>
      <c r="D464" s="13" t="str">
        <f t="shared" si="43"/>
        <v>Q1</v>
      </c>
      <c r="E464" s="4">
        <f>MONTH(SalesDataTable[[#This Row],[Order Date]])</f>
        <v>3</v>
      </c>
      <c r="F464" s="4" t="str">
        <f>TEXT(SalesDataTable[[#This Row],[Order Date]],"MMM")</f>
        <v>Mar</v>
      </c>
      <c r="G464" s="4" t="s">
        <v>20</v>
      </c>
      <c r="H464" s="4" t="s">
        <v>33</v>
      </c>
      <c r="I464" s="4" t="s">
        <v>2</v>
      </c>
      <c r="J464" s="4" t="s">
        <v>3</v>
      </c>
      <c r="K464" s="4" t="s">
        <v>34</v>
      </c>
      <c r="L464" s="4" t="s">
        <v>35</v>
      </c>
      <c r="M464" s="9">
        <v>1</v>
      </c>
      <c r="N464" s="6">
        <v>40.53</v>
      </c>
      <c r="O464" s="7">
        <v>0</v>
      </c>
      <c r="P464" s="6">
        <v>14.32</v>
      </c>
      <c r="Q464" s="6">
        <f t="shared" si="44"/>
        <v>40.53</v>
      </c>
      <c r="R464" s="6">
        <f t="shared" si="45"/>
        <v>14.32</v>
      </c>
      <c r="S464" s="6">
        <f t="shared" si="46"/>
        <v>26.21</v>
      </c>
      <c r="T464" s="8">
        <f t="shared" si="47"/>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11">
        <f t="shared" si="42"/>
        <v>2026</v>
      </c>
      <c r="D465" s="13" t="str">
        <f t="shared" si="43"/>
        <v>Q1</v>
      </c>
      <c r="E465" s="4">
        <f>MONTH(SalesDataTable[[#This Row],[Order Date]])</f>
        <v>3</v>
      </c>
      <c r="F465" s="4" t="str">
        <f>TEXT(SalesDataTable[[#This Row],[Order Date]],"MMM")</f>
        <v>Mar</v>
      </c>
      <c r="G465" s="4" t="s">
        <v>20</v>
      </c>
      <c r="H465" s="4" t="s">
        <v>33</v>
      </c>
      <c r="I465" s="4" t="s">
        <v>2</v>
      </c>
      <c r="J465" s="4" t="s">
        <v>3</v>
      </c>
      <c r="K465" s="4" t="s">
        <v>4</v>
      </c>
      <c r="L465" s="4" t="s">
        <v>22</v>
      </c>
      <c r="M465" s="9">
        <v>1</v>
      </c>
      <c r="N465" s="6">
        <v>49.46</v>
      </c>
      <c r="O465" s="7">
        <v>0</v>
      </c>
      <c r="P465" s="6">
        <v>23.04</v>
      </c>
      <c r="Q465" s="6">
        <f t="shared" si="44"/>
        <v>49.46</v>
      </c>
      <c r="R465" s="6">
        <f t="shared" si="45"/>
        <v>23.04</v>
      </c>
      <c r="S465" s="6">
        <f t="shared" si="46"/>
        <v>26.42</v>
      </c>
      <c r="T465" s="8">
        <f t="shared" si="47"/>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11">
        <f t="shared" si="42"/>
        <v>2026</v>
      </c>
      <c r="D466" s="13" t="str">
        <f t="shared" si="43"/>
        <v>Q1</v>
      </c>
      <c r="E466" s="4">
        <f>MONTH(SalesDataTable[[#This Row],[Order Date]])</f>
        <v>3</v>
      </c>
      <c r="F466" s="4"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44"/>
        <v>427.38</v>
      </c>
      <c r="R466" s="6">
        <f t="shared" si="45"/>
        <v>238.95000000000002</v>
      </c>
      <c r="S466" s="6">
        <f t="shared" si="46"/>
        <v>188.42999999999998</v>
      </c>
      <c r="T466" s="8">
        <f t="shared" si="47"/>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11">
        <f t="shared" si="42"/>
        <v>2026</v>
      </c>
      <c r="D467" s="13" t="str">
        <f t="shared" si="43"/>
        <v>Q1</v>
      </c>
      <c r="E467" s="4">
        <f>MONTH(SalesDataTable[[#This Row],[Order Date]])</f>
        <v>3</v>
      </c>
      <c r="F467" s="4"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44"/>
        <v>810.42600000000004</v>
      </c>
      <c r="R467" s="6">
        <f t="shared" si="45"/>
        <v>485.64</v>
      </c>
      <c r="S467" s="6">
        <f t="shared" si="46"/>
        <v>324.78600000000006</v>
      </c>
      <c r="T467" s="8">
        <f t="shared" si="47"/>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11">
        <f t="shared" si="42"/>
        <v>2026</v>
      </c>
      <c r="D468" s="13" t="str">
        <f t="shared" si="43"/>
        <v>Q1</v>
      </c>
      <c r="E468" s="4">
        <f>MONTH(SalesDataTable[[#This Row],[Order Date]])</f>
        <v>3</v>
      </c>
      <c r="F468" s="4" t="str">
        <f>TEXT(SalesDataTable[[#This Row],[Order Date]],"MMM")</f>
        <v>Mar</v>
      </c>
      <c r="G468" s="4" t="s">
        <v>6</v>
      </c>
      <c r="H468" s="4" t="s">
        <v>49</v>
      </c>
      <c r="I468" s="4" t="s">
        <v>2</v>
      </c>
      <c r="J468" s="4" t="s">
        <v>13</v>
      </c>
      <c r="K468" s="4" t="s">
        <v>34</v>
      </c>
      <c r="L468" s="4" t="s">
        <v>35</v>
      </c>
      <c r="M468" s="9">
        <v>2</v>
      </c>
      <c r="N468" s="6">
        <v>41.04</v>
      </c>
      <c r="O468" s="7">
        <v>0</v>
      </c>
      <c r="P468" s="6">
        <v>15.03</v>
      </c>
      <c r="Q468" s="6">
        <f t="shared" si="44"/>
        <v>82.08</v>
      </c>
      <c r="R468" s="6">
        <f t="shared" si="45"/>
        <v>30.06</v>
      </c>
      <c r="S468" s="6">
        <f t="shared" si="46"/>
        <v>52.019999999999996</v>
      </c>
      <c r="T468" s="8">
        <f t="shared" si="47"/>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11">
        <f t="shared" si="42"/>
        <v>2026</v>
      </c>
      <c r="D469" s="13" t="str">
        <f t="shared" si="43"/>
        <v>Q1</v>
      </c>
      <c r="E469" s="4">
        <f>MONTH(SalesDataTable[[#This Row],[Order Date]])</f>
        <v>3</v>
      </c>
      <c r="F469" s="4" t="str">
        <f>TEXT(SalesDataTable[[#This Row],[Order Date]],"MMM")</f>
        <v>Mar</v>
      </c>
      <c r="G469" s="4" t="s">
        <v>6</v>
      </c>
      <c r="H469" s="4" t="s">
        <v>43</v>
      </c>
      <c r="I469" s="4" t="s">
        <v>2</v>
      </c>
      <c r="J469" s="4" t="s">
        <v>3</v>
      </c>
      <c r="K469" s="4" t="s">
        <v>9</v>
      </c>
      <c r="L469" s="4" t="s">
        <v>17</v>
      </c>
      <c r="M469" s="9">
        <v>2</v>
      </c>
      <c r="N469" s="6">
        <v>145.06</v>
      </c>
      <c r="O469" s="7">
        <v>0.15</v>
      </c>
      <c r="P469" s="6">
        <v>77.08</v>
      </c>
      <c r="Q469" s="6">
        <f t="shared" si="44"/>
        <v>246.602</v>
      </c>
      <c r="R469" s="6">
        <f t="shared" si="45"/>
        <v>154.16</v>
      </c>
      <c r="S469" s="6">
        <f t="shared" si="46"/>
        <v>92.442000000000007</v>
      </c>
      <c r="T469" s="8">
        <f t="shared" si="47"/>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11">
        <f t="shared" si="42"/>
        <v>2026</v>
      </c>
      <c r="D470" s="13" t="str">
        <f t="shared" si="43"/>
        <v>Q1</v>
      </c>
      <c r="E470" s="4">
        <f>MONTH(SalesDataTable[[#This Row],[Order Date]])</f>
        <v>3</v>
      </c>
      <c r="F470" s="4"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44"/>
        <v>130.72999999999999</v>
      </c>
      <c r="R470" s="6">
        <f t="shared" si="45"/>
        <v>66.17</v>
      </c>
      <c r="S470" s="6">
        <f t="shared" si="46"/>
        <v>64.559999999999988</v>
      </c>
      <c r="T470" s="8">
        <f t="shared" si="47"/>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11">
        <f t="shared" si="42"/>
        <v>2026</v>
      </c>
      <c r="D471" s="13" t="str">
        <f t="shared" si="43"/>
        <v>Q1</v>
      </c>
      <c r="E471" s="4">
        <f>MONTH(SalesDataTable[[#This Row],[Order Date]])</f>
        <v>3</v>
      </c>
      <c r="F471" s="4"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44"/>
        <v>73.260000000000005</v>
      </c>
      <c r="R471" s="6">
        <f t="shared" si="45"/>
        <v>28.62</v>
      </c>
      <c r="S471" s="6">
        <f t="shared" si="46"/>
        <v>44.64</v>
      </c>
      <c r="T471" s="8">
        <f t="shared" si="47"/>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11">
        <f t="shared" si="42"/>
        <v>2026</v>
      </c>
      <c r="D472" s="13" t="str">
        <f t="shared" si="43"/>
        <v>Q1</v>
      </c>
      <c r="E472" s="4">
        <f>MONTH(SalesDataTable[[#This Row],[Order Date]])</f>
        <v>3</v>
      </c>
      <c r="F472" s="4" t="str">
        <f>TEXT(SalesDataTable[[#This Row],[Order Date]],"MMM")</f>
        <v>Mar</v>
      </c>
      <c r="G472" s="4" t="s">
        <v>20</v>
      </c>
      <c r="H472" s="4" t="s">
        <v>47</v>
      </c>
      <c r="I472" s="4" t="s">
        <v>28</v>
      </c>
      <c r="J472" s="4" t="s">
        <v>13</v>
      </c>
      <c r="K472" s="4" t="s">
        <v>4</v>
      </c>
      <c r="L472" s="4" t="s">
        <v>22</v>
      </c>
      <c r="M472" s="9">
        <v>1</v>
      </c>
      <c r="N472" s="6">
        <v>50.99</v>
      </c>
      <c r="O472" s="7">
        <v>0.1</v>
      </c>
      <c r="P472" s="6">
        <v>21.86</v>
      </c>
      <c r="Q472" s="6">
        <f t="shared" si="44"/>
        <v>45.891000000000005</v>
      </c>
      <c r="R472" s="6">
        <f t="shared" si="45"/>
        <v>21.86</v>
      </c>
      <c r="S472" s="6">
        <f t="shared" si="46"/>
        <v>24.031000000000006</v>
      </c>
      <c r="T472" s="8">
        <f t="shared" si="47"/>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11">
        <f t="shared" si="42"/>
        <v>2026</v>
      </c>
      <c r="D473" s="13" t="str">
        <f t="shared" si="43"/>
        <v>Q1</v>
      </c>
      <c r="E473" s="4">
        <f>MONTH(SalesDataTable[[#This Row],[Order Date]])</f>
        <v>3</v>
      </c>
      <c r="F473" s="4"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44"/>
        <v>536.72</v>
      </c>
      <c r="R473" s="6">
        <f t="shared" si="45"/>
        <v>265.72000000000003</v>
      </c>
      <c r="S473" s="6">
        <f t="shared" si="46"/>
        <v>271</v>
      </c>
      <c r="T473" s="8">
        <f t="shared" si="47"/>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11">
        <f t="shared" si="42"/>
        <v>2026</v>
      </c>
      <c r="D474" s="13" t="str">
        <f t="shared" si="43"/>
        <v>Q1</v>
      </c>
      <c r="E474" s="4">
        <f>MONTH(SalesDataTable[[#This Row],[Order Date]])</f>
        <v>3</v>
      </c>
      <c r="F474" s="4" t="str">
        <f>TEXT(SalesDataTable[[#This Row],[Order Date]],"MMM")</f>
        <v>Mar</v>
      </c>
      <c r="G474" s="4" t="s">
        <v>6</v>
      </c>
      <c r="H474" s="4" t="s">
        <v>43</v>
      </c>
      <c r="I474" s="4" t="s">
        <v>19</v>
      </c>
      <c r="J474" s="4" t="s">
        <v>16</v>
      </c>
      <c r="K474" s="4" t="s">
        <v>34</v>
      </c>
      <c r="L474" s="4" t="s">
        <v>45</v>
      </c>
      <c r="M474" s="9">
        <v>2</v>
      </c>
      <c r="N474" s="6">
        <v>50.86</v>
      </c>
      <c r="O474" s="7">
        <v>0.1</v>
      </c>
      <c r="P474" s="6">
        <v>21.76</v>
      </c>
      <c r="Q474" s="6">
        <f t="shared" si="44"/>
        <v>91.548000000000002</v>
      </c>
      <c r="R474" s="6">
        <f t="shared" si="45"/>
        <v>43.52</v>
      </c>
      <c r="S474" s="6">
        <f t="shared" si="46"/>
        <v>48.027999999999999</v>
      </c>
      <c r="T474" s="8">
        <f t="shared" si="47"/>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11">
        <f t="shared" si="42"/>
        <v>2026</v>
      </c>
      <c r="D475" s="13" t="str">
        <f t="shared" si="43"/>
        <v>Q1</v>
      </c>
      <c r="E475" s="4">
        <f>MONTH(SalesDataTable[[#This Row],[Order Date]])</f>
        <v>3</v>
      </c>
      <c r="F475" s="4"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44"/>
        <v>1348.4880000000001</v>
      </c>
      <c r="R475" s="6">
        <f t="shared" si="45"/>
        <v>729.84</v>
      </c>
      <c r="S475" s="6">
        <f t="shared" si="46"/>
        <v>618.64800000000002</v>
      </c>
      <c r="T475" s="8">
        <f t="shared" si="47"/>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11">
        <f t="shared" si="42"/>
        <v>2026</v>
      </c>
      <c r="D476" s="13" t="str">
        <f t="shared" si="43"/>
        <v>Q2</v>
      </c>
      <c r="E476" s="4">
        <f>MONTH(SalesDataTable[[#This Row],[Order Date]])</f>
        <v>4</v>
      </c>
      <c r="F476" s="4"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44"/>
        <v>73.584000000000003</v>
      </c>
      <c r="R476" s="6">
        <f t="shared" si="45"/>
        <v>42.78</v>
      </c>
      <c r="S476" s="6">
        <f t="shared" si="46"/>
        <v>30.804000000000002</v>
      </c>
      <c r="T476" s="8">
        <f t="shared" si="47"/>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11">
        <f t="shared" si="42"/>
        <v>2026</v>
      </c>
      <c r="D477" s="13" t="str">
        <f t="shared" si="43"/>
        <v>Q2</v>
      </c>
      <c r="E477" s="4">
        <f>MONTH(SalesDataTable[[#This Row],[Order Date]])</f>
        <v>4</v>
      </c>
      <c r="F477" s="4" t="str">
        <f>TEXT(SalesDataTable[[#This Row],[Order Date]],"MMM")</f>
        <v>Apr</v>
      </c>
      <c r="G477" s="4" t="s">
        <v>6</v>
      </c>
      <c r="H477" s="4" t="s">
        <v>49</v>
      </c>
      <c r="I477" s="4" t="s">
        <v>19</v>
      </c>
      <c r="J477" s="4" t="s">
        <v>16</v>
      </c>
      <c r="K477" s="4" t="s">
        <v>14</v>
      </c>
      <c r="L477" s="4" t="s">
        <v>44</v>
      </c>
      <c r="M477" s="9">
        <v>1</v>
      </c>
      <c r="N477" s="6">
        <v>134.65</v>
      </c>
      <c r="O477" s="7">
        <v>0</v>
      </c>
      <c r="P477" s="6">
        <v>68.19</v>
      </c>
      <c r="Q477" s="6">
        <f t="shared" si="44"/>
        <v>134.65</v>
      </c>
      <c r="R477" s="6">
        <f t="shared" si="45"/>
        <v>68.19</v>
      </c>
      <c r="S477" s="6">
        <f t="shared" si="46"/>
        <v>66.460000000000008</v>
      </c>
      <c r="T477" s="8">
        <f t="shared" si="47"/>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11">
        <f t="shared" si="42"/>
        <v>2026</v>
      </c>
      <c r="D478" s="13" t="str">
        <f t="shared" si="43"/>
        <v>Q2</v>
      </c>
      <c r="E478" s="4">
        <f>MONTH(SalesDataTable[[#This Row],[Order Date]])</f>
        <v>4</v>
      </c>
      <c r="F478" s="4" t="str">
        <f>TEXT(SalesDataTable[[#This Row],[Order Date]],"MMM")</f>
        <v>Apr</v>
      </c>
      <c r="G478" s="4" t="s">
        <v>11</v>
      </c>
      <c r="H478" s="4" t="s">
        <v>52</v>
      </c>
      <c r="I478" s="4" t="s">
        <v>2</v>
      </c>
      <c r="J478" s="4" t="s">
        <v>16</v>
      </c>
      <c r="K478" s="4" t="s">
        <v>4</v>
      </c>
      <c r="L478" s="4" t="s">
        <v>26</v>
      </c>
      <c r="M478" s="9">
        <v>1</v>
      </c>
      <c r="N478" s="6">
        <v>41.21</v>
      </c>
      <c r="O478" s="7">
        <v>0</v>
      </c>
      <c r="P478" s="6">
        <v>16.34</v>
      </c>
      <c r="Q478" s="6">
        <f t="shared" si="44"/>
        <v>41.21</v>
      </c>
      <c r="R478" s="6">
        <f t="shared" si="45"/>
        <v>16.34</v>
      </c>
      <c r="S478" s="6">
        <f t="shared" si="46"/>
        <v>24.87</v>
      </c>
      <c r="T478" s="8">
        <f t="shared" si="47"/>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11">
        <f t="shared" si="42"/>
        <v>2026</v>
      </c>
      <c r="D479" s="13" t="str">
        <f t="shared" si="43"/>
        <v>Q2</v>
      </c>
      <c r="E479" s="4">
        <f>MONTH(SalesDataTable[[#This Row],[Order Date]])</f>
        <v>4</v>
      </c>
      <c r="F479" s="4"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44"/>
        <v>81.180000000000007</v>
      </c>
      <c r="R479" s="6">
        <f t="shared" si="45"/>
        <v>30.02</v>
      </c>
      <c r="S479" s="6">
        <f t="shared" si="46"/>
        <v>51.160000000000011</v>
      </c>
      <c r="T479" s="8">
        <f t="shared" si="47"/>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11">
        <f t="shared" si="42"/>
        <v>2026</v>
      </c>
      <c r="D480" s="13" t="str">
        <f t="shared" si="43"/>
        <v>Q2</v>
      </c>
      <c r="E480" s="4">
        <f>MONTH(SalesDataTable[[#This Row],[Order Date]])</f>
        <v>4</v>
      </c>
      <c r="F480" s="4"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44"/>
        <v>353.62799999999999</v>
      </c>
      <c r="R480" s="6">
        <f t="shared" si="45"/>
        <v>187.23</v>
      </c>
      <c r="S480" s="6">
        <f t="shared" si="46"/>
        <v>166.398</v>
      </c>
      <c r="T480" s="8">
        <f t="shared" si="47"/>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11">
        <f t="shared" si="42"/>
        <v>2026</v>
      </c>
      <c r="D481" s="13" t="str">
        <f t="shared" si="43"/>
        <v>Q2</v>
      </c>
      <c r="E481" s="4">
        <f>MONTH(SalesDataTable[[#This Row],[Order Date]])</f>
        <v>4</v>
      </c>
      <c r="F481" s="4" t="str">
        <f>TEXT(SalesDataTable[[#This Row],[Order Date]],"MMM")</f>
        <v>Apr</v>
      </c>
      <c r="G481" s="4" t="s">
        <v>6</v>
      </c>
      <c r="H481" s="4" t="s">
        <v>7</v>
      </c>
      <c r="I481" s="4" t="s">
        <v>2</v>
      </c>
      <c r="J481" s="4" t="s">
        <v>3</v>
      </c>
      <c r="K481" s="4" t="s">
        <v>23</v>
      </c>
      <c r="L481" s="4" t="s">
        <v>51</v>
      </c>
      <c r="M481" s="9">
        <v>2</v>
      </c>
      <c r="N481" s="6">
        <v>125.35</v>
      </c>
      <c r="O481" s="7">
        <v>0.15</v>
      </c>
      <c r="P481" s="6">
        <v>60.73</v>
      </c>
      <c r="Q481" s="6">
        <f t="shared" si="44"/>
        <v>213.095</v>
      </c>
      <c r="R481" s="6">
        <f t="shared" si="45"/>
        <v>121.46</v>
      </c>
      <c r="S481" s="6">
        <f t="shared" si="46"/>
        <v>91.635000000000005</v>
      </c>
      <c r="T481" s="8">
        <f t="shared" si="47"/>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11">
        <f t="shared" si="42"/>
        <v>2026</v>
      </c>
      <c r="D482" s="13" t="str">
        <f t="shared" si="43"/>
        <v>Q2</v>
      </c>
      <c r="E482" s="4">
        <f>MONTH(SalesDataTable[[#This Row],[Order Date]])</f>
        <v>4</v>
      </c>
      <c r="F482" s="4"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44"/>
        <v>108.27000000000001</v>
      </c>
      <c r="R482" s="6">
        <f t="shared" si="45"/>
        <v>42.089999999999996</v>
      </c>
      <c r="S482" s="6">
        <f t="shared" si="46"/>
        <v>66.180000000000007</v>
      </c>
      <c r="T482" s="8">
        <f t="shared" si="47"/>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11">
        <f t="shared" si="42"/>
        <v>2026</v>
      </c>
      <c r="D483" s="13" t="str">
        <f t="shared" si="43"/>
        <v>Q2</v>
      </c>
      <c r="E483" s="4">
        <f>MONTH(SalesDataTable[[#This Row],[Order Date]])</f>
        <v>4</v>
      </c>
      <c r="F483" s="4" t="str">
        <f>TEXT(SalesDataTable[[#This Row],[Order Date]],"MMM")</f>
        <v>Apr</v>
      </c>
      <c r="G483" s="4" t="s">
        <v>6</v>
      </c>
      <c r="H483" s="4" t="s">
        <v>43</v>
      </c>
      <c r="I483" s="4" t="s">
        <v>8</v>
      </c>
      <c r="J483" s="4" t="s">
        <v>16</v>
      </c>
      <c r="K483" s="4" t="s">
        <v>9</v>
      </c>
      <c r="L483" s="4" t="s">
        <v>10</v>
      </c>
      <c r="M483" s="9">
        <v>15</v>
      </c>
      <c r="N483" s="6">
        <v>94.33</v>
      </c>
      <c r="O483" s="7">
        <v>0.1</v>
      </c>
      <c r="P483" s="6">
        <v>44.38</v>
      </c>
      <c r="Q483" s="6">
        <f t="shared" si="44"/>
        <v>1273.4550000000002</v>
      </c>
      <c r="R483" s="6">
        <f t="shared" si="45"/>
        <v>665.7</v>
      </c>
      <c r="S483" s="6">
        <f t="shared" si="46"/>
        <v>607.75500000000011</v>
      </c>
      <c r="T483" s="8">
        <f t="shared" si="47"/>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11">
        <f t="shared" si="42"/>
        <v>2026</v>
      </c>
      <c r="D484" s="13" t="str">
        <f t="shared" si="43"/>
        <v>Q2</v>
      </c>
      <c r="E484" s="4">
        <f>MONTH(SalesDataTable[[#This Row],[Order Date]])</f>
        <v>4</v>
      </c>
      <c r="F484" s="4" t="str">
        <f>TEXT(SalesDataTable[[#This Row],[Order Date]],"MMM")</f>
        <v>Apr</v>
      </c>
      <c r="G484" s="4" t="s">
        <v>20</v>
      </c>
      <c r="H484" s="4" t="s">
        <v>21</v>
      </c>
      <c r="I484" s="4" t="s">
        <v>19</v>
      </c>
      <c r="J484" s="4" t="s">
        <v>3</v>
      </c>
      <c r="K484" s="4" t="s">
        <v>14</v>
      </c>
      <c r="L484" s="4" t="s">
        <v>15</v>
      </c>
      <c r="M484" s="9">
        <v>1</v>
      </c>
      <c r="N484" s="6">
        <v>35.6</v>
      </c>
      <c r="O484" s="7">
        <v>0.1</v>
      </c>
      <c r="P484" s="6">
        <v>13.39</v>
      </c>
      <c r="Q484" s="6">
        <f t="shared" si="44"/>
        <v>32.04</v>
      </c>
      <c r="R484" s="6">
        <f t="shared" si="45"/>
        <v>13.39</v>
      </c>
      <c r="S484" s="6">
        <f t="shared" si="46"/>
        <v>18.649999999999999</v>
      </c>
      <c r="T484" s="8">
        <f t="shared" si="47"/>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11">
        <f t="shared" si="42"/>
        <v>2026</v>
      </c>
      <c r="D485" s="13" t="str">
        <f t="shared" si="43"/>
        <v>Q2</v>
      </c>
      <c r="E485" s="4">
        <f>MONTH(SalesDataTable[[#This Row],[Order Date]])</f>
        <v>4</v>
      </c>
      <c r="F485" s="4" t="str">
        <f>TEXT(SalesDataTable[[#This Row],[Order Date]],"MMM")</f>
        <v>Apr</v>
      </c>
      <c r="G485" s="4" t="s">
        <v>6</v>
      </c>
      <c r="H485" s="4" t="s">
        <v>43</v>
      </c>
      <c r="I485" s="4" t="s">
        <v>28</v>
      </c>
      <c r="J485" s="4" t="s">
        <v>3</v>
      </c>
      <c r="K485" s="4" t="s">
        <v>4</v>
      </c>
      <c r="L485" s="4" t="s">
        <v>22</v>
      </c>
      <c r="M485" s="9">
        <v>1</v>
      </c>
      <c r="N485" s="6">
        <v>50.17</v>
      </c>
      <c r="O485" s="7">
        <v>0</v>
      </c>
      <c r="P485" s="6">
        <v>21.95</v>
      </c>
      <c r="Q485" s="6">
        <f t="shared" si="44"/>
        <v>50.17</v>
      </c>
      <c r="R485" s="6">
        <f t="shared" si="45"/>
        <v>21.95</v>
      </c>
      <c r="S485" s="6">
        <f t="shared" si="46"/>
        <v>28.220000000000002</v>
      </c>
      <c r="T485" s="8">
        <f t="shared" si="47"/>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11">
        <f t="shared" si="42"/>
        <v>2026</v>
      </c>
      <c r="D486" s="13" t="str">
        <f t="shared" si="43"/>
        <v>Q2</v>
      </c>
      <c r="E486" s="4">
        <f>MONTH(SalesDataTable[[#This Row],[Order Date]])</f>
        <v>4</v>
      </c>
      <c r="F486" s="4"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44"/>
        <v>145.80000000000001</v>
      </c>
      <c r="R486" s="6">
        <f t="shared" si="45"/>
        <v>63.04</v>
      </c>
      <c r="S486" s="6">
        <f t="shared" si="46"/>
        <v>82.760000000000019</v>
      </c>
      <c r="T486" s="8">
        <f t="shared" si="47"/>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11">
        <f t="shared" si="42"/>
        <v>2026</v>
      </c>
      <c r="D487" s="13" t="str">
        <f t="shared" si="43"/>
        <v>Q2</v>
      </c>
      <c r="E487" s="4">
        <f>MONTH(SalesDataTable[[#This Row],[Order Date]])</f>
        <v>4</v>
      </c>
      <c r="F487" s="4" t="str">
        <f>TEXT(SalesDataTable[[#This Row],[Order Date]],"MMM")</f>
        <v>Apr</v>
      </c>
      <c r="G487" s="4" t="s">
        <v>11</v>
      </c>
      <c r="H487" s="4" t="s">
        <v>52</v>
      </c>
      <c r="I487" s="4" t="s">
        <v>2</v>
      </c>
      <c r="J487" s="4" t="s">
        <v>13</v>
      </c>
      <c r="K487" s="4" t="s">
        <v>9</v>
      </c>
      <c r="L487" s="4" t="s">
        <v>10</v>
      </c>
      <c r="M487" s="9">
        <v>2</v>
      </c>
      <c r="N487" s="6">
        <v>93.48</v>
      </c>
      <c r="O487" s="7">
        <v>0</v>
      </c>
      <c r="P487" s="6">
        <v>45.15</v>
      </c>
      <c r="Q487" s="6">
        <f t="shared" si="44"/>
        <v>186.96</v>
      </c>
      <c r="R487" s="6">
        <f t="shared" si="45"/>
        <v>90.3</v>
      </c>
      <c r="S487" s="6">
        <f t="shared" si="46"/>
        <v>96.660000000000011</v>
      </c>
      <c r="T487" s="8">
        <f t="shared" si="47"/>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11">
        <f t="shared" si="42"/>
        <v>2026</v>
      </c>
      <c r="D488" s="13" t="str">
        <f t="shared" si="43"/>
        <v>Q2</v>
      </c>
      <c r="E488" s="4">
        <f>MONTH(SalesDataTable[[#This Row],[Order Date]])</f>
        <v>4</v>
      </c>
      <c r="F488" s="4" t="str">
        <f>TEXT(SalesDataTable[[#This Row],[Order Date]],"MMM")</f>
        <v>Apr</v>
      </c>
      <c r="G488" s="4" t="s">
        <v>6</v>
      </c>
      <c r="H488" s="4" t="s">
        <v>43</v>
      </c>
      <c r="I488" s="4" t="s">
        <v>2</v>
      </c>
      <c r="J488" s="4" t="s">
        <v>13</v>
      </c>
      <c r="K488" s="4" t="s">
        <v>23</v>
      </c>
      <c r="L488" s="4" t="s">
        <v>51</v>
      </c>
      <c r="M488" s="9">
        <v>1</v>
      </c>
      <c r="N488" s="6">
        <v>123.63</v>
      </c>
      <c r="O488" s="7">
        <v>0</v>
      </c>
      <c r="P488" s="6">
        <v>58.88</v>
      </c>
      <c r="Q488" s="6">
        <f t="shared" si="44"/>
        <v>123.63</v>
      </c>
      <c r="R488" s="6">
        <f t="shared" si="45"/>
        <v>58.88</v>
      </c>
      <c r="S488" s="6">
        <f t="shared" si="46"/>
        <v>64.75</v>
      </c>
      <c r="T488" s="8">
        <f t="shared" si="47"/>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11">
        <f t="shared" si="42"/>
        <v>2026</v>
      </c>
      <c r="D489" s="13" t="str">
        <f t="shared" si="43"/>
        <v>Q2</v>
      </c>
      <c r="E489" s="4">
        <f>MONTH(SalesDataTable[[#This Row],[Order Date]])</f>
        <v>4</v>
      </c>
      <c r="F489" s="4" t="str">
        <f>TEXT(SalesDataTable[[#This Row],[Order Date]],"MMM")</f>
        <v>Apr</v>
      </c>
      <c r="G489" s="4" t="s">
        <v>6</v>
      </c>
      <c r="H489" s="4" t="s">
        <v>43</v>
      </c>
      <c r="I489" s="4" t="s">
        <v>2</v>
      </c>
      <c r="J489" s="4" t="s">
        <v>13</v>
      </c>
      <c r="K489" s="4" t="s">
        <v>14</v>
      </c>
      <c r="L489" s="4" t="s">
        <v>48</v>
      </c>
      <c r="M489" s="9">
        <v>3</v>
      </c>
      <c r="N489" s="6">
        <v>168.37</v>
      </c>
      <c r="O489" s="7">
        <v>0</v>
      </c>
      <c r="P489" s="6">
        <v>87.15</v>
      </c>
      <c r="Q489" s="6">
        <f t="shared" si="44"/>
        <v>505.11</v>
      </c>
      <c r="R489" s="6">
        <f t="shared" si="45"/>
        <v>261.45000000000005</v>
      </c>
      <c r="S489" s="6">
        <f t="shared" si="46"/>
        <v>243.65999999999997</v>
      </c>
      <c r="T489" s="8">
        <f t="shared" si="47"/>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11">
        <f t="shared" si="42"/>
        <v>2026</v>
      </c>
      <c r="D490" s="13" t="str">
        <f t="shared" si="43"/>
        <v>Q2</v>
      </c>
      <c r="E490" s="4">
        <f>MONTH(SalesDataTable[[#This Row],[Order Date]])</f>
        <v>4</v>
      </c>
      <c r="F490" s="4" t="str">
        <f>TEXT(SalesDataTable[[#This Row],[Order Date]],"MMM")</f>
        <v>Apr</v>
      </c>
      <c r="G490" s="4" t="s">
        <v>0</v>
      </c>
      <c r="H490" s="4" t="s">
        <v>36</v>
      </c>
      <c r="I490" s="4" t="s">
        <v>28</v>
      </c>
      <c r="J490" s="4" t="s">
        <v>13</v>
      </c>
      <c r="K490" s="4" t="s">
        <v>4</v>
      </c>
      <c r="L490" s="4" t="s">
        <v>22</v>
      </c>
      <c r="M490" s="9">
        <v>4</v>
      </c>
      <c r="N490" s="6">
        <v>51.68</v>
      </c>
      <c r="O490" s="7">
        <v>0.05</v>
      </c>
      <c r="P490" s="6">
        <v>23.09</v>
      </c>
      <c r="Q490" s="6">
        <f t="shared" si="44"/>
        <v>196.38399999999999</v>
      </c>
      <c r="R490" s="6">
        <f t="shared" si="45"/>
        <v>92.36</v>
      </c>
      <c r="S490" s="6">
        <f t="shared" si="46"/>
        <v>104.02399999999999</v>
      </c>
      <c r="T490" s="8">
        <f t="shared" si="47"/>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11">
        <f t="shared" si="42"/>
        <v>2026</v>
      </c>
      <c r="D491" s="13" t="str">
        <f t="shared" si="43"/>
        <v>Q2</v>
      </c>
      <c r="E491" s="4">
        <f>MONTH(SalesDataTable[[#This Row],[Order Date]])</f>
        <v>4</v>
      </c>
      <c r="F491" s="4"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44"/>
        <v>40.159999999999997</v>
      </c>
      <c r="R491" s="6">
        <f t="shared" si="45"/>
        <v>16.77</v>
      </c>
      <c r="S491" s="6">
        <f t="shared" si="46"/>
        <v>23.389999999999997</v>
      </c>
      <c r="T491" s="8">
        <f t="shared" si="47"/>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11">
        <f t="shared" si="42"/>
        <v>2026</v>
      </c>
      <c r="D492" s="13" t="str">
        <f t="shared" si="43"/>
        <v>Q2</v>
      </c>
      <c r="E492" s="4">
        <f>MONTH(SalesDataTable[[#This Row],[Order Date]])</f>
        <v>4</v>
      </c>
      <c r="F492" s="4" t="str">
        <f>TEXT(SalesDataTable[[#This Row],[Order Date]],"MMM")</f>
        <v>Apr</v>
      </c>
      <c r="G492" s="4" t="s">
        <v>20</v>
      </c>
      <c r="H492" s="4" t="s">
        <v>47</v>
      </c>
      <c r="I492" s="4" t="s">
        <v>19</v>
      </c>
      <c r="J492" s="4" t="s">
        <v>3</v>
      </c>
      <c r="K492" s="4" t="s">
        <v>14</v>
      </c>
      <c r="L492" s="4" t="s">
        <v>15</v>
      </c>
      <c r="M492" s="9">
        <v>3</v>
      </c>
      <c r="N492" s="6">
        <v>36.17</v>
      </c>
      <c r="O492" s="7">
        <v>0.1</v>
      </c>
      <c r="P492" s="6">
        <v>13.65</v>
      </c>
      <c r="Q492" s="6">
        <f t="shared" si="44"/>
        <v>97.659000000000006</v>
      </c>
      <c r="R492" s="6">
        <f t="shared" si="45"/>
        <v>40.950000000000003</v>
      </c>
      <c r="S492" s="6">
        <f t="shared" si="46"/>
        <v>56.709000000000003</v>
      </c>
      <c r="T492" s="8">
        <f t="shared" si="47"/>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11">
        <f t="shared" si="42"/>
        <v>2026</v>
      </c>
      <c r="D493" s="13" t="str">
        <f t="shared" si="43"/>
        <v>Q2</v>
      </c>
      <c r="E493" s="4">
        <f>MONTH(SalesDataTable[[#This Row],[Order Date]])</f>
        <v>4</v>
      </c>
      <c r="F493" s="4"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44"/>
        <v>522.20000000000005</v>
      </c>
      <c r="R493" s="6">
        <f t="shared" si="45"/>
        <v>270.64</v>
      </c>
      <c r="S493" s="6">
        <f t="shared" si="46"/>
        <v>251.56000000000006</v>
      </c>
      <c r="T493" s="8">
        <f t="shared" si="47"/>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11">
        <f t="shared" si="42"/>
        <v>2026</v>
      </c>
      <c r="D494" s="13" t="str">
        <f t="shared" si="43"/>
        <v>Q2</v>
      </c>
      <c r="E494" s="4">
        <f>MONTH(SalesDataTable[[#This Row],[Order Date]])</f>
        <v>4</v>
      </c>
      <c r="F494" s="4" t="str">
        <f>TEXT(SalesDataTable[[#This Row],[Order Date]],"MMM")</f>
        <v>Apr</v>
      </c>
      <c r="G494" s="4" t="s">
        <v>20</v>
      </c>
      <c r="H494" s="4" t="s">
        <v>33</v>
      </c>
      <c r="I494" s="4" t="s">
        <v>2</v>
      </c>
      <c r="J494" s="4" t="s">
        <v>13</v>
      </c>
      <c r="K494" s="4" t="s">
        <v>4</v>
      </c>
      <c r="L494" s="4" t="s">
        <v>30</v>
      </c>
      <c r="M494" s="9">
        <v>2</v>
      </c>
      <c r="N494" s="6">
        <v>102.63</v>
      </c>
      <c r="O494" s="7">
        <v>0</v>
      </c>
      <c r="P494" s="6">
        <v>50.19</v>
      </c>
      <c r="Q494" s="6">
        <f t="shared" si="44"/>
        <v>205.26</v>
      </c>
      <c r="R494" s="6">
        <f t="shared" si="45"/>
        <v>100.38</v>
      </c>
      <c r="S494" s="6">
        <f t="shared" si="46"/>
        <v>104.88</v>
      </c>
      <c r="T494" s="8">
        <f t="shared" si="47"/>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11">
        <f t="shared" si="42"/>
        <v>2026</v>
      </c>
      <c r="D495" s="13" t="str">
        <f t="shared" si="43"/>
        <v>Q2</v>
      </c>
      <c r="E495" s="4">
        <f>MONTH(SalesDataTable[[#This Row],[Order Date]])</f>
        <v>4</v>
      </c>
      <c r="F495" s="4"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44"/>
        <v>487.43999999999994</v>
      </c>
      <c r="R495" s="6">
        <f t="shared" si="45"/>
        <v>259.68</v>
      </c>
      <c r="S495" s="6">
        <f t="shared" si="46"/>
        <v>227.75999999999993</v>
      </c>
      <c r="T495" s="8">
        <f t="shared" si="47"/>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11">
        <f t="shared" si="42"/>
        <v>2026</v>
      </c>
      <c r="D496" s="13" t="str">
        <f t="shared" si="43"/>
        <v>Q2</v>
      </c>
      <c r="E496" s="4">
        <f>MONTH(SalesDataTable[[#This Row],[Order Date]])</f>
        <v>4</v>
      </c>
      <c r="F496" s="4" t="str">
        <f>TEXT(SalesDataTable[[#This Row],[Order Date]],"MMM")</f>
        <v>Apr</v>
      </c>
      <c r="G496" s="4" t="s">
        <v>20</v>
      </c>
      <c r="H496" s="4" t="s">
        <v>33</v>
      </c>
      <c r="I496" s="4" t="s">
        <v>2</v>
      </c>
      <c r="J496" s="4" t="s">
        <v>13</v>
      </c>
      <c r="K496" s="4" t="s">
        <v>9</v>
      </c>
      <c r="L496" s="4" t="s">
        <v>46</v>
      </c>
      <c r="M496" s="9">
        <v>3</v>
      </c>
      <c r="N496" s="6">
        <v>72.11</v>
      </c>
      <c r="O496" s="7">
        <v>0.05</v>
      </c>
      <c r="P496" s="6">
        <v>31.63</v>
      </c>
      <c r="Q496" s="6">
        <f t="shared" si="44"/>
        <v>205.51349999999996</v>
      </c>
      <c r="R496" s="6">
        <f t="shared" si="45"/>
        <v>94.89</v>
      </c>
      <c r="S496" s="6">
        <f t="shared" si="46"/>
        <v>110.62349999999996</v>
      </c>
      <c r="T496" s="8">
        <f t="shared" si="47"/>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11">
        <f t="shared" si="42"/>
        <v>2026</v>
      </c>
      <c r="D497" s="13" t="str">
        <f t="shared" si="43"/>
        <v>Q2</v>
      </c>
      <c r="E497" s="4">
        <f>MONTH(SalesDataTable[[#This Row],[Order Date]])</f>
        <v>4</v>
      </c>
      <c r="F497" s="4" t="str">
        <f>TEXT(SalesDataTable[[#This Row],[Order Date]],"MMM")</f>
        <v>Apr</v>
      </c>
      <c r="G497" s="4" t="s">
        <v>11</v>
      </c>
      <c r="H497" s="4" t="s">
        <v>52</v>
      </c>
      <c r="I497" s="4" t="s">
        <v>19</v>
      </c>
      <c r="J497" s="4" t="s">
        <v>13</v>
      </c>
      <c r="K497" s="4" t="s">
        <v>9</v>
      </c>
      <c r="L497" s="4" t="s">
        <v>10</v>
      </c>
      <c r="M497" s="9">
        <v>4</v>
      </c>
      <c r="N497" s="6">
        <v>90.15</v>
      </c>
      <c r="O497" s="7">
        <v>0</v>
      </c>
      <c r="P497" s="6">
        <v>44.9</v>
      </c>
      <c r="Q497" s="6">
        <f t="shared" si="44"/>
        <v>360.6</v>
      </c>
      <c r="R497" s="6">
        <f t="shared" si="45"/>
        <v>179.6</v>
      </c>
      <c r="S497" s="6">
        <f t="shared" si="46"/>
        <v>181.00000000000003</v>
      </c>
      <c r="T497" s="8">
        <f t="shared" si="47"/>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11">
        <f t="shared" si="42"/>
        <v>2026</v>
      </c>
      <c r="D498" s="13" t="str">
        <f t="shared" si="43"/>
        <v>Q2</v>
      </c>
      <c r="E498" s="4">
        <f>MONTH(SalesDataTable[[#This Row],[Order Date]])</f>
        <v>4</v>
      </c>
      <c r="F498" s="4" t="str">
        <f>TEXT(SalesDataTable[[#This Row],[Order Date]],"MMM")</f>
        <v>Apr</v>
      </c>
      <c r="G498" s="4" t="s">
        <v>20</v>
      </c>
      <c r="H498" s="4" t="s">
        <v>21</v>
      </c>
      <c r="I498" s="4" t="s">
        <v>19</v>
      </c>
      <c r="J498" s="4" t="s">
        <v>3</v>
      </c>
      <c r="K498" s="4" t="s">
        <v>4</v>
      </c>
      <c r="L498" s="4" t="s">
        <v>22</v>
      </c>
      <c r="M498" s="9">
        <v>1</v>
      </c>
      <c r="N498" s="6">
        <v>50.7</v>
      </c>
      <c r="O498" s="7">
        <v>0.05</v>
      </c>
      <c r="P498" s="6">
        <v>21.85</v>
      </c>
      <c r="Q498" s="6">
        <f t="shared" si="44"/>
        <v>48.164999999999999</v>
      </c>
      <c r="R498" s="6">
        <f t="shared" si="45"/>
        <v>21.85</v>
      </c>
      <c r="S498" s="6">
        <f t="shared" si="46"/>
        <v>26.314999999999998</v>
      </c>
      <c r="T498" s="8">
        <f t="shared" si="47"/>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11">
        <f t="shared" si="42"/>
        <v>2026</v>
      </c>
      <c r="D499" s="13" t="str">
        <f t="shared" si="43"/>
        <v>Q2</v>
      </c>
      <c r="E499" s="4">
        <f>MONTH(SalesDataTable[[#This Row],[Order Date]])</f>
        <v>4</v>
      </c>
      <c r="F499" s="4" t="str">
        <f>TEXT(SalesDataTable[[#This Row],[Order Date]],"MMM")</f>
        <v>Apr</v>
      </c>
      <c r="G499" s="4" t="s">
        <v>0</v>
      </c>
      <c r="H499" s="4" t="s">
        <v>1</v>
      </c>
      <c r="I499" s="4" t="s">
        <v>2</v>
      </c>
      <c r="J499" s="4" t="s">
        <v>3</v>
      </c>
      <c r="K499" s="4" t="s">
        <v>34</v>
      </c>
      <c r="L499" s="4" t="s">
        <v>35</v>
      </c>
      <c r="M499" s="9">
        <v>1</v>
      </c>
      <c r="N499" s="6">
        <v>41.13</v>
      </c>
      <c r="O499" s="7">
        <v>0</v>
      </c>
      <c r="P499" s="6">
        <v>15.04</v>
      </c>
      <c r="Q499" s="6">
        <f t="shared" si="44"/>
        <v>41.13</v>
      </c>
      <c r="R499" s="6">
        <f t="shared" si="45"/>
        <v>15.04</v>
      </c>
      <c r="S499" s="6">
        <f t="shared" si="46"/>
        <v>26.090000000000003</v>
      </c>
      <c r="T499" s="8">
        <f t="shared" si="47"/>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11">
        <f t="shared" si="42"/>
        <v>2026</v>
      </c>
      <c r="D500" s="13" t="str">
        <f t="shared" si="43"/>
        <v>Q2</v>
      </c>
      <c r="E500" s="4">
        <f>MONTH(SalesDataTable[[#This Row],[Order Date]])</f>
        <v>4</v>
      </c>
      <c r="F500" s="4" t="str">
        <f>TEXT(SalesDataTable[[#This Row],[Order Date]],"MMM")</f>
        <v>Apr</v>
      </c>
      <c r="G500" s="4" t="s">
        <v>6</v>
      </c>
      <c r="H500" s="4" t="s">
        <v>7</v>
      </c>
      <c r="I500" s="4" t="s">
        <v>19</v>
      </c>
      <c r="J500" s="4" t="s">
        <v>3</v>
      </c>
      <c r="K500" s="4" t="s">
        <v>23</v>
      </c>
      <c r="L500" s="4" t="s">
        <v>51</v>
      </c>
      <c r="M500" s="9">
        <v>1</v>
      </c>
      <c r="N500" s="6">
        <v>121.66</v>
      </c>
      <c r="O500" s="7">
        <v>0</v>
      </c>
      <c r="P500" s="6">
        <v>61.37</v>
      </c>
      <c r="Q500" s="6">
        <f t="shared" si="44"/>
        <v>121.66</v>
      </c>
      <c r="R500" s="6">
        <f t="shared" si="45"/>
        <v>61.37</v>
      </c>
      <c r="S500" s="6">
        <f t="shared" si="46"/>
        <v>60.29</v>
      </c>
      <c r="T500" s="8">
        <f t="shared" si="47"/>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11">
        <f t="shared" si="42"/>
        <v>2026</v>
      </c>
      <c r="D501" s="13" t="str">
        <f t="shared" si="43"/>
        <v>Q2</v>
      </c>
      <c r="E501" s="4">
        <f>MONTH(SalesDataTable[[#This Row],[Order Date]])</f>
        <v>4</v>
      </c>
      <c r="F501" s="4"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44"/>
        <v>110.49299999999999</v>
      </c>
      <c r="R501" s="6">
        <f t="shared" si="45"/>
        <v>70.59</v>
      </c>
      <c r="S501" s="6">
        <f t="shared" si="46"/>
        <v>39.902999999999992</v>
      </c>
      <c r="T501" s="8">
        <f t="shared" si="47"/>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11">
        <f t="shared" si="42"/>
        <v>2026</v>
      </c>
      <c r="D502" s="13" t="str">
        <f t="shared" si="43"/>
        <v>Q2</v>
      </c>
      <c r="E502" s="4">
        <f>MONTH(SalesDataTable[[#This Row],[Order Date]])</f>
        <v>4</v>
      </c>
      <c r="F502" s="4" t="str">
        <f>TEXT(SalesDataTable[[#This Row],[Order Date]],"MMM")</f>
        <v>Apr</v>
      </c>
      <c r="G502" s="4" t="s">
        <v>20</v>
      </c>
      <c r="H502" s="4" t="s">
        <v>47</v>
      </c>
      <c r="I502" s="4" t="s">
        <v>2</v>
      </c>
      <c r="J502" s="4" t="s">
        <v>3</v>
      </c>
      <c r="K502" s="4" t="s">
        <v>4</v>
      </c>
      <c r="L502" s="4" t="s">
        <v>22</v>
      </c>
      <c r="M502" s="9">
        <v>1</v>
      </c>
      <c r="N502" s="6">
        <v>49.96</v>
      </c>
      <c r="O502" s="7">
        <v>0</v>
      </c>
      <c r="P502" s="6">
        <v>22.13</v>
      </c>
      <c r="Q502" s="6">
        <f t="shared" si="44"/>
        <v>49.96</v>
      </c>
      <c r="R502" s="6">
        <f t="shared" si="45"/>
        <v>22.13</v>
      </c>
      <c r="S502" s="6">
        <f t="shared" si="46"/>
        <v>27.830000000000002</v>
      </c>
      <c r="T502" s="8">
        <f t="shared" si="47"/>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11">
        <f t="shared" si="42"/>
        <v>2026</v>
      </c>
      <c r="D503" s="13" t="str">
        <f t="shared" si="43"/>
        <v>Q2</v>
      </c>
      <c r="E503" s="4">
        <f>MONTH(SalesDataTable[[#This Row],[Order Date]])</f>
        <v>4</v>
      </c>
      <c r="F503" s="4"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44"/>
        <v>263.721</v>
      </c>
      <c r="R503" s="6">
        <f t="shared" si="45"/>
        <v>161.91999999999999</v>
      </c>
      <c r="S503" s="6">
        <f t="shared" si="46"/>
        <v>101.80100000000002</v>
      </c>
      <c r="T503" s="8">
        <f t="shared" si="47"/>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11">
        <f t="shared" si="42"/>
        <v>2026</v>
      </c>
      <c r="D504" s="13" t="str">
        <f t="shared" si="43"/>
        <v>Q2</v>
      </c>
      <c r="E504" s="4">
        <f>MONTH(SalesDataTable[[#This Row],[Order Date]])</f>
        <v>4</v>
      </c>
      <c r="F504" s="4" t="str">
        <f>TEXT(SalesDataTable[[#This Row],[Order Date]],"MMM")</f>
        <v>Apr</v>
      </c>
      <c r="G504" s="4" t="s">
        <v>20</v>
      </c>
      <c r="H504" s="4" t="s">
        <v>47</v>
      </c>
      <c r="I504" s="4" t="s">
        <v>2</v>
      </c>
      <c r="J504" s="4" t="s">
        <v>13</v>
      </c>
      <c r="K504" s="4" t="s">
        <v>9</v>
      </c>
      <c r="L504" s="4" t="s">
        <v>46</v>
      </c>
      <c r="M504" s="9">
        <v>3</v>
      </c>
      <c r="N504" s="6">
        <v>69.83</v>
      </c>
      <c r="O504" s="7">
        <v>0.05</v>
      </c>
      <c r="P504" s="6">
        <v>31.53</v>
      </c>
      <c r="Q504" s="6">
        <f t="shared" si="44"/>
        <v>199.0155</v>
      </c>
      <c r="R504" s="6">
        <f t="shared" si="45"/>
        <v>94.59</v>
      </c>
      <c r="S504" s="6">
        <f t="shared" si="46"/>
        <v>104.4255</v>
      </c>
      <c r="T504" s="8">
        <f t="shared" si="47"/>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11">
        <f t="shared" si="42"/>
        <v>2026</v>
      </c>
      <c r="D505" s="13" t="str">
        <f t="shared" si="43"/>
        <v>Q2</v>
      </c>
      <c r="E505" s="4">
        <f>MONTH(SalesDataTable[[#This Row],[Order Date]])</f>
        <v>4</v>
      </c>
      <c r="F505" s="4" t="str">
        <f>TEXT(SalesDataTable[[#This Row],[Order Date]],"MMM")</f>
        <v>Apr</v>
      </c>
      <c r="G505" s="4" t="s">
        <v>6</v>
      </c>
      <c r="H505" s="4" t="s">
        <v>27</v>
      </c>
      <c r="I505" s="4" t="s">
        <v>19</v>
      </c>
      <c r="J505" s="4" t="s">
        <v>3</v>
      </c>
      <c r="K505" s="4" t="s">
        <v>14</v>
      </c>
      <c r="L505" s="4" t="s">
        <v>15</v>
      </c>
      <c r="M505" s="9">
        <v>1</v>
      </c>
      <c r="N505" s="6">
        <v>35.4</v>
      </c>
      <c r="O505" s="7">
        <v>0</v>
      </c>
      <c r="P505" s="6">
        <v>13.37</v>
      </c>
      <c r="Q505" s="6">
        <f t="shared" si="44"/>
        <v>35.4</v>
      </c>
      <c r="R505" s="6">
        <f t="shared" si="45"/>
        <v>13.37</v>
      </c>
      <c r="S505" s="6">
        <f t="shared" si="46"/>
        <v>22.03</v>
      </c>
      <c r="T505" s="8">
        <f t="shared" si="47"/>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11">
        <f t="shared" si="42"/>
        <v>2026</v>
      </c>
      <c r="D506" s="13" t="str">
        <f t="shared" si="43"/>
        <v>Q2</v>
      </c>
      <c r="E506" s="4">
        <f>MONTH(SalesDataTable[[#This Row],[Order Date]])</f>
        <v>4</v>
      </c>
      <c r="F506" s="4" t="str">
        <f>TEXT(SalesDataTable[[#This Row],[Order Date]],"MMM")</f>
        <v>Apr</v>
      </c>
      <c r="G506" s="4" t="s">
        <v>20</v>
      </c>
      <c r="H506" s="4" t="s">
        <v>31</v>
      </c>
      <c r="I506" s="4" t="s">
        <v>2</v>
      </c>
      <c r="J506" s="4" t="s">
        <v>13</v>
      </c>
      <c r="K506" s="4" t="s">
        <v>34</v>
      </c>
      <c r="L506" s="4" t="s">
        <v>45</v>
      </c>
      <c r="M506" s="9">
        <v>1</v>
      </c>
      <c r="N506" s="6">
        <v>51.75</v>
      </c>
      <c r="O506" s="7">
        <v>0.1</v>
      </c>
      <c r="P506" s="6">
        <v>22.1</v>
      </c>
      <c r="Q506" s="6">
        <f t="shared" si="44"/>
        <v>46.575000000000003</v>
      </c>
      <c r="R506" s="6">
        <f t="shared" si="45"/>
        <v>22.1</v>
      </c>
      <c r="S506" s="6">
        <f t="shared" si="46"/>
        <v>24.475000000000001</v>
      </c>
      <c r="T506" s="8">
        <f t="shared" si="47"/>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11">
        <f t="shared" si="42"/>
        <v>2026</v>
      </c>
      <c r="D507" s="13" t="str">
        <f t="shared" si="43"/>
        <v>Q2</v>
      </c>
      <c r="E507" s="4">
        <f>MONTH(SalesDataTable[[#This Row],[Order Date]])</f>
        <v>4</v>
      </c>
      <c r="F507" s="4"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44"/>
        <v>201.96</v>
      </c>
      <c r="R507" s="6">
        <f t="shared" si="45"/>
        <v>102.06</v>
      </c>
      <c r="S507" s="6">
        <f t="shared" si="46"/>
        <v>99.9</v>
      </c>
      <c r="T507" s="8">
        <f t="shared" si="47"/>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11">
        <f t="shared" si="42"/>
        <v>2026</v>
      </c>
      <c r="D508" s="13" t="str">
        <f t="shared" si="43"/>
        <v>Q2</v>
      </c>
      <c r="E508" s="4">
        <f>MONTH(SalesDataTable[[#This Row],[Order Date]])</f>
        <v>4</v>
      </c>
      <c r="F508" s="4"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44"/>
        <v>239.28599999999997</v>
      </c>
      <c r="R508" s="6">
        <f t="shared" si="45"/>
        <v>141.88</v>
      </c>
      <c r="S508" s="6">
        <f t="shared" si="46"/>
        <v>97.405999999999977</v>
      </c>
      <c r="T508" s="8">
        <f t="shared" si="47"/>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11">
        <f t="shared" si="42"/>
        <v>2026</v>
      </c>
      <c r="D509" s="13" t="str">
        <f t="shared" si="43"/>
        <v>Q2</v>
      </c>
      <c r="E509" s="4">
        <f>MONTH(SalesDataTable[[#This Row],[Order Date]])</f>
        <v>4</v>
      </c>
      <c r="F509" s="4" t="str">
        <f>TEXT(SalesDataTable[[#This Row],[Order Date]],"MMM")</f>
        <v>Apr</v>
      </c>
      <c r="G509" s="4" t="s">
        <v>6</v>
      </c>
      <c r="H509" s="4" t="s">
        <v>7</v>
      </c>
      <c r="I509" s="4" t="s">
        <v>2</v>
      </c>
      <c r="J509" s="4" t="s">
        <v>3</v>
      </c>
      <c r="K509" s="4" t="s">
        <v>23</v>
      </c>
      <c r="L509" s="4" t="s">
        <v>51</v>
      </c>
      <c r="M509" s="9">
        <v>3</v>
      </c>
      <c r="N509" s="6">
        <v>124.67</v>
      </c>
      <c r="O509" s="7">
        <v>0</v>
      </c>
      <c r="P509" s="6">
        <v>61.46</v>
      </c>
      <c r="Q509" s="6">
        <f t="shared" si="44"/>
        <v>374.01</v>
      </c>
      <c r="R509" s="6">
        <f t="shared" si="45"/>
        <v>184.38</v>
      </c>
      <c r="S509" s="6">
        <f t="shared" si="46"/>
        <v>189.63</v>
      </c>
      <c r="T509" s="8">
        <f t="shared" si="47"/>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11">
        <f t="shared" si="42"/>
        <v>2026</v>
      </c>
      <c r="D510" s="13" t="str">
        <f t="shared" si="43"/>
        <v>Q2</v>
      </c>
      <c r="E510" s="4">
        <f>MONTH(SalesDataTable[[#This Row],[Order Date]])</f>
        <v>4</v>
      </c>
      <c r="F510" s="4"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44"/>
        <v>144.52000000000001</v>
      </c>
      <c r="R510" s="6">
        <f t="shared" si="45"/>
        <v>66.42</v>
      </c>
      <c r="S510" s="6">
        <f t="shared" si="46"/>
        <v>78.100000000000009</v>
      </c>
      <c r="T510" s="8">
        <f t="shared" si="47"/>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11">
        <f t="shared" si="42"/>
        <v>2026</v>
      </c>
      <c r="D511" s="13" t="str">
        <f t="shared" si="43"/>
        <v>Q2</v>
      </c>
      <c r="E511" s="4">
        <f>MONTH(SalesDataTable[[#This Row],[Order Date]])</f>
        <v>4</v>
      </c>
      <c r="F511" s="4" t="str">
        <f>TEXT(SalesDataTable[[#This Row],[Order Date]],"MMM")</f>
        <v>Apr</v>
      </c>
      <c r="G511" s="4" t="s">
        <v>6</v>
      </c>
      <c r="H511" s="4" t="s">
        <v>43</v>
      </c>
      <c r="I511" s="4" t="s">
        <v>8</v>
      </c>
      <c r="J511" s="4" t="s">
        <v>16</v>
      </c>
      <c r="K511" s="4" t="s">
        <v>4</v>
      </c>
      <c r="L511" s="4" t="s">
        <v>22</v>
      </c>
      <c r="M511" s="9">
        <v>10</v>
      </c>
      <c r="N511" s="6">
        <v>50.64</v>
      </c>
      <c r="O511" s="7">
        <v>0.2</v>
      </c>
      <c r="P511" s="6">
        <v>22.99</v>
      </c>
      <c r="Q511" s="6">
        <f t="shared" si="44"/>
        <v>405.12</v>
      </c>
      <c r="R511" s="6">
        <f t="shared" si="45"/>
        <v>229.89999999999998</v>
      </c>
      <c r="S511" s="6">
        <f t="shared" si="46"/>
        <v>175.22000000000003</v>
      </c>
      <c r="T511" s="8">
        <f t="shared" si="47"/>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11">
        <f t="shared" si="42"/>
        <v>2026</v>
      </c>
      <c r="D512" s="13" t="str">
        <f t="shared" si="43"/>
        <v>Q2</v>
      </c>
      <c r="E512" s="4">
        <f>MONTH(SalesDataTable[[#This Row],[Order Date]])</f>
        <v>4</v>
      </c>
      <c r="F512" s="4" t="str">
        <f>TEXT(SalesDataTable[[#This Row],[Order Date]],"MMM")</f>
        <v>Apr</v>
      </c>
      <c r="G512" s="4" t="s">
        <v>0</v>
      </c>
      <c r="H512" s="4" t="s">
        <v>36</v>
      </c>
      <c r="I512" s="4" t="s">
        <v>2</v>
      </c>
      <c r="J512" s="4" t="s">
        <v>13</v>
      </c>
      <c r="K512" s="4" t="s">
        <v>9</v>
      </c>
      <c r="L512" s="4" t="s">
        <v>46</v>
      </c>
      <c r="M512" s="9">
        <v>1</v>
      </c>
      <c r="N512" s="6">
        <v>73</v>
      </c>
      <c r="O512" s="7">
        <v>0</v>
      </c>
      <c r="P512" s="6">
        <v>32.4</v>
      </c>
      <c r="Q512" s="6">
        <f t="shared" si="44"/>
        <v>73</v>
      </c>
      <c r="R512" s="6">
        <f t="shared" si="45"/>
        <v>32.4</v>
      </c>
      <c r="S512" s="6">
        <f t="shared" si="46"/>
        <v>40.6</v>
      </c>
      <c r="T512" s="8">
        <f t="shared" si="47"/>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11">
        <f t="shared" si="42"/>
        <v>2026</v>
      </c>
      <c r="D513" s="13" t="str">
        <f t="shared" si="43"/>
        <v>Q2</v>
      </c>
      <c r="E513" s="4">
        <f>MONTH(SalesDataTable[[#This Row],[Order Date]])</f>
        <v>4</v>
      </c>
      <c r="F513" s="4"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44"/>
        <v>35.700000000000003</v>
      </c>
      <c r="R513" s="6">
        <f t="shared" si="45"/>
        <v>13.8</v>
      </c>
      <c r="S513" s="6">
        <f t="shared" si="46"/>
        <v>21.900000000000002</v>
      </c>
      <c r="T513" s="8">
        <f t="shared" si="47"/>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11">
        <f t="shared" ref="C514:C577" si="48">YEAR(B514)</f>
        <v>2026</v>
      </c>
      <c r="D514" s="13" t="str">
        <f t="shared" ref="D514:D577" si="49">"Q"&amp;ROUNDUP(MONTH(B514)/3,0)</f>
        <v>Q2</v>
      </c>
      <c r="E514" s="4">
        <f>MONTH(SalesDataTable[[#This Row],[Order Date]])</f>
        <v>4</v>
      </c>
      <c r="F514" s="4"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50">M514*N514*(1-O514)</f>
        <v>1158.3919999999998</v>
      </c>
      <c r="R514" s="6">
        <f t="shared" ref="R514:R577" si="51">M514*P514</f>
        <v>640.88</v>
      </c>
      <c r="S514" s="6">
        <f t="shared" ref="S514:S577" si="52">Q514-R514</f>
        <v>517.51199999999983</v>
      </c>
      <c r="T514" s="8">
        <f t="shared" ref="T514:T577" si="53">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11">
        <f t="shared" si="48"/>
        <v>2026</v>
      </c>
      <c r="D515" s="13" t="str">
        <f t="shared" si="49"/>
        <v>Q2</v>
      </c>
      <c r="E515" s="4">
        <f>MONTH(SalesDataTable[[#This Row],[Order Date]])</f>
        <v>4</v>
      </c>
      <c r="F515" s="4" t="str">
        <f>TEXT(SalesDataTable[[#This Row],[Order Date]],"MMM")</f>
        <v>Apr</v>
      </c>
      <c r="G515" s="4" t="s">
        <v>20</v>
      </c>
      <c r="H515" s="4" t="s">
        <v>33</v>
      </c>
      <c r="I515" s="4" t="s">
        <v>2</v>
      </c>
      <c r="J515" s="4" t="s">
        <v>3</v>
      </c>
      <c r="K515" s="4" t="s">
        <v>4</v>
      </c>
      <c r="L515" s="4" t="s">
        <v>5</v>
      </c>
      <c r="M515" s="9">
        <v>1</v>
      </c>
      <c r="N515" s="6">
        <v>81.78</v>
      </c>
      <c r="O515" s="7">
        <v>0</v>
      </c>
      <c r="P515" s="6">
        <v>42.82</v>
      </c>
      <c r="Q515" s="6">
        <f t="shared" si="50"/>
        <v>81.78</v>
      </c>
      <c r="R515" s="6">
        <f t="shared" si="51"/>
        <v>42.82</v>
      </c>
      <c r="S515" s="6">
        <f t="shared" si="52"/>
        <v>38.96</v>
      </c>
      <c r="T515" s="8">
        <f t="shared" si="53"/>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11">
        <f t="shared" si="48"/>
        <v>2026</v>
      </c>
      <c r="D516" s="13" t="str">
        <f t="shared" si="49"/>
        <v>Q2</v>
      </c>
      <c r="E516" s="4">
        <f>MONTH(SalesDataTable[[#This Row],[Order Date]])</f>
        <v>4</v>
      </c>
      <c r="F516" s="4" t="str">
        <f>TEXT(SalesDataTable[[#This Row],[Order Date]],"MMM")</f>
        <v>Apr</v>
      </c>
      <c r="G516" s="4" t="s">
        <v>6</v>
      </c>
      <c r="H516" s="4" t="s">
        <v>27</v>
      </c>
      <c r="I516" s="4" t="s">
        <v>2</v>
      </c>
      <c r="J516" s="4" t="s">
        <v>16</v>
      </c>
      <c r="K516" s="4" t="s">
        <v>4</v>
      </c>
      <c r="L516" s="4" t="s">
        <v>30</v>
      </c>
      <c r="M516" s="9">
        <v>6</v>
      </c>
      <c r="N516" s="6">
        <v>102.59</v>
      </c>
      <c r="O516" s="7">
        <v>0.1</v>
      </c>
      <c r="P516" s="6">
        <v>49.6</v>
      </c>
      <c r="Q516" s="6">
        <f t="shared" si="50"/>
        <v>553.98599999999999</v>
      </c>
      <c r="R516" s="6">
        <f t="shared" si="51"/>
        <v>297.60000000000002</v>
      </c>
      <c r="S516" s="6">
        <f t="shared" si="52"/>
        <v>256.38599999999997</v>
      </c>
      <c r="T516" s="8">
        <f t="shared" si="53"/>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11">
        <f t="shared" si="48"/>
        <v>2026</v>
      </c>
      <c r="D517" s="13" t="str">
        <f t="shared" si="49"/>
        <v>Q2</v>
      </c>
      <c r="E517" s="4">
        <f>MONTH(SalesDataTable[[#This Row],[Order Date]])</f>
        <v>4</v>
      </c>
      <c r="F517" s="4"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50"/>
        <v>259.14799999999997</v>
      </c>
      <c r="R517" s="6">
        <f t="shared" si="51"/>
        <v>153.36000000000001</v>
      </c>
      <c r="S517" s="6">
        <f t="shared" si="52"/>
        <v>105.78799999999995</v>
      </c>
      <c r="T517" s="8">
        <f t="shared" si="53"/>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11">
        <f t="shared" si="48"/>
        <v>2026</v>
      </c>
      <c r="D518" s="13" t="str">
        <f t="shared" si="49"/>
        <v>Q2</v>
      </c>
      <c r="E518" s="4">
        <f>MONTH(SalesDataTable[[#This Row],[Order Date]])</f>
        <v>4</v>
      </c>
      <c r="F518" s="4"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50"/>
        <v>817.74</v>
      </c>
      <c r="R518" s="6">
        <f t="shared" si="51"/>
        <v>409.26</v>
      </c>
      <c r="S518" s="6">
        <f t="shared" si="52"/>
        <v>408.48</v>
      </c>
      <c r="T518" s="8">
        <f t="shared" si="53"/>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11">
        <f t="shared" si="48"/>
        <v>2026</v>
      </c>
      <c r="D519" s="13" t="str">
        <f t="shared" si="49"/>
        <v>Q2</v>
      </c>
      <c r="E519" s="4">
        <f>MONTH(SalesDataTable[[#This Row],[Order Date]])</f>
        <v>4</v>
      </c>
      <c r="F519" s="4"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50"/>
        <v>504.03199999999998</v>
      </c>
      <c r="R519" s="6">
        <f t="shared" si="51"/>
        <v>316.83999999999997</v>
      </c>
      <c r="S519" s="6">
        <f t="shared" si="52"/>
        <v>187.19200000000001</v>
      </c>
      <c r="T519" s="8">
        <f t="shared" si="53"/>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11">
        <f t="shared" si="48"/>
        <v>2026</v>
      </c>
      <c r="D520" s="13" t="str">
        <f t="shared" si="49"/>
        <v>Q2</v>
      </c>
      <c r="E520" s="4">
        <f>MONTH(SalesDataTable[[#This Row],[Order Date]])</f>
        <v>4</v>
      </c>
      <c r="F520" s="4" t="str">
        <f>TEXT(SalesDataTable[[#This Row],[Order Date]],"MMM")</f>
        <v>Apr</v>
      </c>
      <c r="G520" s="4" t="s">
        <v>11</v>
      </c>
      <c r="H520" s="4" t="s">
        <v>18</v>
      </c>
      <c r="I520" s="4" t="s">
        <v>2</v>
      </c>
      <c r="J520" s="4" t="s">
        <v>13</v>
      </c>
      <c r="K520" s="4" t="s">
        <v>23</v>
      </c>
      <c r="L520" s="4" t="s">
        <v>51</v>
      </c>
      <c r="M520" s="9">
        <v>2</v>
      </c>
      <c r="N520" s="6">
        <v>120.5</v>
      </c>
      <c r="O520" s="7">
        <v>0</v>
      </c>
      <c r="P520" s="6">
        <v>61.42</v>
      </c>
      <c r="Q520" s="6">
        <f t="shared" si="50"/>
        <v>241</v>
      </c>
      <c r="R520" s="6">
        <f t="shared" si="51"/>
        <v>122.84</v>
      </c>
      <c r="S520" s="6">
        <f t="shared" si="52"/>
        <v>118.16</v>
      </c>
      <c r="T520" s="8">
        <f t="shared" si="53"/>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11">
        <f t="shared" si="48"/>
        <v>2026</v>
      </c>
      <c r="D521" s="13" t="str">
        <f t="shared" si="49"/>
        <v>Q2</v>
      </c>
      <c r="E521" s="4">
        <f>MONTH(SalesDataTable[[#This Row],[Order Date]])</f>
        <v>4</v>
      </c>
      <c r="F521" s="4" t="str">
        <f>TEXT(SalesDataTable[[#This Row],[Order Date]],"MMM")</f>
        <v>Apr</v>
      </c>
      <c r="G521" s="4" t="s">
        <v>0</v>
      </c>
      <c r="H521" s="4" t="s">
        <v>1</v>
      </c>
      <c r="I521" s="4" t="s">
        <v>2</v>
      </c>
      <c r="J521" s="4" t="s">
        <v>3</v>
      </c>
      <c r="K521" s="4" t="s">
        <v>9</v>
      </c>
      <c r="L521" s="4" t="s">
        <v>37</v>
      </c>
      <c r="M521" s="9">
        <v>3</v>
      </c>
      <c r="N521" s="6">
        <v>152.62</v>
      </c>
      <c r="O521" s="7">
        <v>0.05</v>
      </c>
      <c r="P521" s="6">
        <v>77.75</v>
      </c>
      <c r="Q521" s="6">
        <f t="shared" si="50"/>
        <v>434.96699999999998</v>
      </c>
      <c r="R521" s="6">
        <f t="shared" si="51"/>
        <v>233.25</v>
      </c>
      <c r="S521" s="6">
        <f t="shared" si="52"/>
        <v>201.71699999999998</v>
      </c>
      <c r="T521" s="8">
        <f t="shared" si="53"/>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11">
        <f t="shared" si="48"/>
        <v>2026</v>
      </c>
      <c r="D522" s="13" t="str">
        <f t="shared" si="49"/>
        <v>Q2</v>
      </c>
      <c r="E522" s="4">
        <f>MONTH(SalesDataTable[[#This Row],[Order Date]])</f>
        <v>4</v>
      </c>
      <c r="F522" s="4" t="str">
        <f>TEXT(SalesDataTable[[#This Row],[Order Date]],"MMM")</f>
        <v>Apr</v>
      </c>
      <c r="G522" s="4" t="s">
        <v>6</v>
      </c>
      <c r="H522" s="4" t="s">
        <v>41</v>
      </c>
      <c r="I522" s="4" t="s">
        <v>2</v>
      </c>
      <c r="J522" s="4" t="s">
        <v>3</v>
      </c>
      <c r="K522" s="4" t="s">
        <v>14</v>
      </c>
      <c r="L522" s="4" t="s">
        <v>44</v>
      </c>
      <c r="M522" s="9">
        <v>2</v>
      </c>
      <c r="N522" s="6">
        <v>134.16</v>
      </c>
      <c r="O522" s="7">
        <v>0.05</v>
      </c>
      <c r="P522" s="6">
        <v>67.08</v>
      </c>
      <c r="Q522" s="6">
        <f t="shared" si="50"/>
        <v>254.90399999999997</v>
      </c>
      <c r="R522" s="6">
        <f t="shared" si="51"/>
        <v>134.16</v>
      </c>
      <c r="S522" s="6">
        <f t="shared" si="52"/>
        <v>120.74399999999997</v>
      </c>
      <c r="T522" s="8">
        <f t="shared" si="53"/>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11">
        <f t="shared" si="48"/>
        <v>2026</v>
      </c>
      <c r="D523" s="13" t="str">
        <f t="shared" si="49"/>
        <v>Q2</v>
      </c>
      <c r="E523" s="4">
        <f>MONTH(SalesDataTable[[#This Row],[Order Date]])</f>
        <v>4</v>
      </c>
      <c r="F523" s="4" t="str">
        <f>TEXT(SalesDataTable[[#This Row],[Order Date]],"MMM")</f>
        <v>Apr</v>
      </c>
      <c r="G523" s="4" t="s">
        <v>20</v>
      </c>
      <c r="H523" s="4" t="s">
        <v>47</v>
      </c>
      <c r="I523" s="4" t="s">
        <v>19</v>
      </c>
      <c r="J523" s="4" t="s">
        <v>16</v>
      </c>
      <c r="K523" s="4" t="s">
        <v>4</v>
      </c>
      <c r="L523" s="4" t="s">
        <v>30</v>
      </c>
      <c r="M523" s="9">
        <v>1</v>
      </c>
      <c r="N523" s="6">
        <v>101.13</v>
      </c>
      <c r="O523" s="7">
        <v>0</v>
      </c>
      <c r="P523" s="6">
        <v>50.8</v>
      </c>
      <c r="Q523" s="6">
        <f t="shared" si="50"/>
        <v>101.13</v>
      </c>
      <c r="R523" s="6">
        <f t="shared" si="51"/>
        <v>50.8</v>
      </c>
      <c r="S523" s="6">
        <f t="shared" si="52"/>
        <v>50.33</v>
      </c>
      <c r="T523" s="8">
        <f t="shared" si="53"/>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11">
        <f t="shared" si="48"/>
        <v>2026</v>
      </c>
      <c r="D524" s="13" t="str">
        <f t="shared" si="49"/>
        <v>Q2</v>
      </c>
      <c r="E524" s="4">
        <f>MONTH(SalesDataTable[[#This Row],[Order Date]])</f>
        <v>4</v>
      </c>
      <c r="F524" s="4" t="str">
        <f>TEXT(SalesDataTable[[#This Row],[Order Date]],"MMM")</f>
        <v>Apr</v>
      </c>
      <c r="G524" s="4" t="s">
        <v>6</v>
      </c>
      <c r="H524" s="4" t="s">
        <v>49</v>
      </c>
      <c r="I524" s="4" t="s">
        <v>19</v>
      </c>
      <c r="J524" s="4" t="s">
        <v>13</v>
      </c>
      <c r="K524" s="4" t="s">
        <v>34</v>
      </c>
      <c r="L524" s="4" t="s">
        <v>45</v>
      </c>
      <c r="M524" s="9">
        <v>1</v>
      </c>
      <c r="N524" s="6">
        <v>51.36</v>
      </c>
      <c r="O524" s="7">
        <v>0</v>
      </c>
      <c r="P524" s="6">
        <v>22.21</v>
      </c>
      <c r="Q524" s="6">
        <f t="shared" si="50"/>
        <v>51.36</v>
      </c>
      <c r="R524" s="6">
        <f t="shared" si="51"/>
        <v>22.21</v>
      </c>
      <c r="S524" s="6">
        <f t="shared" si="52"/>
        <v>29.15</v>
      </c>
      <c r="T524" s="8">
        <f t="shared" si="53"/>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11">
        <f t="shared" si="48"/>
        <v>2026</v>
      </c>
      <c r="D525" s="13" t="str">
        <f t="shared" si="49"/>
        <v>Q2</v>
      </c>
      <c r="E525" s="4">
        <f>MONTH(SalesDataTable[[#This Row],[Order Date]])</f>
        <v>4</v>
      </c>
      <c r="F525" s="4" t="str">
        <f>TEXT(SalesDataTable[[#This Row],[Order Date]],"MMM")</f>
        <v>Apr</v>
      </c>
      <c r="G525" s="4" t="s">
        <v>11</v>
      </c>
      <c r="H525" s="4" t="s">
        <v>52</v>
      </c>
      <c r="I525" s="4" t="s">
        <v>2</v>
      </c>
      <c r="J525" s="4" t="s">
        <v>16</v>
      </c>
      <c r="K525" s="4" t="s">
        <v>9</v>
      </c>
      <c r="L525" s="4" t="s">
        <v>37</v>
      </c>
      <c r="M525" s="9">
        <v>5</v>
      </c>
      <c r="N525" s="6">
        <v>151.88</v>
      </c>
      <c r="O525" s="7">
        <v>0</v>
      </c>
      <c r="P525" s="6">
        <v>80.56</v>
      </c>
      <c r="Q525" s="6">
        <f t="shared" si="50"/>
        <v>759.4</v>
      </c>
      <c r="R525" s="6">
        <f t="shared" si="51"/>
        <v>402.8</v>
      </c>
      <c r="S525" s="6">
        <f t="shared" si="52"/>
        <v>356.59999999999997</v>
      </c>
      <c r="T525" s="8">
        <f t="shared" si="53"/>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11">
        <f t="shared" si="48"/>
        <v>2026</v>
      </c>
      <c r="D526" s="13" t="str">
        <f t="shared" si="49"/>
        <v>Q2</v>
      </c>
      <c r="E526" s="4">
        <f>MONTH(SalesDataTable[[#This Row],[Order Date]])</f>
        <v>4</v>
      </c>
      <c r="F526" s="4" t="str">
        <f>TEXT(SalesDataTable[[#This Row],[Order Date]],"MMM")</f>
        <v>Apr</v>
      </c>
      <c r="G526" s="4" t="s">
        <v>6</v>
      </c>
      <c r="H526" s="4" t="s">
        <v>43</v>
      </c>
      <c r="I526" s="4" t="s">
        <v>2</v>
      </c>
      <c r="J526" s="4" t="s">
        <v>13</v>
      </c>
      <c r="K526" s="4" t="s">
        <v>14</v>
      </c>
      <c r="L526" s="4" t="s">
        <v>44</v>
      </c>
      <c r="M526" s="9">
        <v>2</v>
      </c>
      <c r="N526" s="6">
        <v>133.59</v>
      </c>
      <c r="O526" s="7">
        <v>0</v>
      </c>
      <c r="P526" s="6">
        <v>66.83</v>
      </c>
      <c r="Q526" s="6">
        <f t="shared" si="50"/>
        <v>267.18</v>
      </c>
      <c r="R526" s="6">
        <f t="shared" si="51"/>
        <v>133.66</v>
      </c>
      <c r="S526" s="6">
        <f t="shared" si="52"/>
        <v>133.52000000000001</v>
      </c>
      <c r="T526" s="8">
        <f t="shared" si="53"/>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11">
        <f t="shared" si="48"/>
        <v>2026</v>
      </c>
      <c r="D527" s="13" t="str">
        <f t="shared" si="49"/>
        <v>Q2</v>
      </c>
      <c r="E527" s="4">
        <f>MONTH(SalesDataTable[[#This Row],[Order Date]])</f>
        <v>4</v>
      </c>
      <c r="F527" s="4" t="str">
        <f>TEXT(SalesDataTable[[#This Row],[Order Date]],"MMM")</f>
        <v>Apr</v>
      </c>
      <c r="G527" s="4" t="s">
        <v>20</v>
      </c>
      <c r="H527" s="4" t="s">
        <v>33</v>
      </c>
      <c r="I527" s="4" t="s">
        <v>2</v>
      </c>
      <c r="J527" s="4" t="s">
        <v>13</v>
      </c>
      <c r="K527" s="4" t="s">
        <v>23</v>
      </c>
      <c r="L527" s="4" t="s">
        <v>51</v>
      </c>
      <c r="M527" s="9">
        <v>2</v>
      </c>
      <c r="N527" s="6">
        <v>124.39</v>
      </c>
      <c r="O527" s="7">
        <v>0</v>
      </c>
      <c r="P527" s="6">
        <v>61.27</v>
      </c>
      <c r="Q527" s="6">
        <f t="shared" si="50"/>
        <v>248.78</v>
      </c>
      <c r="R527" s="6">
        <f t="shared" si="51"/>
        <v>122.54</v>
      </c>
      <c r="S527" s="6">
        <f t="shared" si="52"/>
        <v>126.24</v>
      </c>
      <c r="T527" s="8">
        <f t="shared" si="53"/>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11">
        <f t="shared" si="48"/>
        <v>2026</v>
      </c>
      <c r="D528" s="13" t="str">
        <f t="shared" si="49"/>
        <v>Q2</v>
      </c>
      <c r="E528" s="4">
        <f>MONTH(SalesDataTable[[#This Row],[Order Date]])</f>
        <v>4</v>
      </c>
      <c r="F528" s="4" t="str">
        <f>TEXT(SalesDataTable[[#This Row],[Order Date]],"MMM")</f>
        <v>Apr</v>
      </c>
      <c r="G528" s="4" t="s">
        <v>0</v>
      </c>
      <c r="H528" s="4" t="s">
        <v>50</v>
      </c>
      <c r="I528" s="4" t="s">
        <v>2</v>
      </c>
      <c r="J528" s="4" t="s">
        <v>13</v>
      </c>
      <c r="K528" s="4" t="s">
        <v>4</v>
      </c>
      <c r="L528" s="4" t="s">
        <v>22</v>
      </c>
      <c r="M528" s="9">
        <v>5</v>
      </c>
      <c r="N528" s="6">
        <v>50.22</v>
      </c>
      <c r="O528" s="7">
        <v>0.1</v>
      </c>
      <c r="P528" s="6">
        <v>22.31</v>
      </c>
      <c r="Q528" s="6">
        <f t="shared" si="50"/>
        <v>225.99</v>
      </c>
      <c r="R528" s="6">
        <f t="shared" si="51"/>
        <v>111.55</v>
      </c>
      <c r="S528" s="6">
        <f t="shared" si="52"/>
        <v>114.44000000000001</v>
      </c>
      <c r="T528" s="8">
        <f t="shared" si="53"/>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11">
        <f t="shared" si="48"/>
        <v>2026</v>
      </c>
      <c r="D529" s="13" t="str">
        <f t="shared" si="49"/>
        <v>Q2</v>
      </c>
      <c r="E529" s="4">
        <f>MONTH(SalesDataTable[[#This Row],[Order Date]])</f>
        <v>4</v>
      </c>
      <c r="F529" s="4" t="str">
        <f>TEXT(SalesDataTable[[#This Row],[Order Date]],"MMM")</f>
        <v>Apr</v>
      </c>
      <c r="G529" s="4" t="s">
        <v>6</v>
      </c>
      <c r="H529" s="4" t="s">
        <v>49</v>
      </c>
      <c r="I529" s="4" t="s">
        <v>2</v>
      </c>
      <c r="J529" s="4" t="s">
        <v>3</v>
      </c>
      <c r="K529" s="4" t="s">
        <v>4</v>
      </c>
      <c r="L529" s="4" t="s">
        <v>26</v>
      </c>
      <c r="M529" s="9">
        <v>2</v>
      </c>
      <c r="N529" s="6">
        <v>41.08</v>
      </c>
      <c r="O529" s="7">
        <v>0</v>
      </c>
      <c r="P529" s="6">
        <v>16.79</v>
      </c>
      <c r="Q529" s="6">
        <f t="shared" si="50"/>
        <v>82.16</v>
      </c>
      <c r="R529" s="6">
        <f t="shared" si="51"/>
        <v>33.58</v>
      </c>
      <c r="S529" s="6">
        <f t="shared" si="52"/>
        <v>48.58</v>
      </c>
      <c r="T529" s="8">
        <f t="shared" si="53"/>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11">
        <f t="shared" si="48"/>
        <v>2026</v>
      </c>
      <c r="D530" s="13" t="str">
        <f t="shared" si="49"/>
        <v>Q2</v>
      </c>
      <c r="E530" s="4">
        <f>MONTH(SalesDataTable[[#This Row],[Order Date]])</f>
        <v>4</v>
      </c>
      <c r="F530" s="4" t="str">
        <f>TEXT(SalesDataTable[[#This Row],[Order Date]],"MMM")</f>
        <v>Apr</v>
      </c>
      <c r="G530" s="4" t="s">
        <v>20</v>
      </c>
      <c r="H530" s="4" t="s">
        <v>33</v>
      </c>
      <c r="I530" s="4" t="s">
        <v>19</v>
      </c>
      <c r="J530" s="4" t="s">
        <v>13</v>
      </c>
      <c r="K530" s="4" t="s">
        <v>14</v>
      </c>
      <c r="L530" s="4" t="s">
        <v>32</v>
      </c>
      <c r="M530" s="9">
        <v>5</v>
      </c>
      <c r="N530" s="6">
        <v>46.11</v>
      </c>
      <c r="O530" s="7">
        <v>0</v>
      </c>
      <c r="P530" s="6">
        <v>18.88</v>
      </c>
      <c r="Q530" s="6">
        <f t="shared" si="50"/>
        <v>230.55</v>
      </c>
      <c r="R530" s="6">
        <f t="shared" si="51"/>
        <v>94.399999999999991</v>
      </c>
      <c r="S530" s="6">
        <f t="shared" si="52"/>
        <v>136.15000000000003</v>
      </c>
      <c r="T530" s="8">
        <f t="shared" si="53"/>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11">
        <f t="shared" si="48"/>
        <v>2026</v>
      </c>
      <c r="D531" s="13" t="str">
        <f t="shared" si="49"/>
        <v>Q2</v>
      </c>
      <c r="E531" s="4">
        <f>MONTH(SalesDataTable[[#This Row],[Order Date]])</f>
        <v>4</v>
      </c>
      <c r="F531" s="4" t="str">
        <f>TEXT(SalesDataTable[[#This Row],[Order Date]],"MMM")</f>
        <v>Apr</v>
      </c>
      <c r="G531" s="4" t="s">
        <v>20</v>
      </c>
      <c r="H531" s="4" t="s">
        <v>33</v>
      </c>
      <c r="I531" s="4" t="s">
        <v>2</v>
      </c>
      <c r="J531" s="4" t="s">
        <v>3</v>
      </c>
      <c r="K531" s="4" t="s">
        <v>14</v>
      </c>
      <c r="L531" s="4" t="s">
        <v>32</v>
      </c>
      <c r="M531" s="9">
        <v>1</v>
      </c>
      <c r="N531" s="6">
        <v>45.54</v>
      </c>
      <c r="O531" s="7">
        <v>0</v>
      </c>
      <c r="P531" s="6">
        <v>18.36</v>
      </c>
      <c r="Q531" s="6">
        <f t="shared" si="50"/>
        <v>45.54</v>
      </c>
      <c r="R531" s="6">
        <f t="shared" si="51"/>
        <v>18.36</v>
      </c>
      <c r="S531" s="6">
        <f t="shared" si="52"/>
        <v>27.18</v>
      </c>
      <c r="T531" s="8">
        <f t="shared" si="53"/>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11">
        <f t="shared" si="48"/>
        <v>2026</v>
      </c>
      <c r="D532" s="13" t="str">
        <f t="shared" si="49"/>
        <v>Q2</v>
      </c>
      <c r="E532" s="4">
        <f>MONTH(SalesDataTable[[#This Row],[Order Date]])</f>
        <v>4</v>
      </c>
      <c r="F532" s="4" t="str">
        <f>TEXT(SalesDataTable[[#This Row],[Order Date]],"MMM")</f>
        <v>Apr</v>
      </c>
      <c r="G532" s="4" t="s">
        <v>6</v>
      </c>
      <c r="H532" s="4" t="s">
        <v>49</v>
      </c>
      <c r="I532" s="4" t="s">
        <v>19</v>
      </c>
      <c r="J532" s="4" t="s">
        <v>13</v>
      </c>
      <c r="K532" s="4" t="s">
        <v>34</v>
      </c>
      <c r="L532" s="4" t="s">
        <v>42</v>
      </c>
      <c r="M532" s="9">
        <v>2</v>
      </c>
      <c r="N532" s="6">
        <v>37.1</v>
      </c>
      <c r="O532" s="7">
        <v>0.1</v>
      </c>
      <c r="P532" s="6">
        <v>14.17</v>
      </c>
      <c r="Q532" s="6">
        <f t="shared" si="50"/>
        <v>66.78</v>
      </c>
      <c r="R532" s="6">
        <f t="shared" si="51"/>
        <v>28.34</v>
      </c>
      <c r="S532" s="6">
        <f t="shared" si="52"/>
        <v>38.44</v>
      </c>
      <c r="T532" s="8">
        <f t="shared" si="53"/>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11">
        <f t="shared" si="48"/>
        <v>2026</v>
      </c>
      <c r="D533" s="13" t="str">
        <f t="shared" si="49"/>
        <v>Q2</v>
      </c>
      <c r="E533" s="4">
        <f>MONTH(SalesDataTable[[#This Row],[Order Date]])</f>
        <v>4</v>
      </c>
      <c r="F533" s="4"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50"/>
        <v>665.4224999999999</v>
      </c>
      <c r="R533" s="6">
        <f t="shared" si="51"/>
        <v>404.25</v>
      </c>
      <c r="S533" s="6">
        <f t="shared" si="52"/>
        <v>261.1724999999999</v>
      </c>
      <c r="T533" s="8">
        <f t="shared" si="53"/>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11">
        <f t="shared" si="48"/>
        <v>2026</v>
      </c>
      <c r="D534" s="13" t="str">
        <f t="shared" si="49"/>
        <v>Q2</v>
      </c>
      <c r="E534" s="4">
        <f>MONTH(SalesDataTable[[#This Row],[Order Date]])</f>
        <v>4</v>
      </c>
      <c r="F534" s="4" t="str">
        <f>TEXT(SalesDataTable[[#This Row],[Order Date]],"MMM")</f>
        <v>Apr</v>
      </c>
      <c r="G534" s="4" t="s">
        <v>0</v>
      </c>
      <c r="H534" s="4" t="s">
        <v>50</v>
      </c>
      <c r="I534" s="4" t="s">
        <v>2</v>
      </c>
      <c r="J534" s="4" t="s">
        <v>3</v>
      </c>
      <c r="K534" s="4" t="s">
        <v>34</v>
      </c>
      <c r="L534" s="4" t="s">
        <v>45</v>
      </c>
      <c r="M534" s="9">
        <v>2</v>
      </c>
      <c r="N534" s="6">
        <v>51.4</v>
      </c>
      <c r="O534" s="7">
        <v>0</v>
      </c>
      <c r="P534" s="6">
        <v>21.99</v>
      </c>
      <c r="Q534" s="6">
        <f t="shared" si="50"/>
        <v>102.8</v>
      </c>
      <c r="R534" s="6">
        <f t="shared" si="51"/>
        <v>43.98</v>
      </c>
      <c r="S534" s="6">
        <f t="shared" si="52"/>
        <v>58.82</v>
      </c>
      <c r="T534" s="8">
        <f t="shared" si="53"/>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11">
        <f t="shared" si="48"/>
        <v>2026</v>
      </c>
      <c r="D535" s="13" t="str">
        <f t="shared" si="49"/>
        <v>Q2</v>
      </c>
      <c r="E535" s="4">
        <f>MONTH(SalesDataTable[[#This Row],[Order Date]])</f>
        <v>4</v>
      </c>
      <c r="F535" s="4" t="str">
        <f>TEXT(SalesDataTable[[#This Row],[Order Date]],"MMM")</f>
        <v>Apr</v>
      </c>
      <c r="G535" s="4" t="s">
        <v>0</v>
      </c>
      <c r="H535" s="4" t="s">
        <v>1</v>
      </c>
      <c r="I535" s="4" t="s">
        <v>2</v>
      </c>
      <c r="J535" s="4" t="s">
        <v>13</v>
      </c>
      <c r="K535" s="4" t="s">
        <v>14</v>
      </c>
      <c r="L535" s="4" t="s">
        <v>32</v>
      </c>
      <c r="M535" s="9">
        <v>2</v>
      </c>
      <c r="N535" s="6">
        <v>46.42</v>
      </c>
      <c r="O535" s="7">
        <v>0.1</v>
      </c>
      <c r="P535" s="6">
        <v>18.73</v>
      </c>
      <c r="Q535" s="6">
        <f t="shared" si="50"/>
        <v>83.556000000000012</v>
      </c>
      <c r="R535" s="6">
        <f t="shared" si="51"/>
        <v>37.46</v>
      </c>
      <c r="S535" s="6">
        <f t="shared" si="52"/>
        <v>46.096000000000011</v>
      </c>
      <c r="T535" s="8">
        <f t="shared" si="53"/>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11">
        <f t="shared" si="48"/>
        <v>2026</v>
      </c>
      <c r="D536" s="13" t="str">
        <f t="shared" si="49"/>
        <v>Q2</v>
      </c>
      <c r="E536" s="4">
        <f>MONTH(SalesDataTable[[#This Row],[Order Date]])</f>
        <v>4</v>
      </c>
      <c r="F536" s="4"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50"/>
        <v>229.42499999999998</v>
      </c>
      <c r="R536" s="6">
        <f t="shared" si="51"/>
        <v>120.62</v>
      </c>
      <c r="S536" s="6">
        <f t="shared" si="52"/>
        <v>108.80499999999998</v>
      </c>
      <c r="T536" s="8">
        <f t="shared" si="53"/>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11">
        <f t="shared" si="48"/>
        <v>2026</v>
      </c>
      <c r="D537" s="13" t="str">
        <f t="shared" si="49"/>
        <v>Q2</v>
      </c>
      <c r="E537" s="4">
        <f>MONTH(SalesDataTable[[#This Row],[Order Date]])</f>
        <v>4</v>
      </c>
      <c r="F537" s="4"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50"/>
        <v>897.12299999999993</v>
      </c>
      <c r="R537" s="6">
        <f t="shared" si="51"/>
        <v>475.43999999999994</v>
      </c>
      <c r="S537" s="6">
        <f t="shared" si="52"/>
        <v>421.68299999999999</v>
      </c>
      <c r="T537" s="8">
        <f t="shared" si="53"/>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11">
        <f t="shared" si="48"/>
        <v>2026</v>
      </c>
      <c r="D538" s="13" t="str">
        <f t="shared" si="49"/>
        <v>Q2</v>
      </c>
      <c r="E538" s="4">
        <f>MONTH(SalesDataTable[[#This Row],[Order Date]])</f>
        <v>4</v>
      </c>
      <c r="F538" s="4"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50"/>
        <v>232.48399999999998</v>
      </c>
      <c r="R538" s="6">
        <f t="shared" si="51"/>
        <v>118.12</v>
      </c>
      <c r="S538" s="6">
        <f t="shared" si="52"/>
        <v>114.36399999999998</v>
      </c>
      <c r="T538" s="8">
        <f t="shared" si="53"/>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11">
        <f t="shared" si="48"/>
        <v>2026</v>
      </c>
      <c r="D539" s="13" t="str">
        <f t="shared" si="49"/>
        <v>Q2</v>
      </c>
      <c r="E539" s="4">
        <f>MONTH(SalesDataTable[[#This Row],[Order Date]])</f>
        <v>4</v>
      </c>
      <c r="F539" s="4" t="str">
        <f>TEXT(SalesDataTable[[#This Row],[Order Date]],"MMM")</f>
        <v>Apr</v>
      </c>
      <c r="G539" s="4" t="s">
        <v>0</v>
      </c>
      <c r="H539" s="4" t="s">
        <v>1</v>
      </c>
      <c r="I539" s="4" t="s">
        <v>19</v>
      </c>
      <c r="J539" s="4" t="s">
        <v>3</v>
      </c>
      <c r="K539" s="4" t="s">
        <v>34</v>
      </c>
      <c r="L539" s="4" t="s">
        <v>35</v>
      </c>
      <c r="M539" s="9">
        <v>2</v>
      </c>
      <c r="N539" s="6">
        <v>39.68</v>
      </c>
      <c r="O539" s="7">
        <v>0.05</v>
      </c>
      <c r="P539" s="6">
        <v>14.98</v>
      </c>
      <c r="Q539" s="6">
        <f t="shared" si="50"/>
        <v>75.391999999999996</v>
      </c>
      <c r="R539" s="6">
        <f t="shared" si="51"/>
        <v>29.96</v>
      </c>
      <c r="S539" s="6">
        <f t="shared" si="52"/>
        <v>45.431999999999995</v>
      </c>
      <c r="T539" s="8">
        <f t="shared" si="53"/>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11">
        <f t="shared" si="48"/>
        <v>2026</v>
      </c>
      <c r="D540" s="13" t="str">
        <f t="shared" si="49"/>
        <v>Q2</v>
      </c>
      <c r="E540" s="4">
        <f>MONTH(SalesDataTable[[#This Row],[Order Date]])</f>
        <v>4</v>
      </c>
      <c r="F540" s="4"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50"/>
        <v>309.97800000000001</v>
      </c>
      <c r="R540" s="6">
        <f t="shared" si="51"/>
        <v>183.93</v>
      </c>
      <c r="S540" s="6">
        <f t="shared" si="52"/>
        <v>126.048</v>
      </c>
      <c r="T540" s="8">
        <f t="shared" si="53"/>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11">
        <f t="shared" si="48"/>
        <v>2026</v>
      </c>
      <c r="D541" s="13" t="str">
        <f t="shared" si="49"/>
        <v>Q2</v>
      </c>
      <c r="E541" s="4">
        <f>MONTH(SalesDataTable[[#This Row],[Order Date]])</f>
        <v>4</v>
      </c>
      <c r="F541" s="4" t="str">
        <f>TEXT(SalesDataTable[[#This Row],[Order Date]],"MMM")</f>
        <v>Apr</v>
      </c>
      <c r="G541" s="4" t="s">
        <v>0</v>
      </c>
      <c r="H541" s="4" t="s">
        <v>1</v>
      </c>
      <c r="I541" s="4" t="s">
        <v>28</v>
      </c>
      <c r="J541" s="4" t="s">
        <v>13</v>
      </c>
      <c r="K541" s="4" t="s">
        <v>4</v>
      </c>
      <c r="L541" s="4" t="s">
        <v>5</v>
      </c>
      <c r="M541" s="9">
        <v>1</v>
      </c>
      <c r="N541" s="6">
        <v>80.19</v>
      </c>
      <c r="O541" s="7">
        <v>0.1</v>
      </c>
      <c r="P541" s="6">
        <v>42.15</v>
      </c>
      <c r="Q541" s="6">
        <f t="shared" si="50"/>
        <v>72.171000000000006</v>
      </c>
      <c r="R541" s="6">
        <f t="shared" si="51"/>
        <v>42.15</v>
      </c>
      <c r="S541" s="6">
        <f t="shared" si="52"/>
        <v>30.021000000000008</v>
      </c>
      <c r="T541" s="8">
        <f t="shared" si="53"/>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11">
        <f t="shared" si="48"/>
        <v>2026</v>
      </c>
      <c r="D542" s="13" t="str">
        <f t="shared" si="49"/>
        <v>Q2</v>
      </c>
      <c r="E542" s="4">
        <f>MONTH(SalesDataTable[[#This Row],[Order Date]])</f>
        <v>4</v>
      </c>
      <c r="F542" s="4" t="str">
        <f>TEXT(SalesDataTable[[#This Row],[Order Date]],"MMM")</f>
        <v>Apr</v>
      </c>
      <c r="G542" s="4" t="s">
        <v>20</v>
      </c>
      <c r="H542" s="4" t="s">
        <v>31</v>
      </c>
      <c r="I542" s="4" t="s">
        <v>28</v>
      </c>
      <c r="J542" s="4" t="s">
        <v>16</v>
      </c>
      <c r="K542" s="4" t="s">
        <v>4</v>
      </c>
      <c r="L542" s="4" t="s">
        <v>5</v>
      </c>
      <c r="M542" s="9">
        <v>2</v>
      </c>
      <c r="N542" s="6">
        <v>81.14</v>
      </c>
      <c r="O542" s="7">
        <v>0</v>
      </c>
      <c r="P542" s="6">
        <v>43.43</v>
      </c>
      <c r="Q542" s="6">
        <f t="shared" si="50"/>
        <v>162.28</v>
      </c>
      <c r="R542" s="6">
        <f t="shared" si="51"/>
        <v>86.86</v>
      </c>
      <c r="S542" s="6">
        <f t="shared" si="52"/>
        <v>75.42</v>
      </c>
      <c r="T542" s="8">
        <f t="shared" si="53"/>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11">
        <f t="shared" si="48"/>
        <v>2026</v>
      </c>
      <c r="D543" s="13" t="str">
        <f t="shared" si="49"/>
        <v>Q2</v>
      </c>
      <c r="E543" s="4">
        <f>MONTH(SalesDataTable[[#This Row],[Order Date]])</f>
        <v>4</v>
      </c>
      <c r="F543" s="4"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50"/>
        <v>382.22</v>
      </c>
      <c r="R543" s="6">
        <f t="shared" si="51"/>
        <v>207.16</v>
      </c>
      <c r="S543" s="6">
        <f t="shared" si="52"/>
        <v>175.06000000000003</v>
      </c>
      <c r="T543" s="8">
        <f t="shared" si="53"/>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11">
        <f t="shared" si="48"/>
        <v>2026</v>
      </c>
      <c r="D544" s="13" t="str">
        <f t="shared" si="49"/>
        <v>Q2</v>
      </c>
      <c r="E544" s="4">
        <f>MONTH(SalesDataTable[[#This Row],[Order Date]])</f>
        <v>4</v>
      </c>
      <c r="F544" s="4"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50"/>
        <v>77.10199999999999</v>
      </c>
      <c r="R544" s="6">
        <f t="shared" si="51"/>
        <v>34.299999999999997</v>
      </c>
      <c r="S544" s="6">
        <f t="shared" si="52"/>
        <v>42.801999999999992</v>
      </c>
      <c r="T544" s="8">
        <f t="shared" si="53"/>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11">
        <f t="shared" si="48"/>
        <v>2026</v>
      </c>
      <c r="D545" s="13" t="str">
        <f t="shared" si="49"/>
        <v>Q2</v>
      </c>
      <c r="E545" s="4">
        <f>MONTH(SalesDataTable[[#This Row],[Order Date]])</f>
        <v>4</v>
      </c>
      <c r="F545" s="4"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50"/>
        <v>83.44</v>
      </c>
      <c r="R545" s="6">
        <f t="shared" si="51"/>
        <v>40.299999999999997</v>
      </c>
      <c r="S545" s="6">
        <f t="shared" si="52"/>
        <v>43.14</v>
      </c>
      <c r="T545" s="8">
        <f t="shared" si="53"/>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11">
        <f t="shared" si="48"/>
        <v>2026</v>
      </c>
      <c r="D546" s="13" t="str">
        <f t="shared" si="49"/>
        <v>Q2</v>
      </c>
      <c r="E546" s="4">
        <f>MONTH(SalesDataTable[[#This Row],[Order Date]])</f>
        <v>4</v>
      </c>
      <c r="F546" s="4" t="str">
        <f>TEXT(SalesDataTable[[#This Row],[Order Date]],"MMM")</f>
        <v>Apr</v>
      </c>
      <c r="G546" s="4" t="s">
        <v>20</v>
      </c>
      <c r="H546" s="4" t="s">
        <v>31</v>
      </c>
      <c r="I546" s="4" t="s">
        <v>28</v>
      </c>
      <c r="J546" s="4" t="s">
        <v>13</v>
      </c>
      <c r="K546" s="4" t="s">
        <v>34</v>
      </c>
      <c r="L546" s="4" t="s">
        <v>45</v>
      </c>
      <c r="M546" s="9">
        <v>1</v>
      </c>
      <c r="N546" s="6">
        <v>49.61</v>
      </c>
      <c r="O546" s="7">
        <v>0</v>
      </c>
      <c r="P546" s="6">
        <v>21.92</v>
      </c>
      <c r="Q546" s="6">
        <f t="shared" si="50"/>
        <v>49.61</v>
      </c>
      <c r="R546" s="6">
        <f t="shared" si="51"/>
        <v>21.92</v>
      </c>
      <c r="S546" s="6">
        <f t="shared" si="52"/>
        <v>27.689999999999998</v>
      </c>
      <c r="T546" s="8">
        <f t="shared" si="53"/>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11">
        <f t="shared" si="48"/>
        <v>2026</v>
      </c>
      <c r="D547" s="13" t="str">
        <f t="shared" si="49"/>
        <v>Q2</v>
      </c>
      <c r="E547" s="4">
        <f>MONTH(SalesDataTable[[#This Row],[Order Date]])</f>
        <v>4</v>
      </c>
      <c r="F547" s="4"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50"/>
        <v>246.62</v>
      </c>
      <c r="R547" s="6">
        <f t="shared" si="51"/>
        <v>138.47999999999999</v>
      </c>
      <c r="S547" s="6">
        <f t="shared" si="52"/>
        <v>108.14000000000001</v>
      </c>
      <c r="T547" s="8">
        <f t="shared" si="53"/>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11">
        <f t="shared" si="48"/>
        <v>2026</v>
      </c>
      <c r="D548" s="13" t="str">
        <f t="shared" si="49"/>
        <v>Q2</v>
      </c>
      <c r="E548" s="4">
        <f>MONTH(SalesDataTable[[#This Row],[Order Date]])</f>
        <v>4</v>
      </c>
      <c r="F548" s="4" t="str">
        <f>TEXT(SalesDataTable[[#This Row],[Order Date]],"MMM")</f>
        <v>Apr</v>
      </c>
      <c r="G548" s="4" t="s">
        <v>0</v>
      </c>
      <c r="H548" s="4" t="s">
        <v>50</v>
      </c>
      <c r="I548" s="4" t="s">
        <v>19</v>
      </c>
      <c r="J548" s="4" t="s">
        <v>13</v>
      </c>
      <c r="K548" s="4" t="s">
        <v>9</v>
      </c>
      <c r="L548" s="4" t="s">
        <v>10</v>
      </c>
      <c r="M548" s="9">
        <v>1</v>
      </c>
      <c r="N548" s="6">
        <v>93.35</v>
      </c>
      <c r="O548" s="7">
        <v>0.1</v>
      </c>
      <c r="P548" s="6">
        <v>45.54</v>
      </c>
      <c r="Q548" s="6">
        <f t="shared" si="50"/>
        <v>84.015000000000001</v>
      </c>
      <c r="R548" s="6">
        <f t="shared" si="51"/>
        <v>45.54</v>
      </c>
      <c r="S548" s="6">
        <f t="shared" si="52"/>
        <v>38.475000000000001</v>
      </c>
      <c r="T548" s="8">
        <f t="shared" si="53"/>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11">
        <f t="shared" si="48"/>
        <v>2026</v>
      </c>
      <c r="D549" s="13" t="str">
        <f t="shared" si="49"/>
        <v>Q2</v>
      </c>
      <c r="E549" s="4">
        <f>MONTH(SalesDataTable[[#This Row],[Order Date]])</f>
        <v>4</v>
      </c>
      <c r="F549" s="4" t="str">
        <f>TEXT(SalesDataTable[[#This Row],[Order Date]],"MMM")</f>
        <v>Apr</v>
      </c>
      <c r="G549" s="4" t="s">
        <v>0</v>
      </c>
      <c r="H549" s="4" t="s">
        <v>1</v>
      </c>
      <c r="I549" s="4" t="s">
        <v>8</v>
      </c>
      <c r="J549" s="4" t="s">
        <v>16</v>
      </c>
      <c r="K549" s="4" t="s">
        <v>9</v>
      </c>
      <c r="L549" s="4" t="s">
        <v>10</v>
      </c>
      <c r="M549" s="9">
        <v>5</v>
      </c>
      <c r="N549" s="6">
        <v>92.63</v>
      </c>
      <c r="O549" s="7">
        <v>0.15</v>
      </c>
      <c r="P549" s="6">
        <v>46.33</v>
      </c>
      <c r="Q549" s="6">
        <f t="shared" si="50"/>
        <v>393.67749999999995</v>
      </c>
      <c r="R549" s="6">
        <f t="shared" si="51"/>
        <v>231.64999999999998</v>
      </c>
      <c r="S549" s="6">
        <f t="shared" si="52"/>
        <v>162.02749999999997</v>
      </c>
      <c r="T549" s="8">
        <f t="shared" si="53"/>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11">
        <f t="shared" si="48"/>
        <v>2026</v>
      </c>
      <c r="D550" s="13" t="str">
        <f t="shared" si="49"/>
        <v>Q2</v>
      </c>
      <c r="E550" s="4">
        <f>MONTH(SalesDataTable[[#This Row],[Order Date]])</f>
        <v>4</v>
      </c>
      <c r="F550" s="4" t="str">
        <f>TEXT(SalesDataTable[[#This Row],[Order Date]],"MMM")</f>
        <v>Apr</v>
      </c>
      <c r="G550" s="4" t="s">
        <v>0</v>
      </c>
      <c r="H550" s="4" t="s">
        <v>36</v>
      </c>
      <c r="I550" s="4" t="s">
        <v>2</v>
      </c>
      <c r="J550" s="4" t="s">
        <v>13</v>
      </c>
      <c r="K550" s="4" t="s">
        <v>23</v>
      </c>
      <c r="L550" s="4" t="s">
        <v>51</v>
      </c>
      <c r="M550" s="9">
        <v>4</v>
      </c>
      <c r="N550" s="6">
        <v>124.87</v>
      </c>
      <c r="O550" s="7">
        <v>0.1</v>
      </c>
      <c r="P550" s="6">
        <v>62.03</v>
      </c>
      <c r="Q550" s="6">
        <f t="shared" si="50"/>
        <v>449.53200000000004</v>
      </c>
      <c r="R550" s="6">
        <f t="shared" si="51"/>
        <v>248.12</v>
      </c>
      <c r="S550" s="6">
        <f t="shared" si="52"/>
        <v>201.41200000000003</v>
      </c>
      <c r="T550" s="8">
        <f t="shared" si="53"/>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11">
        <f t="shared" si="48"/>
        <v>2026</v>
      </c>
      <c r="D551" s="13" t="str">
        <f t="shared" si="49"/>
        <v>Q2</v>
      </c>
      <c r="E551" s="4">
        <f>MONTH(SalesDataTable[[#This Row],[Order Date]])</f>
        <v>4</v>
      </c>
      <c r="F551" s="4"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50"/>
        <v>305.67599999999999</v>
      </c>
      <c r="R551" s="6">
        <f t="shared" si="51"/>
        <v>195.81</v>
      </c>
      <c r="S551" s="6">
        <f t="shared" si="52"/>
        <v>109.86599999999999</v>
      </c>
      <c r="T551" s="8">
        <f t="shared" si="53"/>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11">
        <f t="shared" si="48"/>
        <v>2026</v>
      </c>
      <c r="D552" s="13" t="str">
        <f t="shared" si="49"/>
        <v>Q2</v>
      </c>
      <c r="E552" s="4">
        <f>MONTH(SalesDataTable[[#This Row],[Order Date]])</f>
        <v>4</v>
      </c>
      <c r="F552" s="4" t="str">
        <f>TEXT(SalesDataTable[[#This Row],[Order Date]],"MMM")</f>
        <v>Apr</v>
      </c>
      <c r="G552" s="4" t="s">
        <v>11</v>
      </c>
      <c r="H552" s="4" t="s">
        <v>12</v>
      </c>
      <c r="I552" s="4" t="s">
        <v>19</v>
      </c>
      <c r="J552" s="4" t="s">
        <v>13</v>
      </c>
      <c r="K552" s="4" t="s">
        <v>4</v>
      </c>
      <c r="L552" s="4" t="s">
        <v>22</v>
      </c>
      <c r="M552" s="9">
        <v>1</v>
      </c>
      <c r="N552" s="6">
        <v>50.86</v>
      </c>
      <c r="O552" s="7">
        <v>0.05</v>
      </c>
      <c r="P552" s="6">
        <v>22.1</v>
      </c>
      <c r="Q552" s="6">
        <f t="shared" si="50"/>
        <v>48.317</v>
      </c>
      <c r="R552" s="6">
        <f t="shared" si="51"/>
        <v>22.1</v>
      </c>
      <c r="S552" s="6">
        <f t="shared" si="52"/>
        <v>26.216999999999999</v>
      </c>
      <c r="T552" s="8">
        <f t="shared" si="53"/>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11">
        <f t="shared" si="48"/>
        <v>2026</v>
      </c>
      <c r="D553" s="13" t="str">
        <f t="shared" si="49"/>
        <v>Q2</v>
      </c>
      <c r="E553" s="4">
        <f>MONTH(SalesDataTable[[#This Row],[Order Date]])</f>
        <v>4</v>
      </c>
      <c r="F553" s="4" t="str">
        <f>TEXT(SalesDataTable[[#This Row],[Order Date]],"MMM")</f>
        <v>Apr</v>
      </c>
      <c r="G553" s="4" t="s">
        <v>20</v>
      </c>
      <c r="H553" s="4" t="s">
        <v>33</v>
      </c>
      <c r="I553" s="4" t="s">
        <v>2</v>
      </c>
      <c r="J553" s="4" t="s">
        <v>13</v>
      </c>
      <c r="K553" s="4" t="s">
        <v>14</v>
      </c>
      <c r="L553" s="4" t="s">
        <v>48</v>
      </c>
      <c r="M553" s="9">
        <v>2</v>
      </c>
      <c r="N553" s="6">
        <v>167.01</v>
      </c>
      <c r="O553" s="7">
        <v>0</v>
      </c>
      <c r="P553" s="6">
        <v>89.8</v>
      </c>
      <c r="Q553" s="6">
        <f t="shared" si="50"/>
        <v>334.02</v>
      </c>
      <c r="R553" s="6">
        <f t="shared" si="51"/>
        <v>179.6</v>
      </c>
      <c r="S553" s="6">
        <f t="shared" si="52"/>
        <v>154.41999999999999</v>
      </c>
      <c r="T553" s="8">
        <f t="shared" si="53"/>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11">
        <f t="shared" si="48"/>
        <v>2026</v>
      </c>
      <c r="D554" s="13" t="str">
        <f t="shared" si="49"/>
        <v>Q2</v>
      </c>
      <c r="E554" s="4">
        <f>MONTH(SalesDataTable[[#This Row],[Order Date]])</f>
        <v>4</v>
      </c>
      <c r="F554" s="4" t="str">
        <f>TEXT(SalesDataTable[[#This Row],[Order Date]],"MMM")</f>
        <v>Apr</v>
      </c>
      <c r="G554" s="4" t="s">
        <v>20</v>
      </c>
      <c r="H554" s="4" t="s">
        <v>33</v>
      </c>
      <c r="I554" s="4" t="s">
        <v>28</v>
      </c>
      <c r="J554" s="4" t="s">
        <v>3</v>
      </c>
      <c r="K554" s="4" t="s">
        <v>9</v>
      </c>
      <c r="L554" s="4" t="s">
        <v>10</v>
      </c>
      <c r="M554" s="9">
        <v>2</v>
      </c>
      <c r="N554" s="6">
        <v>92.63</v>
      </c>
      <c r="O554" s="7">
        <v>0.15</v>
      </c>
      <c r="P554" s="6">
        <v>44.96</v>
      </c>
      <c r="Q554" s="6">
        <f t="shared" si="50"/>
        <v>157.47099999999998</v>
      </c>
      <c r="R554" s="6">
        <f t="shared" si="51"/>
        <v>89.92</v>
      </c>
      <c r="S554" s="6">
        <f t="shared" si="52"/>
        <v>67.550999999999974</v>
      </c>
      <c r="T554" s="8">
        <f t="shared" si="53"/>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11">
        <f t="shared" si="48"/>
        <v>2026</v>
      </c>
      <c r="D555" s="13" t="str">
        <f t="shared" si="49"/>
        <v>Q2</v>
      </c>
      <c r="E555" s="4">
        <f>MONTH(SalesDataTable[[#This Row],[Order Date]])</f>
        <v>4</v>
      </c>
      <c r="F555" s="4"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50"/>
        <v>302.02</v>
      </c>
      <c r="R555" s="6">
        <f t="shared" si="51"/>
        <v>160.41999999999999</v>
      </c>
      <c r="S555" s="6">
        <f t="shared" si="52"/>
        <v>141.6</v>
      </c>
      <c r="T555" s="8">
        <f t="shared" si="53"/>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11">
        <f t="shared" si="48"/>
        <v>2026</v>
      </c>
      <c r="D556" s="13" t="str">
        <f t="shared" si="49"/>
        <v>Q2</v>
      </c>
      <c r="E556" s="4">
        <f>MONTH(SalesDataTable[[#This Row],[Order Date]])</f>
        <v>4</v>
      </c>
      <c r="F556" s="4" t="str">
        <f>TEXT(SalesDataTable[[#This Row],[Order Date]],"MMM")</f>
        <v>Apr</v>
      </c>
      <c r="G556" s="4" t="s">
        <v>0</v>
      </c>
      <c r="H556" s="4" t="s">
        <v>50</v>
      </c>
      <c r="I556" s="4" t="s">
        <v>2</v>
      </c>
      <c r="J556" s="4" t="s">
        <v>13</v>
      </c>
      <c r="K556" s="4" t="s">
        <v>9</v>
      </c>
      <c r="L556" s="4" t="s">
        <v>10</v>
      </c>
      <c r="M556" s="9">
        <v>2</v>
      </c>
      <c r="N556" s="6">
        <v>92.07</v>
      </c>
      <c r="O556" s="7">
        <v>0</v>
      </c>
      <c r="P556" s="6">
        <v>44.1</v>
      </c>
      <c r="Q556" s="6">
        <f t="shared" si="50"/>
        <v>184.14</v>
      </c>
      <c r="R556" s="6">
        <f t="shared" si="51"/>
        <v>88.2</v>
      </c>
      <c r="S556" s="6">
        <f t="shared" si="52"/>
        <v>95.939999999999984</v>
      </c>
      <c r="T556" s="8">
        <f t="shared" si="53"/>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11">
        <f t="shared" si="48"/>
        <v>2026</v>
      </c>
      <c r="D557" s="13" t="str">
        <f t="shared" si="49"/>
        <v>Q2</v>
      </c>
      <c r="E557" s="4">
        <f>MONTH(SalesDataTable[[#This Row],[Order Date]])</f>
        <v>4</v>
      </c>
      <c r="F557" s="4"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50"/>
        <v>33.156000000000006</v>
      </c>
      <c r="R557" s="6">
        <f t="shared" si="51"/>
        <v>13.86</v>
      </c>
      <c r="S557" s="6">
        <f t="shared" si="52"/>
        <v>19.296000000000006</v>
      </c>
      <c r="T557" s="8">
        <f t="shared" si="53"/>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11">
        <f t="shared" si="48"/>
        <v>2026</v>
      </c>
      <c r="D558" s="13" t="str">
        <f t="shared" si="49"/>
        <v>Q2</v>
      </c>
      <c r="E558" s="4">
        <f>MONTH(SalesDataTable[[#This Row],[Order Date]])</f>
        <v>4</v>
      </c>
      <c r="F558" s="4"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50"/>
        <v>68.057999999999993</v>
      </c>
      <c r="R558" s="6">
        <f t="shared" si="51"/>
        <v>32.729999999999997</v>
      </c>
      <c r="S558" s="6">
        <f t="shared" si="52"/>
        <v>35.327999999999996</v>
      </c>
      <c r="T558" s="8">
        <f t="shared" si="53"/>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11">
        <f t="shared" si="48"/>
        <v>2026</v>
      </c>
      <c r="D559" s="13" t="str">
        <f t="shared" si="49"/>
        <v>Q2</v>
      </c>
      <c r="E559" s="4">
        <f>MONTH(SalesDataTable[[#This Row],[Order Date]])</f>
        <v>4</v>
      </c>
      <c r="F559" s="4" t="str">
        <f>TEXT(SalesDataTable[[#This Row],[Order Date]],"MMM")</f>
        <v>Apr</v>
      </c>
      <c r="G559" s="4" t="s">
        <v>6</v>
      </c>
      <c r="H559" s="4" t="s">
        <v>49</v>
      </c>
      <c r="I559" s="4" t="s">
        <v>2</v>
      </c>
      <c r="J559" s="4" t="s">
        <v>13</v>
      </c>
      <c r="K559" s="4" t="s">
        <v>34</v>
      </c>
      <c r="L559" s="4" t="s">
        <v>38</v>
      </c>
      <c r="M559" s="9">
        <v>1</v>
      </c>
      <c r="N559" s="6">
        <v>124.18</v>
      </c>
      <c r="O559" s="7">
        <v>0</v>
      </c>
      <c r="P559" s="6">
        <v>67.42</v>
      </c>
      <c r="Q559" s="6">
        <f t="shared" si="50"/>
        <v>124.18</v>
      </c>
      <c r="R559" s="6">
        <f t="shared" si="51"/>
        <v>67.42</v>
      </c>
      <c r="S559" s="6">
        <f t="shared" si="52"/>
        <v>56.760000000000005</v>
      </c>
      <c r="T559" s="8">
        <f t="shared" si="53"/>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11">
        <f t="shared" si="48"/>
        <v>2026</v>
      </c>
      <c r="D560" s="13" t="str">
        <f t="shared" si="49"/>
        <v>Q2</v>
      </c>
      <c r="E560" s="4">
        <f>MONTH(SalesDataTable[[#This Row],[Order Date]])</f>
        <v>4</v>
      </c>
      <c r="F560" s="4"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50"/>
        <v>134.94999999999999</v>
      </c>
      <c r="R560" s="6">
        <f t="shared" si="51"/>
        <v>67.849999999999994</v>
      </c>
      <c r="S560" s="6">
        <f t="shared" si="52"/>
        <v>67.099999999999994</v>
      </c>
      <c r="T560" s="8">
        <f t="shared" si="53"/>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11">
        <f t="shared" si="48"/>
        <v>2026</v>
      </c>
      <c r="D561" s="13" t="str">
        <f t="shared" si="49"/>
        <v>Q2</v>
      </c>
      <c r="E561" s="4">
        <f>MONTH(SalesDataTable[[#This Row],[Order Date]])</f>
        <v>4</v>
      </c>
      <c r="F561" s="4" t="str">
        <f>TEXT(SalesDataTable[[#This Row],[Order Date]],"MMM")</f>
        <v>Apr</v>
      </c>
      <c r="G561" s="4" t="s">
        <v>0</v>
      </c>
      <c r="H561" s="4" t="s">
        <v>50</v>
      </c>
      <c r="I561" s="4" t="s">
        <v>2</v>
      </c>
      <c r="J561" s="4" t="s">
        <v>13</v>
      </c>
      <c r="K561" s="4" t="s">
        <v>23</v>
      </c>
      <c r="L561" s="4" t="s">
        <v>51</v>
      </c>
      <c r="M561" s="9">
        <v>2</v>
      </c>
      <c r="N561" s="6">
        <v>124</v>
      </c>
      <c r="O561" s="7">
        <v>0</v>
      </c>
      <c r="P561" s="6">
        <v>60.14</v>
      </c>
      <c r="Q561" s="6">
        <f t="shared" si="50"/>
        <v>248</v>
      </c>
      <c r="R561" s="6">
        <f t="shared" si="51"/>
        <v>120.28</v>
      </c>
      <c r="S561" s="6">
        <f t="shared" si="52"/>
        <v>127.72</v>
      </c>
      <c r="T561" s="8">
        <f t="shared" si="53"/>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11">
        <f t="shared" si="48"/>
        <v>2026</v>
      </c>
      <c r="D562" s="13" t="str">
        <f t="shared" si="49"/>
        <v>Q2</v>
      </c>
      <c r="E562" s="4">
        <f>MONTH(SalesDataTable[[#This Row],[Order Date]])</f>
        <v>4</v>
      </c>
      <c r="F562" s="4" t="str">
        <f>TEXT(SalesDataTable[[#This Row],[Order Date]],"MMM")</f>
        <v>Apr</v>
      </c>
      <c r="G562" s="4" t="s">
        <v>20</v>
      </c>
      <c r="H562" s="4" t="s">
        <v>47</v>
      </c>
      <c r="I562" s="4" t="s">
        <v>28</v>
      </c>
      <c r="J562" s="4" t="s">
        <v>3</v>
      </c>
      <c r="K562" s="4" t="s">
        <v>34</v>
      </c>
      <c r="L562" s="4" t="s">
        <v>45</v>
      </c>
      <c r="M562" s="9">
        <v>2</v>
      </c>
      <c r="N562" s="6">
        <v>50.2</v>
      </c>
      <c r="O562" s="7">
        <v>0.1</v>
      </c>
      <c r="P562" s="6">
        <v>21.48</v>
      </c>
      <c r="Q562" s="6">
        <f t="shared" si="50"/>
        <v>90.360000000000014</v>
      </c>
      <c r="R562" s="6">
        <f t="shared" si="51"/>
        <v>42.96</v>
      </c>
      <c r="S562" s="6">
        <f t="shared" si="52"/>
        <v>47.400000000000013</v>
      </c>
      <c r="T562" s="8">
        <f t="shared" si="53"/>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11">
        <f t="shared" si="48"/>
        <v>2026</v>
      </c>
      <c r="D563" s="13" t="str">
        <f t="shared" si="49"/>
        <v>Q2</v>
      </c>
      <c r="E563" s="4">
        <f>MONTH(SalesDataTable[[#This Row],[Order Date]])</f>
        <v>4</v>
      </c>
      <c r="F563" s="4" t="str">
        <f>TEXT(SalesDataTable[[#This Row],[Order Date]],"MMM")</f>
        <v>Apr</v>
      </c>
      <c r="G563" s="4" t="s">
        <v>6</v>
      </c>
      <c r="H563" s="4" t="s">
        <v>41</v>
      </c>
      <c r="I563" s="4" t="s">
        <v>2</v>
      </c>
      <c r="J563" s="4" t="s">
        <v>16</v>
      </c>
      <c r="K563" s="4" t="s">
        <v>9</v>
      </c>
      <c r="L563" s="4" t="s">
        <v>10</v>
      </c>
      <c r="M563" s="9">
        <v>1</v>
      </c>
      <c r="N563" s="6">
        <v>93.65</v>
      </c>
      <c r="O563" s="7">
        <v>0</v>
      </c>
      <c r="P563" s="6">
        <v>44.15</v>
      </c>
      <c r="Q563" s="6">
        <f t="shared" si="50"/>
        <v>93.65</v>
      </c>
      <c r="R563" s="6">
        <f t="shared" si="51"/>
        <v>44.15</v>
      </c>
      <c r="S563" s="6">
        <f t="shared" si="52"/>
        <v>49.500000000000007</v>
      </c>
      <c r="T563" s="8">
        <f t="shared" si="53"/>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11">
        <f t="shared" si="48"/>
        <v>2026</v>
      </c>
      <c r="D564" s="13" t="str">
        <f t="shared" si="49"/>
        <v>Q2</v>
      </c>
      <c r="E564" s="4">
        <f>MONTH(SalesDataTable[[#This Row],[Order Date]])</f>
        <v>4</v>
      </c>
      <c r="F564" s="4"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50"/>
        <v>212.625</v>
      </c>
      <c r="R564" s="6">
        <f t="shared" si="51"/>
        <v>89.65</v>
      </c>
      <c r="S564" s="6">
        <f t="shared" si="52"/>
        <v>122.97499999999999</v>
      </c>
      <c r="T564" s="8">
        <f t="shared" si="53"/>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11">
        <f t="shared" si="48"/>
        <v>2026</v>
      </c>
      <c r="D565" s="13" t="str">
        <f t="shared" si="49"/>
        <v>Q2</v>
      </c>
      <c r="E565" s="4">
        <f>MONTH(SalesDataTable[[#This Row],[Order Date]])</f>
        <v>4</v>
      </c>
      <c r="F565" s="4" t="str">
        <f>TEXT(SalesDataTable[[#This Row],[Order Date]],"MMM")</f>
        <v>Apr</v>
      </c>
      <c r="G565" s="4" t="s">
        <v>11</v>
      </c>
      <c r="H565" s="4" t="s">
        <v>25</v>
      </c>
      <c r="I565" s="4" t="s">
        <v>2</v>
      </c>
      <c r="J565" s="4" t="s">
        <v>3</v>
      </c>
      <c r="K565" s="4" t="s">
        <v>34</v>
      </c>
      <c r="L565" s="4" t="s">
        <v>42</v>
      </c>
      <c r="M565" s="9">
        <v>1</v>
      </c>
      <c r="N565" s="6">
        <v>35.69</v>
      </c>
      <c r="O565" s="7">
        <v>0.05</v>
      </c>
      <c r="P565" s="6">
        <v>13.53</v>
      </c>
      <c r="Q565" s="6">
        <f t="shared" si="50"/>
        <v>33.905499999999996</v>
      </c>
      <c r="R565" s="6">
        <f t="shared" si="51"/>
        <v>13.53</v>
      </c>
      <c r="S565" s="6">
        <f t="shared" si="52"/>
        <v>20.375499999999995</v>
      </c>
      <c r="T565" s="8">
        <f t="shared" si="53"/>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11">
        <f t="shared" si="48"/>
        <v>2026</v>
      </c>
      <c r="D566" s="13" t="str">
        <f t="shared" si="49"/>
        <v>Q2</v>
      </c>
      <c r="E566" s="4">
        <f>MONTH(SalesDataTable[[#This Row],[Order Date]])</f>
        <v>4</v>
      </c>
      <c r="F566" s="4" t="str">
        <f>TEXT(SalesDataTable[[#This Row],[Order Date]],"MMM")</f>
        <v>Apr</v>
      </c>
      <c r="G566" s="4" t="s">
        <v>20</v>
      </c>
      <c r="H566" s="4" t="s">
        <v>47</v>
      </c>
      <c r="I566" s="4" t="s">
        <v>2</v>
      </c>
      <c r="J566" s="4" t="s">
        <v>3</v>
      </c>
      <c r="K566" s="4" t="s">
        <v>14</v>
      </c>
      <c r="L566" s="4" t="s">
        <v>44</v>
      </c>
      <c r="M566" s="9">
        <v>3</v>
      </c>
      <c r="N566" s="6">
        <v>136.12</v>
      </c>
      <c r="O566" s="7">
        <v>0</v>
      </c>
      <c r="P566" s="6">
        <v>66.58</v>
      </c>
      <c r="Q566" s="6">
        <f t="shared" si="50"/>
        <v>408.36</v>
      </c>
      <c r="R566" s="6">
        <f t="shared" si="51"/>
        <v>199.74</v>
      </c>
      <c r="S566" s="6">
        <f t="shared" si="52"/>
        <v>208.62</v>
      </c>
      <c r="T566" s="8">
        <f t="shared" si="53"/>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11">
        <f t="shared" si="48"/>
        <v>2026</v>
      </c>
      <c r="D567" s="13" t="str">
        <f t="shared" si="49"/>
        <v>Q2</v>
      </c>
      <c r="E567" s="4">
        <f>MONTH(SalesDataTable[[#This Row],[Order Date]])</f>
        <v>4</v>
      </c>
      <c r="F567" s="4"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50"/>
        <v>155.88999999999999</v>
      </c>
      <c r="R567" s="6">
        <f t="shared" si="51"/>
        <v>77.260000000000005</v>
      </c>
      <c r="S567" s="6">
        <f t="shared" si="52"/>
        <v>78.629999999999981</v>
      </c>
      <c r="T567" s="8">
        <f t="shared" si="53"/>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11">
        <f t="shared" si="48"/>
        <v>2026</v>
      </c>
      <c r="D568" s="13" t="str">
        <f t="shared" si="49"/>
        <v>Q2</v>
      </c>
      <c r="E568" s="4">
        <f>MONTH(SalesDataTable[[#This Row],[Order Date]])</f>
        <v>4</v>
      </c>
      <c r="F568" s="4" t="str">
        <f>TEXT(SalesDataTable[[#This Row],[Order Date]],"MMM")</f>
        <v>Apr</v>
      </c>
      <c r="G568" s="4" t="s">
        <v>0</v>
      </c>
      <c r="H568" s="4" t="s">
        <v>50</v>
      </c>
      <c r="I568" s="4" t="s">
        <v>2</v>
      </c>
      <c r="J568" s="4" t="s">
        <v>16</v>
      </c>
      <c r="K568" s="4" t="s">
        <v>14</v>
      </c>
      <c r="L568" s="4" t="s">
        <v>44</v>
      </c>
      <c r="M568" s="9">
        <v>1</v>
      </c>
      <c r="N568" s="6">
        <v>130.81</v>
      </c>
      <c r="O568" s="7">
        <v>0</v>
      </c>
      <c r="P568" s="6">
        <v>67.86</v>
      </c>
      <c r="Q568" s="6">
        <f t="shared" si="50"/>
        <v>130.81</v>
      </c>
      <c r="R568" s="6">
        <f t="shared" si="51"/>
        <v>67.86</v>
      </c>
      <c r="S568" s="6">
        <f t="shared" si="52"/>
        <v>62.95</v>
      </c>
      <c r="T568" s="8">
        <f t="shared" si="53"/>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11">
        <f t="shared" si="48"/>
        <v>2026</v>
      </c>
      <c r="D569" s="13" t="str">
        <f t="shared" si="49"/>
        <v>Q2</v>
      </c>
      <c r="E569" s="4">
        <f>MONTH(SalesDataTable[[#This Row],[Order Date]])</f>
        <v>4</v>
      </c>
      <c r="F569" s="4"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50"/>
        <v>90.364000000000004</v>
      </c>
      <c r="R569" s="6">
        <f t="shared" si="51"/>
        <v>37.299999999999997</v>
      </c>
      <c r="S569" s="6">
        <f t="shared" si="52"/>
        <v>53.064000000000007</v>
      </c>
      <c r="T569" s="8">
        <f t="shared" si="53"/>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11">
        <f t="shared" si="48"/>
        <v>2026</v>
      </c>
      <c r="D570" s="13" t="str">
        <f t="shared" si="49"/>
        <v>Q2</v>
      </c>
      <c r="E570" s="4">
        <f>MONTH(SalesDataTable[[#This Row],[Order Date]])</f>
        <v>4</v>
      </c>
      <c r="F570" s="4"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50"/>
        <v>267.23500000000001</v>
      </c>
      <c r="R570" s="6">
        <f t="shared" si="51"/>
        <v>157.80000000000001</v>
      </c>
      <c r="S570" s="6">
        <f t="shared" si="52"/>
        <v>109.435</v>
      </c>
      <c r="T570" s="8">
        <f t="shared" si="53"/>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11">
        <f t="shared" si="48"/>
        <v>2026</v>
      </c>
      <c r="D571" s="13" t="str">
        <f t="shared" si="49"/>
        <v>Q2</v>
      </c>
      <c r="E571" s="4">
        <f>MONTH(SalesDataTable[[#This Row],[Order Date]])</f>
        <v>4</v>
      </c>
      <c r="F571" s="4" t="str">
        <f>TEXT(SalesDataTable[[#This Row],[Order Date]],"MMM")</f>
        <v>Apr</v>
      </c>
      <c r="G571" s="4" t="s">
        <v>20</v>
      </c>
      <c r="H571" s="4" t="s">
        <v>21</v>
      </c>
      <c r="I571" s="4" t="s">
        <v>19</v>
      </c>
      <c r="J571" s="4" t="s">
        <v>13</v>
      </c>
      <c r="K571" s="4" t="s">
        <v>4</v>
      </c>
      <c r="L571" s="4" t="s">
        <v>5</v>
      </c>
      <c r="M571" s="9">
        <v>1</v>
      </c>
      <c r="N571" s="6">
        <v>82.75</v>
      </c>
      <c r="O571" s="7">
        <v>0</v>
      </c>
      <c r="P571" s="6">
        <v>43.18</v>
      </c>
      <c r="Q571" s="6">
        <f t="shared" si="50"/>
        <v>82.75</v>
      </c>
      <c r="R571" s="6">
        <f t="shared" si="51"/>
        <v>43.18</v>
      </c>
      <c r="S571" s="6">
        <f t="shared" si="52"/>
        <v>39.57</v>
      </c>
      <c r="T571" s="8">
        <f t="shared" si="53"/>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11">
        <f t="shared" si="48"/>
        <v>2026</v>
      </c>
      <c r="D572" s="13" t="str">
        <f t="shared" si="49"/>
        <v>Q2</v>
      </c>
      <c r="E572" s="4">
        <f>MONTH(SalesDataTable[[#This Row],[Order Date]])</f>
        <v>4</v>
      </c>
      <c r="F572" s="4"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50"/>
        <v>73.637999999999991</v>
      </c>
      <c r="R572" s="6">
        <f t="shared" si="51"/>
        <v>29.9</v>
      </c>
      <c r="S572" s="6">
        <f t="shared" si="52"/>
        <v>43.737999999999992</v>
      </c>
      <c r="T572" s="8">
        <f t="shared" si="53"/>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11">
        <f t="shared" si="48"/>
        <v>2026</v>
      </c>
      <c r="D573" s="13" t="str">
        <f t="shared" si="49"/>
        <v>Q2</v>
      </c>
      <c r="E573" s="4">
        <f>MONTH(SalesDataTable[[#This Row],[Order Date]])</f>
        <v>4</v>
      </c>
      <c r="F573" s="4" t="str">
        <f>TEXT(SalesDataTable[[#This Row],[Order Date]],"MMM")</f>
        <v>Apr</v>
      </c>
      <c r="G573" s="4" t="s">
        <v>0</v>
      </c>
      <c r="H573" s="4" t="s">
        <v>1</v>
      </c>
      <c r="I573" s="4" t="s">
        <v>19</v>
      </c>
      <c r="J573" s="4" t="s">
        <v>3</v>
      </c>
      <c r="K573" s="4" t="s">
        <v>14</v>
      </c>
      <c r="L573" s="4" t="s">
        <v>32</v>
      </c>
      <c r="M573" s="9">
        <v>1</v>
      </c>
      <c r="N573" s="6">
        <v>46.62</v>
      </c>
      <c r="O573" s="7">
        <v>0</v>
      </c>
      <c r="P573" s="6">
        <v>18.86</v>
      </c>
      <c r="Q573" s="6">
        <f t="shared" si="50"/>
        <v>46.62</v>
      </c>
      <c r="R573" s="6">
        <f t="shared" si="51"/>
        <v>18.86</v>
      </c>
      <c r="S573" s="6">
        <f t="shared" si="52"/>
        <v>27.759999999999998</v>
      </c>
      <c r="T573" s="8">
        <f t="shared" si="53"/>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11">
        <f t="shared" si="48"/>
        <v>2026</v>
      </c>
      <c r="D574" s="13" t="str">
        <f t="shared" si="49"/>
        <v>Q2</v>
      </c>
      <c r="E574" s="4">
        <f>MONTH(SalesDataTable[[#This Row],[Order Date]])</f>
        <v>4</v>
      </c>
      <c r="F574" s="4" t="str">
        <f>TEXT(SalesDataTable[[#This Row],[Order Date]],"MMM")</f>
        <v>Apr</v>
      </c>
      <c r="G574" s="4" t="s">
        <v>0</v>
      </c>
      <c r="H574" s="4" t="s">
        <v>50</v>
      </c>
      <c r="I574" s="4" t="s">
        <v>2</v>
      </c>
      <c r="J574" s="4" t="s">
        <v>3</v>
      </c>
      <c r="K574" s="4" t="s">
        <v>23</v>
      </c>
      <c r="L574" s="4" t="s">
        <v>29</v>
      </c>
      <c r="M574" s="9">
        <v>2</v>
      </c>
      <c r="N574" s="6">
        <v>196.57</v>
      </c>
      <c r="O574" s="7">
        <v>0.05</v>
      </c>
      <c r="P574" s="6">
        <v>106.2</v>
      </c>
      <c r="Q574" s="6">
        <f t="shared" si="50"/>
        <v>373.48299999999995</v>
      </c>
      <c r="R574" s="6">
        <f t="shared" si="51"/>
        <v>212.4</v>
      </c>
      <c r="S574" s="6">
        <f t="shared" si="52"/>
        <v>161.08299999999994</v>
      </c>
      <c r="T574" s="8">
        <f t="shared" si="53"/>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11">
        <f t="shared" si="48"/>
        <v>2026</v>
      </c>
      <c r="D575" s="13" t="str">
        <f t="shared" si="49"/>
        <v>Q2</v>
      </c>
      <c r="E575" s="4">
        <f>MONTH(SalesDataTable[[#This Row],[Order Date]])</f>
        <v>4</v>
      </c>
      <c r="F575" s="4" t="str">
        <f>TEXT(SalesDataTable[[#This Row],[Order Date]],"MMM")</f>
        <v>Apr</v>
      </c>
      <c r="G575" s="4" t="s">
        <v>6</v>
      </c>
      <c r="H575" s="4" t="s">
        <v>7</v>
      </c>
      <c r="I575" s="4" t="s">
        <v>2</v>
      </c>
      <c r="J575" s="4" t="s">
        <v>3</v>
      </c>
      <c r="K575" s="4" t="s">
        <v>9</v>
      </c>
      <c r="L575" s="4" t="s">
        <v>10</v>
      </c>
      <c r="M575" s="9">
        <v>1</v>
      </c>
      <c r="N575" s="6">
        <v>90.52</v>
      </c>
      <c r="O575" s="7">
        <v>0</v>
      </c>
      <c r="P575" s="6">
        <v>46.5</v>
      </c>
      <c r="Q575" s="6">
        <f t="shared" si="50"/>
        <v>90.52</v>
      </c>
      <c r="R575" s="6">
        <f t="shared" si="51"/>
        <v>46.5</v>
      </c>
      <c r="S575" s="6">
        <f t="shared" si="52"/>
        <v>44.019999999999996</v>
      </c>
      <c r="T575" s="8">
        <f t="shared" si="53"/>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11">
        <f t="shared" si="48"/>
        <v>2026</v>
      </c>
      <c r="D576" s="13" t="str">
        <f t="shared" si="49"/>
        <v>Q2</v>
      </c>
      <c r="E576" s="4">
        <f>MONTH(SalesDataTable[[#This Row],[Order Date]])</f>
        <v>4</v>
      </c>
      <c r="F576" s="4" t="str">
        <f>TEXT(SalesDataTable[[#This Row],[Order Date]],"MMM")</f>
        <v>Apr</v>
      </c>
      <c r="G576" s="4" t="s">
        <v>0</v>
      </c>
      <c r="H576" s="4" t="s">
        <v>50</v>
      </c>
      <c r="I576" s="4" t="s">
        <v>2</v>
      </c>
      <c r="J576" s="4" t="s">
        <v>3</v>
      </c>
      <c r="K576" s="4" t="s">
        <v>14</v>
      </c>
      <c r="L576" s="4" t="s">
        <v>48</v>
      </c>
      <c r="M576" s="9">
        <v>5</v>
      </c>
      <c r="N576" s="6">
        <v>165.35</v>
      </c>
      <c r="O576" s="7">
        <v>0.05</v>
      </c>
      <c r="P576" s="6">
        <v>89.38</v>
      </c>
      <c r="Q576" s="6">
        <f t="shared" si="50"/>
        <v>785.41249999999991</v>
      </c>
      <c r="R576" s="6">
        <f t="shared" si="51"/>
        <v>446.9</v>
      </c>
      <c r="S576" s="6">
        <f t="shared" si="52"/>
        <v>338.51249999999993</v>
      </c>
      <c r="T576" s="8">
        <f t="shared" si="53"/>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11">
        <f t="shared" si="48"/>
        <v>2026</v>
      </c>
      <c r="D577" s="13" t="str">
        <f t="shared" si="49"/>
        <v>Q2</v>
      </c>
      <c r="E577" s="4">
        <f>MONTH(SalesDataTable[[#This Row],[Order Date]])</f>
        <v>4</v>
      </c>
      <c r="F577" s="4" t="str">
        <f>TEXT(SalesDataTable[[#This Row],[Order Date]],"MMM")</f>
        <v>Apr</v>
      </c>
      <c r="G577" s="4" t="s">
        <v>6</v>
      </c>
      <c r="H577" s="4" t="s">
        <v>41</v>
      </c>
      <c r="I577" s="4" t="s">
        <v>19</v>
      </c>
      <c r="J577" s="4" t="s">
        <v>3</v>
      </c>
      <c r="K577" s="4" t="s">
        <v>14</v>
      </c>
      <c r="L577" s="4" t="s">
        <v>15</v>
      </c>
      <c r="M577" s="9">
        <v>2</v>
      </c>
      <c r="N577" s="6">
        <v>36.35</v>
      </c>
      <c r="O577" s="7">
        <v>0</v>
      </c>
      <c r="P577" s="6">
        <v>13.55</v>
      </c>
      <c r="Q577" s="6">
        <f t="shared" si="50"/>
        <v>72.7</v>
      </c>
      <c r="R577" s="6">
        <f t="shared" si="51"/>
        <v>27.1</v>
      </c>
      <c r="S577" s="6">
        <f t="shared" si="52"/>
        <v>45.6</v>
      </c>
      <c r="T577" s="8">
        <f t="shared" si="53"/>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11">
        <f t="shared" ref="C578:C641" si="54">YEAR(B578)</f>
        <v>2026</v>
      </c>
      <c r="D578" s="13" t="str">
        <f t="shared" ref="D578:D641" si="55">"Q"&amp;ROUNDUP(MONTH(B578)/3,0)</f>
        <v>Q2</v>
      </c>
      <c r="E578" s="4">
        <f>MONTH(SalesDataTable[[#This Row],[Order Date]])</f>
        <v>4</v>
      </c>
      <c r="F578" s="4"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56">M578*N578*(1-O578)</f>
        <v>47</v>
      </c>
      <c r="R578" s="6">
        <f t="shared" ref="R578:R641" si="57">M578*P578</f>
        <v>18.64</v>
      </c>
      <c r="S578" s="6">
        <f t="shared" ref="S578:S641" si="58">Q578-R578</f>
        <v>28.36</v>
      </c>
      <c r="T578" s="8">
        <f t="shared" ref="T578:T641" si="5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11">
        <f t="shared" si="54"/>
        <v>2026</v>
      </c>
      <c r="D579" s="13" t="str">
        <f t="shared" si="55"/>
        <v>Q2</v>
      </c>
      <c r="E579" s="4">
        <f>MONTH(SalesDataTable[[#This Row],[Order Date]])</f>
        <v>4</v>
      </c>
      <c r="F579" s="4"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56"/>
        <v>46.86</v>
      </c>
      <c r="R579" s="6">
        <f t="shared" si="57"/>
        <v>18.190000000000001</v>
      </c>
      <c r="S579" s="6">
        <f t="shared" si="58"/>
        <v>28.669999999999998</v>
      </c>
      <c r="T579" s="8">
        <f t="shared" si="5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11">
        <f t="shared" si="54"/>
        <v>2026</v>
      </c>
      <c r="D580" s="13" t="str">
        <f t="shared" si="55"/>
        <v>Q2</v>
      </c>
      <c r="E580" s="4">
        <f>MONTH(SalesDataTable[[#This Row],[Order Date]])</f>
        <v>4</v>
      </c>
      <c r="F580" s="4"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56"/>
        <v>156.047</v>
      </c>
      <c r="R580" s="6">
        <f t="shared" si="57"/>
        <v>79.819999999999993</v>
      </c>
      <c r="S580" s="6">
        <f t="shared" si="58"/>
        <v>76.227000000000004</v>
      </c>
      <c r="T580" s="8">
        <f t="shared" si="5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11">
        <f t="shared" si="54"/>
        <v>2026</v>
      </c>
      <c r="D581" s="13" t="str">
        <f t="shared" si="55"/>
        <v>Q2</v>
      </c>
      <c r="E581" s="4">
        <f>MONTH(SalesDataTable[[#This Row],[Order Date]])</f>
        <v>4</v>
      </c>
      <c r="F581" s="4" t="str">
        <f>TEXT(SalesDataTable[[#This Row],[Order Date]],"MMM")</f>
        <v>Apr</v>
      </c>
      <c r="G581" s="4" t="s">
        <v>6</v>
      </c>
      <c r="H581" s="4" t="s">
        <v>27</v>
      </c>
      <c r="I581" s="4" t="s">
        <v>19</v>
      </c>
      <c r="J581" s="4" t="s">
        <v>16</v>
      </c>
      <c r="K581" s="4" t="s">
        <v>14</v>
      </c>
      <c r="L581" s="4" t="s">
        <v>48</v>
      </c>
      <c r="M581" s="9">
        <v>1</v>
      </c>
      <c r="N581" s="6">
        <v>163.16</v>
      </c>
      <c r="O581" s="7">
        <v>0</v>
      </c>
      <c r="P581" s="6">
        <v>88.78</v>
      </c>
      <c r="Q581" s="6">
        <f t="shared" si="56"/>
        <v>163.16</v>
      </c>
      <c r="R581" s="6">
        <f t="shared" si="57"/>
        <v>88.78</v>
      </c>
      <c r="S581" s="6">
        <f t="shared" si="58"/>
        <v>74.38</v>
      </c>
      <c r="T581" s="8">
        <f t="shared" si="5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11">
        <f t="shared" si="54"/>
        <v>2026</v>
      </c>
      <c r="D582" s="13" t="str">
        <f t="shared" si="55"/>
        <v>Q2</v>
      </c>
      <c r="E582" s="4">
        <f>MONTH(SalesDataTable[[#This Row],[Order Date]])</f>
        <v>4</v>
      </c>
      <c r="F582" s="4" t="str">
        <f>TEXT(SalesDataTable[[#This Row],[Order Date]],"MMM")</f>
        <v>Apr</v>
      </c>
      <c r="G582" s="4" t="s">
        <v>0</v>
      </c>
      <c r="H582" s="4" t="s">
        <v>50</v>
      </c>
      <c r="I582" s="4" t="s">
        <v>19</v>
      </c>
      <c r="J582" s="4" t="s">
        <v>13</v>
      </c>
      <c r="K582" s="4" t="s">
        <v>14</v>
      </c>
      <c r="L582" s="4" t="s">
        <v>15</v>
      </c>
      <c r="M582" s="9">
        <v>2</v>
      </c>
      <c r="N582" s="6">
        <v>36.68</v>
      </c>
      <c r="O582" s="7">
        <v>0.1</v>
      </c>
      <c r="P582" s="6">
        <v>13.92</v>
      </c>
      <c r="Q582" s="6">
        <f t="shared" si="56"/>
        <v>66.024000000000001</v>
      </c>
      <c r="R582" s="6">
        <f t="shared" si="57"/>
        <v>27.84</v>
      </c>
      <c r="S582" s="6">
        <f t="shared" si="58"/>
        <v>38.183999999999997</v>
      </c>
      <c r="T582" s="8">
        <f t="shared" si="5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11">
        <f t="shared" si="54"/>
        <v>2026</v>
      </c>
      <c r="D583" s="13" t="str">
        <f t="shared" si="55"/>
        <v>Q2</v>
      </c>
      <c r="E583" s="4">
        <f>MONTH(SalesDataTable[[#This Row],[Order Date]])</f>
        <v>4</v>
      </c>
      <c r="F583" s="4" t="str">
        <f>TEXT(SalesDataTable[[#This Row],[Order Date]],"MMM")</f>
        <v>Apr</v>
      </c>
      <c r="G583" s="4" t="s">
        <v>20</v>
      </c>
      <c r="H583" s="4" t="s">
        <v>47</v>
      </c>
      <c r="I583" s="4" t="s">
        <v>2</v>
      </c>
      <c r="J583" s="4" t="s">
        <v>13</v>
      </c>
      <c r="K583" s="4" t="s">
        <v>14</v>
      </c>
      <c r="L583" s="4" t="s">
        <v>32</v>
      </c>
      <c r="M583" s="9">
        <v>1</v>
      </c>
      <c r="N583" s="6">
        <v>45.82</v>
      </c>
      <c r="O583" s="7">
        <v>0.1</v>
      </c>
      <c r="P583" s="6">
        <v>18.48</v>
      </c>
      <c r="Q583" s="6">
        <f t="shared" si="56"/>
        <v>41.238</v>
      </c>
      <c r="R583" s="6">
        <f t="shared" si="57"/>
        <v>18.48</v>
      </c>
      <c r="S583" s="6">
        <f t="shared" si="58"/>
        <v>22.757999999999999</v>
      </c>
      <c r="T583" s="8">
        <f t="shared" si="5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11">
        <f t="shared" si="54"/>
        <v>2026</v>
      </c>
      <c r="D584" s="13" t="str">
        <f t="shared" si="55"/>
        <v>Q2</v>
      </c>
      <c r="E584" s="4">
        <f>MONTH(SalesDataTable[[#This Row],[Order Date]])</f>
        <v>4</v>
      </c>
      <c r="F584" s="4" t="str">
        <f>TEXT(SalesDataTable[[#This Row],[Order Date]],"MMM")</f>
        <v>Apr</v>
      </c>
      <c r="G584" s="4" t="s">
        <v>0</v>
      </c>
      <c r="H584" s="4" t="s">
        <v>50</v>
      </c>
      <c r="I584" s="4" t="s">
        <v>2</v>
      </c>
      <c r="J584" s="4" t="s">
        <v>3</v>
      </c>
      <c r="K584" s="4" t="s">
        <v>9</v>
      </c>
      <c r="L584" s="4" t="s">
        <v>46</v>
      </c>
      <c r="M584" s="9">
        <v>1</v>
      </c>
      <c r="N584" s="6">
        <v>70.95</v>
      </c>
      <c r="O584" s="7">
        <v>0</v>
      </c>
      <c r="P584" s="6">
        <v>31.43</v>
      </c>
      <c r="Q584" s="6">
        <f t="shared" si="56"/>
        <v>70.95</v>
      </c>
      <c r="R584" s="6">
        <f t="shared" si="57"/>
        <v>31.43</v>
      </c>
      <c r="S584" s="6">
        <f t="shared" si="58"/>
        <v>39.520000000000003</v>
      </c>
      <c r="T584" s="8">
        <f t="shared" si="5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11">
        <f t="shared" si="54"/>
        <v>2026</v>
      </c>
      <c r="D585" s="13" t="str">
        <f t="shared" si="55"/>
        <v>Q2</v>
      </c>
      <c r="E585" s="4">
        <f>MONTH(SalesDataTable[[#This Row],[Order Date]])</f>
        <v>4</v>
      </c>
      <c r="F585" s="4"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56"/>
        <v>44.345999999999997</v>
      </c>
      <c r="R585" s="6">
        <f t="shared" si="57"/>
        <v>18.350000000000001</v>
      </c>
      <c r="S585" s="6">
        <f t="shared" si="58"/>
        <v>25.995999999999995</v>
      </c>
      <c r="T585" s="8">
        <f t="shared" si="5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11">
        <f t="shared" si="54"/>
        <v>2026</v>
      </c>
      <c r="D586" s="13" t="str">
        <f t="shared" si="55"/>
        <v>Q2</v>
      </c>
      <c r="E586" s="4">
        <f>MONTH(SalesDataTable[[#This Row],[Order Date]])</f>
        <v>4</v>
      </c>
      <c r="F586" s="4"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56"/>
        <v>780.47249999999997</v>
      </c>
      <c r="R586" s="6">
        <f t="shared" si="57"/>
        <v>427.04999999999995</v>
      </c>
      <c r="S586" s="6">
        <f t="shared" si="58"/>
        <v>353.42250000000001</v>
      </c>
      <c r="T586" s="8">
        <f t="shared" si="5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11">
        <f t="shared" si="54"/>
        <v>2026</v>
      </c>
      <c r="D587" s="13" t="str">
        <f t="shared" si="55"/>
        <v>Q2</v>
      </c>
      <c r="E587" s="4">
        <f>MONTH(SalesDataTable[[#This Row],[Order Date]])</f>
        <v>4</v>
      </c>
      <c r="F587" s="4" t="str">
        <f>TEXT(SalesDataTable[[#This Row],[Order Date]],"MMM")</f>
        <v>Apr</v>
      </c>
      <c r="G587" s="4" t="s">
        <v>6</v>
      </c>
      <c r="H587" s="4" t="s">
        <v>27</v>
      </c>
      <c r="I587" s="4" t="s">
        <v>2</v>
      </c>
      <c r="J587" s="4" t="s">
        <v>16</v>
      </c>
      <c r="K587" s="4" t="s">
        <v>14</v>
      </c>
      <c r="L587" s="4" t="s">
        <v>15</v>
      </c>
      <c r="M587" s="9">
        <v>3</v>
      </c>
      <c r="N587" s="6">
        <v>35.57</v>
      </c>
      <c r="O587" s="7">
        <v>0</v>
      </c>
      <c r="P587" s="6">
        <v>13.67</v>
      </c>
      <c r="Q587" s="6">
        <f t="shared" si="56"/>
        <v>106.71000000000001</v>
      </c>
      <c r="R587" s="6">
        <f t="shared" si="57"/>
        <v>41.01</v>
      </c>
      <c r="S587" s="6">
        <f t="shared" si="58"/>
        <v>65.700000000000017</v>
      </c>
      <c r="T587" s="8">
        <f t="shared" si="5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11">
        <f t="shared" si="54"/>
        <v>2026</v>
      </c>
      <c r="D588" s="13" t="str">
        <f t="shared" si="55"/>
        <v>Q2</v>
      </c>
      <c r="E588" s="4">
        <f>MONTH(SalesDataTable[[#This Row],[Order Date]])</f>
        <v>4</v>
      </c>
      <c r="F588" s="4"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56"/>
        <v>81.917999999999992</v>
      </c>
      <c r="R588" s="6">
        <f t="shared" si="57"/>
        <v>37.619999999999997</v>
      </c>
      <c r="S588" s="6">
        <f t="shared" si="58"/>
        <v>44.297999999999995</v>
      </c>
      <c r="T588" s="8">
        <f t="shared" si="5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11">
        <f t="shared" si="54"/>
        <v>2026</v>
      </c>
      <c r="D589" s="13" t="str">
        <f t="shared" si="55"/>
        <v>Q2</v>
      </c>
      <c r="E589" s="4">
        <f>MONTH(SalesDataTable[[#This Row],[Order Date]])</f>
        <v>4</v>
      </c>
      <c r="F589" s="4" t="str">
        <f>TEXT(SalesDataTable[[#This Row],[Order Date]],"MMM")</f>
        <v>Apr</v>
      </c>
      <c r="G589" s="4" t="s">
        <v>20</v>
      </c>
      <c r="H589" s="4" t="s">
        <v>33</v>
      </c>
      <c r="I589" s="4" t="s">
        <v>2</v>
      </c>
      <c r="J589" s="4" t="s">
        <v>3</v>
      </c>
      <c r="K589" s="4" t="s">
        <v>23</v>
      </c>
      <c r="L589" s="4" t="s">
        <v>29</v>
      </c>
      <c r="M589" s="9">
        <v>2</v>
      </c>
      <c r="N589" s="6">
        <v>198.32</v>
      </c>
      <c r="O589" s="7">
        <v>0</v>
      </c>
      <c r="P589" s="6">
        <v>106.8</v>
      </c>
      <c r="Q589" s="6">
        <f t="shared" si="56"/>
        <v>396.64</v>
      </c>
      <c r="R589" s="6">
        <f t="shared" si="57"/>
        <v>213.6</v>
      </c>
      <c r="S589" s="6">
        <f t="shared" si="58"/>
        <v>183.04</v>
      </c>
      <c r="T589" s="8">
        <f t="shared" si="5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11">
        <f t="shared" si="54"/>
        <v>2026</v>
      </c>
      <c r="D590" s="13" t="str">
        <f t="shared" si="55"/>
        <v>Q2</v>
      </c>
      <c r="E590" s="4">
        <f>MONTH(SalesDataTable[[#This Row],[Order Date]])</f>
        <v>4</v>
      </c>
      <c r="F590" s="4"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56"/>
        <v>261.88</v>
      </c>
      <c r="R590" s="6">
        <f t="shared" si="57"/>
        <v>134.91999999999999</v>
      </c>
      <c r="S590" s="6">
        <f t="shared" si="58"/>
        <v>126.96000000000001</v>
      </c>
      <c r="T590" s="8">
        <f t="shared" si="5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11">
        <f t="shared" si="54"/>
        <v>2026</v>
      </c>
      <c r="D591" s="13" t="str">
        <f t="shared" si="55"/>
        <v>Q2</v>
      </c>
      <c r="E591" s="4">
        <f>MONTH(SalesDataTable[[#This Row],[Order Date]])</f>
        <v>4</v>
      </c>
      <c r="F591" s="4" t="str">
        <f>TEXT(SalesDataTable[[#This Row],[Order Date]],"MMM")</f>
        <v>Apr</v>
      </c>
      <c r="G591" s="4" t="s">
        <v>6</v>
      </c>
      <c r="H591" s="4" t="s">
        <v>41</v>
      </c>
      <c r="I591" s="4" t="s">
        <v>28</v>
      </c>
      <c r="J591" s="4" t="s">
        <v>3</v>
      </c>
      <c r="K591" s="4" t="s">
        <v>14</v>
      </c>
      <c r="L591" s="4" t="s">
        <v>44</v>
      </c>
      <c r="M591" s="9">
        <v>1</v>
      </c>
      <c r="N591" s="6">
        <v>131.62</v>
      </c>
      <c r="O591" s="7">
        <v>0</v>
      </c>
      <c r="P591" s="6">
        <v>66.95</v>
      </c>
      <c r="Q591" s="6">
        <f t="shared" si="56"/>
        <v>131.62</v>
      </c>
      <c r="R591" s="6">
        <f t="shared" si="57"/>
        <v>66.95</v>
      </c>
      <c r="S591" s="6">
        <f t="shared" si="58"/>
        <v>64.67</v>
      </c>
      <c r="T591" s="8">
        <f t="shared" si="5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11">
        <f t="shared" si="54"/>
        <v>2026</v>
      </c>
      <c r="D592" s="13" t="str">
        <f t="shared" si="55"/>
        <v>Q2</v>
      </c>
      <c r="E592" s="4">
        <f>MONTH(SalesDataTable[[#This Row],[Order Date]])</f>
        <v>4</v>
      </c>
      <c r="F592" s="4" t="str">
        <f>TEXT(SalesDataTable[[#This Row],[Order Date]],"MMM")</f>
        <v>Apr</v>
      </c>
      <c r="G592" s="4" t="s">
        <v>0</v>
      </c>
      <c r="H592" s="4" t="s">
        <v>1</v>
      </c>
      <c r="I592" s="4" t="s">
        <v>8</v>
      </c>
      <c r="J592" s="4" t="s">
        <v>16</v>
      </c>
      <c r="K592" s="4" t="s">
        <v>14</v>
      </c>
      <c r="L592" s="4" t="s">
        <v>48</v>
      </c>
      <c r="M592" s="9">
        <v>8</v>
      </c>
      <c r="N592" s="6">
        <v>168.34</v>
      </c>
      <c r="O592" s="7">
        <v>0.15</v>
      </c>
      <c r="P592" s="6">
        <v>88.7</v>
      </c>
      <c r="Q592" s="6">
        <f t="shared" si="56"/>
        <v>1144.712</v>
      </c>
      <c r="R592" s="6">
        <f t="shared" si="57"/>
        <v>709.6</v>
      </c>
      <c r="S592" s="6">
        <f t="shared" si="58"/>
        <v>435.11199999999997</v>
      </c>
      <c r="T592" s="8">
        <f t="shared" si="5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11">
        <f t="shared" si="54"/>
        <v>2026</v>
      </c>
      <c r="D593" s="13" t="str">
        <f t="shared" si="55"/>
        <v>Q2</v>
      </c>
      <c r="E593" s="4">
        <f>MONTH(SalesDataTable[[#This Row],[Order Date]])</f>
        <v>4</v>
      </c>
      <c r="F593" s="4"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56"/>
        <v>81.040000000000006</v>
      </c>
      <c r="R593" s="6">
        <f t="shared" si="57"/>
        <v>39.97</v>
      </c>
      <c r="S593" s="6">
        <f t="shared" si="58"/>
        <v>41.070000000000007</v>
      </c>
      <c r="T593" s="8">
        <f t="shared" si="5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11">
        <f t="shared" si="54"/>
        <v>2026</v>
      </c>
      <c r="D594" s="13" t="str">
        <f t="shared" si="55"/>
        <v>Q2</v>
      </c>
      <c r="E594" s="4">
        <f>MONTH(SalesDataTable[[#This Row],[Order Date]])</f>
        <v>4</v>
      </c>
      <c r="F594" s="4"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56"/>
        <v>232.3605</v>
      </c>
      <c r="R594" s="6">
        <f t="shared" si="57"/>
        <v>115.89000000000001</v>
      </c>
      <c r="S594" s="6">
        <f t="shared" si="58"/>
        <v>116.47049999999999</v>
      </c>
      <c r="T594" s="8">
        <f t="shared" si="5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11">
        <f t="shared" si="54"/>
        <v>2026</v>
      </c>
      <c r="D595" s="13" t="str">
        <f t="shared" si="55"/>
        <v>Q2</v>
      </c>
      <c r="E595" s="4">
        <f>MONTH(SalesDataTable[[#This Row],[Order Date]])</f>
        <v>4</v>
      </c>
      <c r="F595" s="4" t="str">
        <f>TEXT(SalesDataTable[[#This Row],[Order Date]],"MMM")</f>
        <v>Apr</v>
      </c>
      <c r="G595" s="4" t="s">
        <v>11</v>
      </c>
      <c r="H595" s="4" t="s">
        <v>39</v>
      </c>
      <c r="I595" s="4" t="s">
        <v>28</v>
      </c>
      <c r="J595" s="4" t="s">
        <v>3</v>
      </c>
      <c r="K595" s="4" t="s">
        <v>4</v>
      </c>
      <c r="L595" s="4" t="s">
        <v>30</v>
      </c>
      <c r="M595" s="9">
        <v>3</v>
      </c>
      <c r="N595" s="6">
        <v>104.8</v>
      </c>
      <c r="O595" s="7">
        <v>0.1</v>
      </c>
      <c r="P595" s="6">
        <v>50.59</v>
      </c>
      <c r="Q595" s="6">
        <f t="shared" si="56"/>
        <v>282.95999999999998</v>
      </c>
      <c r="R595" s="6">
        <f t="shared" si="57"/>
        <v>151.77000000000001</v>
      </c>
      <c r="S595" s="6">
        <f t="shared" si="58"/>
        <v>131.18999999999997</v>
      </c>
      <c r="T595" s="8">
        <f t="shared" si="5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11">
        <f t="shared" si="54"/>
        <v>2026</v>
      </c>
      <c r="D596" s="13" t="str">
        <f t="shared" si="55"/>
        <v>Q2</v>
      </c>
      <c r="E596" s="4">
        <f>MONTH(SalesDataTable[[#This Row],[Order Date]])</f>
        <v>4</v>
      </c>
      <c r="F596" s="4" t="str">
        <f>TEXT(SalesDataTable[[#This Row],[Order Date]],"MMM")</f>
        <v>Apr</v>
      </c>
      <c r="G596" s="4" t="s">
        <v>20</v>
      </c>
      <c r="H596" s="4" t="s">
        <v>33</v>
      </c>
      <c r="I596" s="4" t="s">
        <v>2</v>
      </c>
      <c r="J596" s="4" t="s">
        <v>13</v>
      </c>
      <c r="K596" s="4" t="s">
        <v>34</v>
      </c>
      <c r="L596" s="4" t="s">
        <v>45</v>
      </c>
      <c r="M596" s="9">
        <v>2</v>
      </c>
      <c r="N596" s="6">
        <v>51.24</v>
      </c>
      <c r="O596" s="7">
        <v>0</v>
      </c>
      <c r="P596" s="6">
        <v>22.52</v>
      </c>
      <c r="Q596" s="6">
        <f t="shared" si="56"/>
        <v>102.48</v>
      </c>
      <c r="R596" s="6">
        <f t="shared" si="57"/>
        <v>45.04</v>
      </c>
      <c r="S596" s="6">
        <f t="shared" si="58"/>
        <v>57.440000000000005</v>
      </c>
      <c r="T596" s="8">
        <f t="shared" si="5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11">
        <f t="shared" si="54"/>
        <v>2026</v>
      </c>
      <c r="D597" s="13" t="str">
        <f t="shared" si="55"/>
        <v>Q2</v>
      </c>
      <c r="E597" s="4">
        <f>MONTH(SalesDataTable[[#This Row],[Order Date]])</f>
        <v>4</v>
      </c>
      <c r="F597" s="4"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56"/>
        <v>108.468</v>
      </c>
      <c r="R597" s="6">
        <f t="shared" si="57"/>
        <v>59.01</v>
      </c>
      <c r="S597" s="6">
        <f t="shared" si="58"/>
        <v>49.458000000000006</v>
      </c>
      <c r="T597" s="8">
        <f t="shared" si="5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11">
        <f t="shared" si="54"/>
        <v>2026</v>
      </c>
      <c r="D598" s="13" t="str">
        <f t="shared" si="55"/>
        <v>Q2</v>
      </c>
      <c r="E598" s="4">
        <f>MONTH(SalesDataTable[[#This Row],[Order Date]])</f>
        <v>4</v>
      </c>
      <c r="F598" s="4" t="str">
        <f>TEXT(SalesDataTable[[#This Row],[Order Date]],"MMM")</f>
        <v>Apr</v>
      </c>
      <c r="G598" s="4" t="s">
        <v>20</v>
      </c>
      <c r="H598" s="4" t="s">
        <v>33</v>
      </c>
      <c r="I598" s="4" t="s">
        <v>19</v>
      </c>
      <c r="J598" s="4" t="s">
        <v>3</v>
      </c>
      <c r="K598" s="4" t="s">
        <v>23</v>
      </c>
      <c r="L598" s="4" t="s">
        <v>40</v>
      </c>
      <c r="M598" s="9">
        <v>1</v>
      </c>
      <c r="N598" s="6">
        <v>80.98</v>
      </c>
      <c r="O598" s="7">
        <v>0</v>
      </c>
      <c r="P598" s="6">
        <v>40.19</v>
      </c>
      <c r="Q598" s="6">
        <f t="shared" si="56"/>
        <v>80.98</v>
      </c>
      <c r="R598" s="6">
        <f t="shared" si="57"/>
        <v>40.19</v>
      </c>
      <c r="S598" s="6">
        <f t="shared" si="58"/>
        <v>40.790000000000006</v>
      </c>
      <c r="T598" s="8">
        <f t="shared" si="5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11">
        <f t="shared" si="54"/>
        <v>2026</v>
      </c>
      <c r="D599" s="13" t="str">
        <f t="shared" si="55"/>
        <v>Q2</v>
      </c>
      <c r="E599" s="4">
        <f>MONTH(SalesDataTable[[#This Row],[Order Date]])</f>
        <v>4</v>
      </c>
      <c r="F599" s="4" t="str">
        <f>TEXT(SalesDataTable[[#This Row],[Order Date]],"MMM")</f>
        <v>Apr</v>
      </c>
      <c r="G599" s="4" t="s">
        <v>11</v>
      </c>
      <c r="H599" s="4" t="s">
        <v>12</v>
      </c>
      <c r="I599" s="4" t="s">
        <v>2</v>
      </c>
      <c r="J599" s="4" t="s">
        <v>16</v>
      </c>
      <c r="K599" s="4" t="s">
        <v>23</v>
      </c>
      <c r="L599" s="4" t="s">
        <v>40</v>
      </c>
      <c r="M599" s="9">
        <v>2</v>
      </c>
      <c r="N599" s="6">
        <v>82.58</v>
      </c>
      <c r="O599" s="7">
        <v>0.1</v>
      </c>
      <c r="P599" s="6">
        <v>39.93</v>
      </c>
      <c r="Q599" s="6">
        <f t="shared" si="56"/>
        <v>148.64400000000001</v>
      </c>
      <c r="R599" s="6">
        <f t="shared" si="57"/>
        <v>79.86</v>
      </c>
      <c r="S599" s="6">
        <f t="shared" si="58"/>
        <v>68.784000000000006</v>
      </c>
      <c r="T599" s="8">
        <f t="shared" si="5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11">
        <f t="shared" si="54"/>
        <v>2026</v>
      </c>
      <c r="D600" s="13" t="str">
        <f t="shared" si="55"/>
        <v>Q2</v>
      </c>
      <c r="E600" s="4">
        <f>MONTH(SalesDataTable[[#This Row],[Order Date]])</f>
        <v>4</v>
      </c>
      <c r="F600" s="4"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56"/>
        <v>400.72</v>
      </c>
      <c r="R600" s="6">
        <f t="shared" si="57"/>
        <v>210.24</v>
      </c>
      <c r="S600" s="6">
        <f t="shared" si="58"/>
        <v>190.48000000000002</v>
      </c>
      <c r="T600" s="8">
        <f t="shared" si="5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11">
        <f t="shared" si="54"/>
        <v>2026</v>
      </c>
      <c r="D601" s="13" t="str">
        <f t="shared" si="55"/>
        <v>Q2</v>
      </c>
      <c r="E601" s="4">
        <f>MONTH(SalesDataTable[[#This Row],[Order Date]])</f>
        <v>4</v>
      </c>
      <c r="F601" s="4" t="str">
        <f>TEXT(SalesDataTable[[#This Row],[Order Date]],"MMM")</f>
        <v>Apr</v>
      </c>
      <c r="G601" s="4" t="s">
        <v>11</v>
      </c>
      <c r="H601" s="4" t="s">
        <v>25</v>
      </c>
      <c r="I601" s="4" t="s">
        <v>2</v>
      </c>
      <c r="J601" s="4" t="s">
        <v>3</v>
      </c>
      <c r="K601" s="4" t="s">
        <v>23</v>
      </c>
      <c r="L601" s="4" t="s">
        <v>29</v>
      </c>
      <c r="M601" s="9">
        <v>1</v>
      </c>
      <c r="N601" s="6">
        <v>196.24</v>
      </c>
      <c r="O601" s="7">
        <v>0</v>
      </c>
      <c r="P601" s="6">
        <v>106.34</v>
      </c>
      <c r="Q601" s="6">
        <f t="shared" si="56"/>
        <v>196.24</v>
      </c>
      <c r="R601" s="6">
        <f t="shared" si="57"/>
        <v>106.34</v>
      </c>
      <c r="S601" s="6">
        <f t="shared" si="58"/>
        <v>89.9</v>
      </c>
      <c r="T601" s="8">
        <f t="shared" si="5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11">
        <f t="shared" si="54"/>
        <v>2026</v>
      </c>
      <c r="D602" s="13" t="str">
        <f t="shared" si="55"/>
        <v>Q2</v>
      </c>
      <c r="E602" s="4">
        <f>MONTH(SalesDataTable[[#This Row],[Order Date]])</f>
        <v>4</v>
      </c>
      <c r="F602" s="4" t="str">
        <f>TEXT(SalesDataTable[[#This Row],[Order Date]],"MMM")</f>
        <v>Apr</v>
      </c>
      <c r="G602" s="4" t="s">
        <v>0</v>
      </c>
      <c r="H602" s="4" t="s">
        <v>50</v>
      </c>
      <c r="I602" s="4" t="s">
        <v>2</v>
      </c>
      <c r="J602" s="4" t="s">
        <v>16</v>
      </c>
      <c r="K602" s="4" t="s">
        <v>9</v>
      </c>
      <c r="L602" s="4" t="s">
        <v>10</v>
      </c>
      <c r="M602" s="9">
        <v>1</v>
      </c>
      <c r="N602" s="6">
        <v>93.32</v>
      </c>
      <c r="O602" s="7">
        <v>0</v>
      </c>
      <c r="P602" s="6">
        <v>44.82</v>
      </c>
      <c r="Q602" s="6">
        <f t="shared" si="56"/>
        <v>93.32</v>
      </c>
      <c r="R602" s="6">
        <f t="shared" si="57"/>
        <v>44.82</v>
      </c>
      <c r="S602" s="6">
        <f t="shared" si="58"/>
        <v>48.499999999999993</v>
      </c>
      <c r="T602" s="8">
        <f t="shared" si="5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11">
        <f t="shared" si="54"/>
        <v>2026</v>
      </c>
      <c r="D603" s="13" t="str">
        <f t="shared" si="55"/>
        <v>Q2</v>
      </c>
      <c r="E603" s="4">
        <f>MONTH(SalesDataTable[[#This Row],[Order Date]])</f>
        <v>4</v>
      </c>
      <c r="F603" s="4" t="str">
        <f>TEXT(SalesDataTable[[#This Row],[Order Date]],"MMM")</f>
        <v>Apr</v>
      </c>
      <c r="G603" s="4" t="s">
        <v>20</v>
      </c>
      <c r="H603" s="4" t="s">
        <v>31</v>
      </c>
      <c r="I603" s="4" t="s">
        <v>2</v>
      </c>
      <c r="J603" s="4" t="s">
        <v>3</v>
      </c>
      <c r="K603" s="4" t="s">
        <v>4</v>
      </c>
      <c r="L603" s="4" t="s">
        <v>30</v>
      </c>
      <c r="M603" s="9">
        <v>2</v>
      </c>
      <c r="N603" s="6">
        <v>101.61</v>
      </c>
      <c r="O603" s="7">
        <v>0</v>
      </c>
      <c r="P603" s="6">
        <v>49.9</v>
      </c>
      <c r="Q603" s="6">
        <f t="shared" si="56"/>
        <v>203.22</v>
      </c>
      <c r="R603" s="6">
        <f t="shared" si="57"/>
        <v>99.8</v>
      </c>
      <c r="S603" s="6">
        <f t="shared" si="58"/>
        <v>103.42</v>
      </c>
      <c r="T603" s="8">
        <f t="shared" si="5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11">
        <f t="shared" si="54"/>
        <v>2026</v>
      </c>
      <c r="D604" s="13" t="str">
        <f t="shared" si="55"/>
        <v>Q2</v>
      </c>
      <c r="E604" s="4">
        <f>MONTH(SalesDataTable[[#This Row],[Order Date]])</f>
        <v>4</v>
      </c>
      <c r="F604" s="4" t="str">
        <f>TEXT(SalesDataTable[[#This Row],[Order Date]],"MMM")</f>
        <v>Apr</v>
      </c>
      <c r="G604" s="4" t="s">
        <v>6</v>
      </c>
      <c r="H604" s="4" t="s">
        <v>49</v>
      </c>
      <c r="I604" s="4" t="s">
        <v>2</v>
      </c>
      <c r="J604" s="4" t="s">
        <v>3</v>
      </c>
      <c r="K604" s="4" t="s">
        <v>4</v>
      </c>
      <c r="L604" s="4" t="s">
        <v>30</v>
      </c>
      <c r="M604" s="9">
        <v>1</v>
      </c>
      <c r="N604" s="6">
        <v>104.91</v>
      </c>
      <c r="O604" s="7">
        <v>0</v>
      </c>
      <c r="P604" s="6">
        <v>51.68</v>
      </c>
      <c r="Q604" s="6">
        <f t="shared" si="56"/>
        <v>104.91</v>
      </c>
      <c r="R604" s="6">
        <f t="shared" si="57"/>
        <v>51.68</v>
      </c>
      <c r="S604" s="6">
        <f t="shared" si="58"/>
        <v>53.23</v>
      </c>
      <c r="T604" s="8">
        <f t="shared" si="5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11">
        <f t="shared" si="54"/>
        <v>2026</v>
      </c>
      <c r="D605" s="13" t="str">
        <f t="shared" si="55"/>
        <v>Q2</v>
      </c>
      <c r="E605" s="4">
        <f>MONTH(SalesDataTable[[#This Row],[Order Date]])</f>
        <v>4</v>
      </c>
      <c r="F605" s="4"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56"/>
        <v>271.93200000000002</v>
      </c>
      <c r="R605" s="6">
        <f t="shared" si="57"/>
        <v>119.36</v>
      </c>
      <c r="S605" s="6">
        <f t="shared" si="58"/>
        <v>152.572</v>
      </c>
      <c r="T605" s="8">
        <f t="shared" si="5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11">
        <f t="shared" si="54"/>
        <v>2026</v>
      </c>
      <c r="D606" s="13" t="str">
        <f t="shared" si="55"/>
        <v>Q2</v>
      </c>
      <c r="E606" s="4">
        <f>MONTH(SalesDataTable[[#This Row],[Order Date]])</f>
        <v>4</v>
      </c>
      <c r="F606" s="4" t="str">
        <f>TEXT(SalesDataTable[[#This Row],[Order Date]],"MMM")</f>
        <v>Apr</v>
      </c>
      <c r="G606" s="4" t="s">
        <v>6</v>
      </c>
      <c r="H606" s="4" t="s">
        <v>43</v>
      </c>
      <c r="I606" s="4" t="s">
        <v>19</v>
      </c>
      <c r="J606" s="4" t="s">
        <v>13</v>
      </c>
      <c r="K606" s="4" t="s">
        <v>14</v>
      </c>
      <c r="L606" s="4" t="s">
        <v>44</v>
      </c>
      <c r="M606" s="9">
        <v>1</v>
      </c>
      <c r="N606" s="6">
        <v>136.01</v>
      </c>
      <c r="O606" s="7">
        <v>0</v>
      </c>
      <c r="P606" s="6">
        <v>66.59</v>
      </c>
      <c r="Q606" s="6">
        <f t="shared" si="56"/>
        <v>136.01</v>
      </c>
      <c r="R606" s="6">
        <f t="shared" si="57"/>
        <v>66.59</v>
      </c>
      <c r="S606" s="6">
        <f t="shared" si="58"/>
        <v>69.419999999999987</v>
      </c>
      <c r="T606" s="8">
        <f t="shared" si="5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11">
        <f t="shared" si="54"/>
        <v>2026</v>
      </c>
      <c r="D607" s="13" t="str">
        <f t="shared" si="55"/>
        <v>Q2</v>
      </c>
      <c r="E607" s="4">
        <f>MONTH(SalesDataTable[[#This Row],[Order Date]])</f>
        <v>4</v>
      </c>
      <c r="F607" s="4" t="str">
        <f>TEXT(SalesDataTable[[#This Row],[Order Date]],"MMM")</f>
        <v>Apr</v>
      </c>
      <c r="G607" s="4" t="s">
        <v>0</v>
      </c>
      <c r="H607" s="4" t="s">
        <v>1</v>
      </c>
      <c r="I607" s="4" t="s">
        <v>8</v>
      </c>
      <c r="J607" s="4" t="s">
        <v>16</v>
      </c>
      <c r="K607" s="4" t="s">
        <v>23</v>
      </c>
      <c r="L607" s="4" t="s">
        <v>51</v>
      </c>
      <c r="M607" s="9">
        <v>15</v>
      </c>
      <c r="N607" s="6">
        <v>122.1</v>
      </c>
      <c r="O607" s="7">
        <v>0.15</v>
      </c>
      <c r="P607" s="6">
        <v>62.33</v>
      </c>
      <c r="Q607" s="6">
        <f t="shared" si="56"/>
        <v>1556.7749999999999</v>
      </c>
      <c r="R607" s="6">
        <f t="shared" si="57"/>
        <v>934.94999999999993</v>
      </c>
      <c r="S607" s="6">
        <f t="shared" si="58"/>
        <v>621.82499999999993</v>
      </c>
      <c r="T607" s="8">
        <f t="shared" si="5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11">
        <f t="shared" si="54"/>
        <v>2026</v>
      </c>
      <c r="D608" s="13" t="str">
        <f t="shared" si="55"/>
        <v>Q2</v>
      </c>
      <c r="E608" s="4">
        <f>MONTH(SalesDataTable[[#This Row],[Order Date]])</f>
        <v>4</v>
      </c>
      <c r="F608" s="4"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56"/>
        <v>1230.3</v>
      </c>
      <c r="R608" s="6">
        <f t="shared" si="57"/>
        <v>767.64</v>
      </c>
      <c r="S608" s="6">
        <f t="shared" si="58"/>
        <v>462.65999999999997</v>
      </c>
      <c r="T608" s="8">
        <f t="shared" si="5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11">
        <f t="shared" si="54"/>
        <v>2026</v>
      </c>
      <c r="D609" s="13" t="str">
        <f t="shared" si="55"/>
        <v>Q2</v>
      </c>
      <c r="E609" s="4">
        <f>MONTH(SalesDataTable[[#This Row],[Order Date]])</f>
        <v>4</v>
      </c>
      <c r="F609" s="4"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56"/>
        <v>445.05599999999998</v>
      </c>
      <c r="R609" s="6">
        <f t="shared" si="57"/>
        <v>233.43</v>
      </c>
      <c r="S609" s="6">
        <f t="shared" si="58"/>
        <v>211.62599999999998</v>
      </c>
      <c r="T609" s="8">
        <f t="shared" si="5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11">
        <f t="shared" si="54"/>
        <v>2026</v>
      </c>
      <c r="D610" s="13" t="str">
        <f t="shared" si="55"/>
        <v>Q2</v>
      </c>
      <c r="E610" s="4">
        <f>MONTH(SalesDataTable[[#This Row],[Order Date]])</f>
        <v>4</v>
      </c>
      <c r="F610" s="4" t="str">
        <f>TEXT(SalesDataTable[[#This Row],[Order Date]],"MMM")</f>
        <v>Apr</v>
      </c>
      <c r="G610" s="4" t="s">
        <v>0</v>
      </c>
      <c r="H610" s="4" t="s">
        <v>50</v>
      </c>
      <c r="I610" s="4" t="s">
        <v>2</v>
      </c>
      <c r="J610" s="4" t="s">
        <v>3</v>
      </c>
      <c r="K610" s="4" t="s">
        <v>14</v>
      </c>
      <c r="L610" s="4" t="s">
        <v>44</v>
      </c>
      <c r="M610" s="9">
        <v>2</v>
      </c>
      <c r="N610" s="6">
        <v>132.53</v>
      </c>
      <c r="O610" s="7">
        <v>0.05</v>
      </c>
      <c r="P610" s="6">
        <v>66.39</v>
      </c>
      <c r="Q610" s="6">
        <f t="shared" si="56"/>
        <v>251.80699999999999</v>
      </c>
      <c r="R610" s="6">
        <f t="shared" si="57"/>
        <v>132.78</v>
      </c>
      <c r="S610" s="6">
        <f t="shared" si="58"/>
        <v>119.02699999999999</v>
      </c>
      <c r="T610" s="8">
        <f t="shared" si="5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11">
        <f t="shared" si="54"/>
        <v>2026</v>
      </c>
      <c r="D611" s="13" t="str">
        <f t="shared" si="55"/>
        <v>Q2</v>
      </c>
      <c r="E611" s="4">
        <f>MONTH(SalesDataTable[[#This Row],[Order Date]])</f>
        <v>4</v>
      </c>
      <c r="F611" s="4" t="str">
        <f>TEXT(SalesDataTable[[#This Row],[Order Date]],"MMM")</f>
        <v>Apr</v>
      </c>
      <c r="G611" s="4" t="s">
        <v>11</v>
      </c>
      <c r="H611" s="4" t="s">
        <v>18</v>
      </c>
      <c r="I611" s="4" t="s">
        <v>2</v>
      </c>
      <c r="J611" s="4" t="s">
        <v>3</v>
      </c>
      <c r="K611" s="4" t="s">
        <v>14</v>
      </c>
      <c r="L611" s="4" t="s">
        <v>32</v>
      </c>
      <c r="M611" s="9">
        <v>3</v>
      </c>
      <c r="N611" s="6">
        <v>45.79</v>
      </c>
      <c r="O611" s="7">
        <v>0</v>
      </c>
      <c r="P611" s="6">
        <v>17.98</v>
      </c>
      <c r="Q611" s="6">
        <f t="shared" si="56"/>
        <v>137.37</v>
      </c>
      <c r="R611" s="6">
        <f t="shared" si="57"/>
        <v>53.94</v>
      </c>
      <c r="S611" s="6">
        <f t="shared" si="58"/>
        <v>83.43</v>
      </c>
      <c r="T611" s="8">
        <f t="shared" si="5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11">
        <f t="shared" si="54"/>
        <v>2026</v>
      </c>
      <c r="D612" s="13" t="str">
        <f t="shared" si="55"/>
        <v>Q2</v>
      </c>
      <c r="E612" s="4">
        <f>MONTH(SalesDataTable[[#This Row],[Order Date]])</f>
        <v>4</v>
      </c>
      <c r="F612" s="4"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56"/>
        <v>227.749</v>
      </c>
      <c r="R612" s="6">
        <f t="shared" si="57"/>
        <v>134.72</v>
      </c>
      <c r="S612" s="6">
        <f t="shared" si="58"/>
        <v>93.028999999999996</v>
      </c>
      <c r="T612" s="8">
        <f t="shared" si="5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11">
        <f t="shared" si="54"/>
        <v>2026</v>
      </c>
      <c r="D613" s="13" t="str">
        <f t="shared" si="55"/>
        <v>Q2</v>
      </c>
      <c r="E613" s="4">
        <f>MONTH(SalesDataTable[[#This Row],[Order Date]])</f>
        <v>4</v>
      </c>
      <c r="F613" s="4" t="str">
        <f>TEXT(SalesDataTable[[#This Row],[Order Date]],"MMM")</f>
        <v>Apr</v>
      </c>
      <c r="G613" s="4" t="s">
        <v>0</v>
      </c>
      <c r="H613" s="4" t="s">
        <v>50</v>
      </c>
      <c r="I613" s="4" t="s">
        <v>2</v>
      </c>
      <c r="J613" s="4" t="s">
        <v>13</v>
      </c>
      <c r="K613" s="4" t="s">
        <v>34</v>
      </c>
      <c r="L613" s="4" t="s">
        <v>42</v>
      </c>
      <c r="M613" s="9">
        <v>1</v>
      </c>
      <c r="N613" s="6">
        <v>37.11</v>
      </c>
      <c r="O613" s="7">
        <v>0.1</v>
      </c>
      <c r="P613" s="6">
        <v>14.27</v>
      </c>
      <c r="Q613" s="6">
        <f t="shared" si="56"/>
        <v>33.399000000000001</v>
      </c>
      <c r="R613" s="6">
        <f t="shared" si="57"/>
        <v>14.27</v>
      </c>
      <c r="S613" s="6">
        <f t="shared" si="58"/>
        <v>19.129000000000001</v>
      </c>
      <c r="T613" s="8">
        <f t="shared" si="5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11">
        <f t="shared" si="54"/>
        <v>2026</v>
      </c>
      <c r="D614" s="13" t="str">
        <f t="shared" si="55"/>
        <v>Q2</v>
      </c>
      <c r="E614" s="4">
        <f>MONTH(SalesDataTable[[#This Row],[Order Date]])</f>
        <v>4</v>
      </c>
      <c r="F614" s="4"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56"/>
        <v>851.72550000000001</v>
      </c>
      <c r="R614" s="6">
        <f t="shared" si="57"/>
        <v>576.51</v>
      </c>
      <c r="S614" s="6">
        <f t="shared" si="58"/>
        <v>275.21550000000002</v>
      </c>
      <c r="T614" s="8">
        <f t="shared" si="5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11">
        <f t="shared" si="54"/>
        <v>2026</v>
      </c>
      <c r="D615" s="13" t="str">
        <f t="shared" si="55"/>
        <v>Q2</v>
      </c>
      <c r="E615" s="4">
        <f>MONTH(SalesDataTable[[#This Row],[Order Date]])</f>
        <v>4</v>
      </c>
      <c r="F615" s="4" t="str">
        <f>TEXT(SalesDataTable[[#This Row],[Order Date]],"MMM")</f>
        <v>Apr</v>
      </c>
      <c r="G615" s="4" t="s">
        <v>20</v>
      </c>
      <c r="H615" s="4" t="s">
        <v>31</v>
      </c>
      <c r="I615" s="4" t="s">
        <v>2</v>
      </c>
      <c r="J615" s="4" t="s">
        <v>13</v>
      </c>
      <c r="K615" s="4" t="s">
        <v>14</v>
      </c>
      <c r="L615" s="4" t="s">
        <v>44</v>
      </c>
      <c r="M615" s="9">
        <v>1</v>
      </c>
      <c r="N615" s="6">
        <v>131.46</v>
      </c>
      <c r="O615" s="7">
        <v>0</v>
      </c>
      <c r="P615" s="6">
        <v>67.77</v>
      </c>
      <c r="Q615" s="6">
        <f t="shared" si="56"/>
        <v>131.46</v>
      </c>
      <c r="R615" s="6">
        <f t="shared" si="57"/>
        <v>67.77</v>
      </c>
      <c r="S615" s="6">
        <f t="shared" si="58"/>
        <v>63.690000000000012</v>
      </c>
      <c r="T615" s="8">
        <f t="shared" si="5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11">
        <f t="shared" si="54"/>
        <v>2026</v>
      </c>
      <c r="D616" s="13" t="str">
        <f t="shared" si="55"/>
        <v>Q2</v>
      </c>
      <c r="E616" s="4">
        <f>MONTH(SalesDataTable[[#This Row],[Order Date]])</f>
        <v>4</v>
      </c>
      <c r="F616" s="4" t="str">
        <f>TEXT(SalesDataTable[[#This Row],[Order Date]],"MMM")</f>
        <v>Apr</v>
      </c>
      <c r="G616" s="4" t="s">
        <v>11</v>
      </c>
      <c r="H616" s="4" t="s">
        <v>18</v>
      </c>
      <c r="I616" s="4" t="s">
        <v>19</v>
      </c>
      <c r="J616" s="4" t="s">
        <v>3</v>
      </c>
      <c r="K616" s="4" t="s">
        <v>9</v>
      </c>
      <c r="L616" s="4" t="s">
        <v>46</v>
      </c>
      <c r="M616" s="9">
        <v>3</v>
      </c>
      <c r="N616" s="6">
        <v>72.48</v>
      </c>
      <c r="O616" s="7">
        <v>0</v>
      </c>
      <c r="P616" s="6">
        <v>32.36</v>
      </c>
      <c r="Q616" s="6">
        <f t="shared" si="56"/>
        <v>217.44</v>
      </c>
      <c r="R616" s="6">
        <f t="shared" si="57"/>
        <v>97.08</v>
      </c>
      <c r="S616" s="6">
        <f t="shared" si="58"/>
        <v>120.36</v>
      </c>
      <c r="T616" s="8">
        <f t="shared" si="5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11">
        <f t="shared" si="54"/>
        <v>2026</v>
      </c>
      <c r="D617" s="13" t="str">
        <f t="shared" si="55"/>
        <v>Q2</v>
      </c>
      <c r="E617" s="4">
        <f>MONTH(SalesDataTable[[#This Row],[Order Date]])</f>
        <v>4</v>
      </c>
      <c r="F617" s="4" t="str">
        <f>TEXT(SalesDataTable[[#This Row],[Order Date]],"MMM")</f>
        <v>Apr</v>
      </c>
      <c r="G617" s="4" t="s">
        <v>11</v>
      </c>
      <c r="H617" s="4" t="s">
        <v>12</v>
      </c>
      <c r="I617" s="4" t="s">
        <v>28</v>
      </c>
      <c r="J617" s="4" t="s">
        <v>13</v>
      </c>
      <c r="K617" s="4" t="s">
        <v>4</v>
      </c>
      <c r="L617" s="4" t="s">
        <v>5</v>
      </c>
      <c r="M617" s="9">
        <v>1</v>
      </c>
      <c r="N617" s="6">
        <v>81.98</v>
      </c>
      <c r="O617" s="7">
        <v>0</v>
      </c>
      <c r="P617" s="6">
        <v>43.15</v>
      </c>
      <c r="Q617" s="6">
        <f t="shared" si="56"/>
        <v>81.98</v>
      </c>
      <c r="R617" s="6">
        <f t="shared" si="57"/>
        <v>43.15</v>
      </c>
      <c r="S617" s="6">
        <f t="shared" si="58"/>
        <v>38.830000000000005</v>
      </c>
      <c r="T617" s="8">
        <f t="shared" si="5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11">
        <f t="shared" si="54"/>
        <v>2026</v>
      </c>
      <c r="D618" s="13" t="str">
        <f t="shared" si="55"/>
        <v>Q2</v>
      </c>
      <c r="E618" s="4">
        <f>MONTH(SalesDataTable[[#This Row],[Order Date]])</f>
        <v>4</v>
      </c>
      <c r="F618" s="4" t="str">
        <f>TEXT(SalesDataTable[[#This Row],[Order Date]],"MMM")</f>
        <v>Apr</v>
      </c>
      <c r="G618" s="4" t="s">
        <v>20</v>
      </c>
      <c r="H618" s="4" t="s">
        <v>47</v>
      </c>
      <c r="I618" s="4" t="s">
        <v>28</v>
      </c>
      <c r="J618" s="4" t="s">
        <v>3</v>
      </c>
      <c r="K618" s="4" t="s">
        <v>14</v>
      </c>
      <c r="L618" s="4" t="s">
        <v>32</v>
      </c>
      <c r="M618" s="9">
        <v>1</v>
      </c>
      <c r="N618" s="6">
        <v>46.71</v>
      </c>
      <c r="O618" s="7">
        <v>0</v>
      </c>
      <c r="P618" s="6">
        <v>18.18</v>
      </c>
      <c r="Q618" s="6">
        <f t="shared" si="56"/>
        <v>46.71</v>
      </c>
      <c r="R618" s="6">
        <f t="shared" si="57"/>
        <v>18.18</v>
      </c>
      <c r="S618" s="6">
        <f t="shared" si="58"/>
        <v>28.53</v>
      </c>
      <c r="T618" s="8">
        <f t="shared" si="5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11">
        <f t="shared" si="54"/>
        <v>2026</v>
      </c>
      <c r="D619" s="13" t="str">
        <f t="shared" si="55"/>
        <v>Q2</v>
      </c>
      <c r="E619" s="4">
        <f>MONTH(SalesDataTable[[#This Row],[Order Date]])</f>
        <v>4</v>
      </c>
      <c r="F619" s="4" t="str">
        <f>TEXT(SalesDataTable[[#This Row],[Order Date]],"MMM")</f>
        <v>Apr</v>
      </c>
      <c r="G619" s="4" t="s">
        <v>11</v>
      </c>
      <c r="H619" s="4" t="s">
        <v>25</v>
      </c>
      <c r="I619" s="4" t="s">
        <v>28</v>
      </c>
      <c r="J619" s="4" t="s">
        <v>13</v>
      </c>
      <c r="K619" s="4" t="s">
        <v>34</v>
      </c>
      <c r="L619" s="4" t="s">
        <v>35</v>
      </c>
      <c r="M619" s="9">
        <v>1</v>
      </c>
      <c r="N619" s="6">
        <v>41.01</v>
      </c>
      <c r="O619" s="7">
        <v>0</v>
      </c>
      <c r="P619" s="6">
        <v>14.5</v>
      </c>
      <c r="Q619" s="6">
        <f t="shared" si="56"/>
        <v>41.01</v>
      </c>
      <c r="R619" s="6">
        <f t="shared" si="57"/>
        <v>14.5</v>
      </c>
      <c r="S619" s="6">
        <f t="shared" si="58"/>
        <v>26.509999999999998</v>
      </c>
      <c r="T619" s="8">
        <f t="shared" si="5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11">
        <f t="shared" si="54"/>
        <v>2026</v>
      </c>
      <c r="D620" s="13" t="str">
        <f t="shared" si="55"/>
        <v>Q2</v>
      </c>
      <c r="E620" s="4">
        <f>MONTH(SalesDataTable[[#This Row],[Order Date]])</f>
        <v>4</v>
      </c>
      <c r="F620" s="4" t="str">
        <f>TEXT(SalesDataTable[[#This Row],[Order Date]],"MMM")</f>
        <v>Apr</v>
      </c>
      <c r="G620" s="4" t="s">
        <v>6</v>
      </c>
      <c r="H620" s="4" t="s">
        <v>43</v>
      </c>
      <c r="I620" s="4" t="s">
        <v>2</v>
      </c>
      <c r="J620" s="4" t="s">
        <v>3</v>
      </c>
      <c r="K620" s="4" t="s">
        <v>9</v>
      </c>
      <c r="L620" s="4" t="s">
        <v>46</v>
      </c>
      <c r="M620" s="9">
        <v>1</v>
      </c>
      <c r="N620" s="6">
        <v>70.45</v>
      </c>
      <c r="O620" s="7">
        <v>0.05</v>
      </c>
      <c r="P620" s="6">
        <v>31.98</v>
      </c>
      <c r="Q620" s="6">
        <f t="shared" si="56"/>
        <v>66.927499999999995</v>
      </c>
      <c r="R620" s="6">
        <f t="shared" si="57"/>
        <v>31.98</v>
      </c>
      <c r="S620" s="6">
        <f t="shared" si="58"/>
        <v>34.947499999999991</v>
      </c>
      <c r="T620" s="8">
        <f t="shared" si="5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11">
        <f t="shared" si="54"/>
        <v>2026</v>
      </c>
      <c r="D621" s="13" t="str">
        <f t="shared" si="55"/>
        <v>Q2</v>
      </c>
      <c r="E621" s="4">
        <f>MONTH(SalesDataTable[[#This Row],[Order Date]])</f>
        <v>4</v>
      </c>
      <c r="F621" s="4"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56"/>
        <v>97.640999999999991</v>
      </c>
      <c r="R621" s="6">
        <f t="shared" si="57"/>
        <v>44.56</v>
      </c>
      <c r="S621" s="6">
        <f t="shared" si="58"/>
        <v>53.080999999999989</v>
      </c>
      <c r="T621" s="8">
        <f t="shared" si="5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11">
        <f t="shared" si="54"/>
        <v>2026</v>
      </c>
      <c r="D622" s="13" t="str">
        <f t="shared" si="55"/>
        <v>Q2</v>
      </c>
      <c r="E622" s="4">
        <f>MONTH(SalesDataTable[[#This Row],[Order Date]])</f>
        <v>4</v>
      </c>
      <c r="F622" s="4" t="str">
        <f>TEXT(SalesDataTable[[#This Row],[Order Date]],"MMM")</f>
        <v>Apr</v>
      </c>
      <c r="G622" s="4" t="s">
        <v>0</v>
      </c>
      <c r="H622" s="4" t="s">
        <v>50</v>
      </c>
      <c r="I622" s="4" t="s">
        <v>19</v>
      </c>
      <c r="J622" s="4" t="s">
        <v>3</v>
      </c>
      <c r="K622" s="4" t="s">
        <v>23</v>
      </c>
      <c r="L622" s="4" t="s">
        <v>51</v>
      </c>
      <c r="M622" s="9">
        <v>2</v>
      </c>
      <c r="N622" s="6">
        <v>122.03</v>
      </c>
      <c r="O622" s="7">
        <v>0</v>
      </c>
      <c r="P622" s="6">
        <v>59.43</v>
      </c>
      <c r="Q622" s="6">
        <f t="shared" si="56"/>
        <v>244.06</v>
      </c>
      <c r="R622" s="6">
        <f t="shared" si="57"/>
        <v>118.86</v>
      </c>
      <c r="S622" s="6">
        <f t="shared" si="58"/>
        <v>125.2</v>
      </c>
      <c r="T622" s="8">
        <f t="shared" si="5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11">
        <f t="shared" si="54"/>
        <v>2026</v>
      </c>
      <c r="D623" s="13" t="str">
        <f t="shared" si="55"/>
        <v>Q2</v>
      </c>
      <c r="E623" s="4">
        <f>MONTH(SalesDataTable[[#This Row],[Order Date]])</f>
        <v>4</v>
      </c>
      <c r="F623" s="4"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56"/>
        <v>376.39949999999999</v>
      </c>
      <c r="R623" s="6">
        <f t="shared" si="57"/>
        <v>199.23</v>
      </c>
      <c r="S623" s="6">
        <f t="shared" si="58"/>
        <v>177.1695</v>
      </c>
      <c r="T623" s="8">
        <f t="shared" si="5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11">
        <f t="shared" si="54"/>
        <v>2026</v>
      </c>
      <c r="D624" s="13" t="str">
        <f t="shared" si="55"/>
        <v>Q2</v>
      </c>
      <c r="E624" s="4">
        <f>MONTH(SalesDataTable[[#This Row],[Order Date]])</f>
        <v>4</v>
      </c>
      <c r="F624" s="4" t="str">
        <f>TEXT(SalesDataTable[[#This Row],[Order Date]],"MMM")</f>
        <v>Apr</v>
      </c>
      <c r="G624" s="4" t="s">
        <v>20</v>
      </c>
      <c r="H624" s="4" t="s">
        <v>31</v>
      </c>
      <c r="I624" s="4" t="s">
        <v>28</v>
      </c>
      <c r="J624" s="4" t="s">
        <v>3</v>
      </c>
      <c r="K624" s="4" t="s">
        <v>4</v>
      </c>
      <c r="L624" s="4" t="s">
        <v>26</v>
      </c>
      <c r="M624" s="9">
        <v>1</v>
      </c>
      <c r="N624" s="6">
        <v>41.04</v>
      </c>
      <c r="O624" s="7">
        <v>0.1</v>
      </c>
      <c r="P624" s="6">
        <v>17.02</v>
      </c>
      <c r="Q624" s="6">
        <f t="shared" si="56"/>
        <v>36.936</v>
      </c>
      <c r="R624" s="6">
        <f t="shared" si="57"/>
        <v>17.02</v>
      </c>
      <c r="S624" s="6">
        <f t="shared" si="58"/>
        <v>19.916</v>
      </c>
      <c r="T624" s="8">
        <f t="shared" si="5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11">
        <f t="shared" si="54"/>
        <v>2026</v>
      </c>
      <c r="D625" s="13" t="str">
        <f t="shared" si="55"/>
        <v>Q2</v>
      </c>
      <c r="E625" s="4">
        <f>MONTH(SalesDataTable[[#This Row],[Order Date]])</f>
        <v>4</v>
      </c>
      <c r="F625" s="4" t="str">
        <f>TEXT(SalesDataTable[[#This Row],[Order Date]],"MMM")</f>
        <v>Apr</v>
      </c>
      <c r="G625" s="4" t="s">
        <v>6</v>
      </c>
      <c r="H625" s="4" t="s">
        <v>7</v>
      </c>
      <c r="I625" s="4" t="s">
        <v>19</v>
      </c>
      <c r="J625" s="4" t="s">
        <v>13</v>
      </c>
      <c r="K625" s="4" t="s">
        <v>34</v>
      </c>
      <c r="L625" s="4" t="s">
        <v>35</v>
      </c>
      <c r="M625" s="9">
        <v>2</v>
      </c>
      <c r="N625" s="6">
        <v>40.56</v>
      </c>
      <c r="O625" s="7">
        <v>0</v>
      </c>
      <c r="P625" s="6">
        <v>15.09</v>
      </c>
      <c r="Q625" s="6">
        <f t="shared" si="56"/>
        <v>81.12</v>
      </c>
      <c r="R625" s="6">
        <f t="shared" si="57"/>
        <v>30.18</v>
      </c>
      <c r="S625" s="6">
        <f t="shared" si="58"/>
        <v>50.940000000000005</v>
      </c>
      <c r="T625" s="8">
        <f t="shared" si="5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11">
        <f t="shared" si="54"/>
        <v>2026</v>
      </c>
      <c r="D626" s="13" t="str">
        <f t="shared" si="55"/>
        <v>Q2</v>
      </c>
      <c r="E626" s="4">
        <f>MONTH(SalesDataTable[[#This Row],[Order Date]])</f>
        <v>4</v>
      </c>
      <c r="F626" s="4" t="str">
        <f>TEXT(SalesDataTable[[#This Row],[Order Date]],"MMM")</f>
        <v>Apr</v>
      </c>
      <c r="G626" s="4" t="s">
        <v>11</v>
      </c>
      <c r="H626" s="4" t="s">
        <v>52</v>
      </c>
      <c r="I626" s="4" t="s">
        <v>2</v>
      </c>
      <c r="J626" s="4" t="s">
        <v>16</v>
      </c>
      <c r="K626" s="4" t="s">
        <v>34</v>
      </c>
      <c r="L626" s="4" t="s">
        <v>45</v>
      </c>
      <c r="M626" s="9">
        <v>3</v>
      </c>
      <c r="N626" s="6">
        <v>51.36</v>
      </c>
      <c r="O626" s="7">
        <v>0</v>
      </c>
      <c r="P626" s="6">
        <v>22.05</v>
      </c>
      <c r="Q626" s="6">
        <f t="shared" si="56"/>
        <v>154.07999999999998</v>
      </c>
      <c r="R626" s="6">
        <f t="shared" si="57"/>
        <v>66.150000000000006</v>
      </c>
      <c r="S626" s="6">
        <f t="shared" si="58"/>
        <v>87.929999999999978</v>
      </c>
      <c r="T626" s="8">
        <f t="shared" si="5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11">
        <f t="shared" si="54"/>
        <v>2026</v>
      </c>
      <c r="D627" s="13" t="str">
        <f t="shared" si="55"/>
        <v>Q2</v>
      </c>
      <c r="E627" s="4">
        <f>MONTH(SalesDataTable[[#This Row],[Order Date]])</f>
        <v>4</v>
      </c>
      <c r="F627" s="4" t="str">
        <f>TEXT(SalesDataTable[[#This Row],[Order Date]],"MMM")</f>
        <v>Apr</v>
      </c>
      <c r="G627" s="4" t="s">
        <v>20</v>
      </c>
      <c r="H627" s="4" t="s">
        <v>31</v>
      </c>
      <c r="I627" s="4" t="s">
        <v>2</v>
      </c>
      <c r="J627" s="4" t="s">
        <v>3</v>
      </c>
      <c r="K627" s="4" t="s">
        <v>9</v>
      </c>
      <c r="L627" s="4" t="s">
        <v>10</v>
      </c>
      <c r="M627" s="9">
        <v>6</v>
      </c>
      <c r="N627" s="6">
        <v>93.58</v>
      </c>
      <c r="O627" s="7">
        <v>0</v>
      </c>
      <c r="P627" s="6">
        <v>46.68</v>
      </c>
      <c r="Q627" s="6">
        <f t="shared" si="56"/>
        <v>561.48</v>
      </c>
      <c r="R627" s="6">
        <f t="shared" si="57"/>
        <v>280.08</v>
      </c>
      <c r="S627" s="6">
        <f t="shared" si="58"/>
        <v>281.40000000000003</v>
      </c>
      <c r="T627" s="8">
        <f t="shared" si="5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11">
        <f t="shared" si="54"/>
        <v>2026</v>
      </c>
      <c r="D628" s="13" t="str">
        <f t="shared" si="55"/>
        <v>Q2</v>
      </c>
      <c r="E628" s="4">
        <f>MONTH(SalesDataTable[[#This Row],[Order Date]])</f>
        <v>4</v>
      </c>
      <c r="F628" s="4" t="str">
        <f>TEXT(SalesDataTable[[#This Row],[Order Date]],"MMM")</f>
        <v>Apr</v>
      </c>
      <c r="G628" s="4" t="s">
        <v>20</v>
      </c>
      <c r="H628" s="4" t="s">
        <v>31</v>
      </c>
      <c r="I628" s="4" t="s">
        <v>2</v>
      </c>
      <c r="J628" s="4" t="s">
        <v>16</v>
      </c>
      <c r="K628" s="4" t="s">
        <v>4</v>
      </c>
      <c r="L628" s="4" t="s">
        <v>5</v>
      </c>
      <c r="M628" s="9">
        <v>5</v>
      </c>
      <c r="N628" s="6">
        <v>80.16</v>
      </c>
      <c r="O628" s="7">
        <v>0.1</v>
      </c>
      <c r="P628" s="6">
        <v>42.5</v>
      </c>
      <c r="Q628" s="6">
        <f t="shared" si="56"/>
        <v>360.71999999999997</v>
      </c>
      <c r="R628" s="6">
        <f t="shared" si="57"/>
        <v>212.5</v>
      </c>
      <c r="S628" s="6">
        <f t="shared" si="58"/>
        <v>148.21999999999997</v>
      </c>
      <c r="T628" s="8">
        <f t="shared" si="5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11">
        <f t="shared" si="54"/>
        <v>2026</v>
      </c>
      <c r="D629" s="13" t="str">
        <f t="shared" si="55"/>
        <v>Q2</v>
      </c>
      <c r="E629" s="4">
        <f>MONTH(SalesDataTable[[#This Row],[Order Date]])</f>
        <v>4</v>
      </c>
      <c r="F629" s="4"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56"/>
        <v>135.11849999999998</v>
      </c>
      <c r="R629" s="6">
        <f t="shared" si="57"/>
        <v>77.66</v>
      </c>
      <c r="S629" s="6">
        <f t="shared" si="58"/>
        <v>57.458499999999987</v>
      </c>
      <c r="T629" s="8">
        <f t="shared" si="5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11">
        <f t="shared" si="54"/>
        <v>2026</v>
      </c>
      <c r="D630" s="13" t="str">
        <f t="shared" si="55"/>
        <v>Q2</v>
      </c>
      <c r="E630" s="4">
        <f>MONTH(SalesDataTable[[#This Row],[Order Date]])</f>
        <v>4</v>
      </c>
      <c r="F630" s="4"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56"/>
        <v>143.54</v>
      </c>
      <c r="R630" s="6">
        <f t="shared" si="57"/>
        <v>64.900000000000006</v>
      </c>
      <c r="S630" s="6">
        <f t="shared" si="58"/>
        <v>78.639999999999986</v>
      </c>
      <c r="T630" s="8">
        <f t="shared" si="5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11">
        <f t="shared" si="54"/>
        <v>2026</v>
      </c>
      <c r="D631" s="13" t="str">
        <f t="shared" si="55"/>
        <v>Q2</v>
      </c>
      <c r="E631" s="4">
        <f>MONTH(SalesDataTable[[#This Row],[Order Date]])</f>
        <v>4</v>
      </c>
      <c r="F631" s="4" t="str">
        <f>TEXT(SalesDataTable[[#This Row],[Order Date]],"MMM")</f>
        <v>Apr</v>
      </c>
      <c r="G631" s="4" t="s">
        <v>0</v>
      </c>
      <c r="H631" s="4" t="s">
        <v>1</v>
      </c>
      <c r="I631" s="4" t="s">
        <v>28</v>
      </c>
      <c r="J631" s="4" t="s">
        <v>3</v>
      </c>
      <c r="K631" s="4" t="s">
        <v>9</v>
      </c>
      <c r="L631" s="4" t="s">
        <v>46</v>
      </c>
      <c r="M631" s="9">
        <v>1</v>
      </c>
      <c r="N631" s="6">
        <v>71.23</v>
      </c>
      <c r="O631" s="7">
        <v>0.05</v>
      </c>
      <c r="P631" s="6">
        <v>33.28</v>
      </c>
      <c r="Q631" s="6">
        <f t="shared" si="56"/>
        <v>67.668499999999995</v>
      </c>
      <c r="R631" s="6">
        <f t="shared" si="57"/>
        <v>33.28</v>
      </c>
      <c r="S631" s="6">
        <f t="shared" si="58"/>
        <v>34.388499999999993</v>
      </c>
      <c r="T631" s="8">
        <f t="shared" si="5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11">
        <f t="shared" si="54"/>
        <v>2026</v>
      </c>
      <c r="D632" s="13" t="str">
        <f t="shared" si="55"/>
        <v>Q2</v>
      </c>
      <c r="E632" s="4">
        <f>MONTH(SalesDataTable[[#This Row],[Order Date]])</f>
        <v>4</v>
      </c>
      <c r="F632" s="4"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56"/>
        <v>64.116</v>
      </c>
      <c r="R632" s="6">
        <f t="shared" si="57"/>
        <v>33.07</v>
      </c>
      <c r="S632" s="6">
        <f t="shared" si="58"/>
        <v>31.045999999999999</v>
      </c>
      <c r="T632" s="8">
        <f t="shared" si="5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11">
        <f t="shared" si="54"/>
        <v>2026</v>
      </c>
      <c r="D633" s="13" t="str">
        <f t="shared" si="55"/>
        <v>Q2</v>
      </c>
      <c r="E633" s="4">
        <f>MONTH(SalesDataTable[[#This Row],[Order Date]])</f>
        <v>4</v>
      </c>
      <c r="F633" s="4" t="str">
        <f>TEXT(SalesDataTable[[#This Row],[Order Date]],"MMM")</f>
        <v>Apr</v>
      </c>
      <c r="G633" s="4" t="s">
        <v>6</v>
      </c>
      <c r="H633" s="4" t="s">
        <v>27</v>
      </c>
      <c r="I633" s="4" t="s">
        <v>2</v>
      </c>
      <c r="J633" s="4" t="s">
        <v>13</v>
      </c>
      <c r="K633" s="4" t="s">
        <v>4</v>
      </c>
      <c r="L633" s="4" t="s">
        <v>22</v>
      </c>
      <c r="M633" s="9">
        <v>1</v>
      </c>
      <c r="N633" s="6">
        <v>51.39</v>
      </c>
      <c r="O633" s="7">
        <v>0</v>
      </c>
      <c r="P633" s="6">
        <v>22.08</v>
      </c>
      <c r="Q633" s="6">
        <f t="shared" si="56"/>
        <v>51.39</v>
      </c>
      <c r="R633" s="6">
        <f t="shared" si="57"/>
        <v>22.08</v>
      </c>
      <c r="S633" s="6">
        <f t="shared" si="58"/>
        <v>29.310000000000002</v>
      </c>
      <c r="T633" s="8">
        <f t="shared" si="5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11">
        <f t="shared" si="54"/>
        <v>2026</v>
      </c>
      <c r="D634" s="13" t="str">
        <f t="shared" si="55"/>
        <v>Q2</v>
      </c>
      <c r="E634" s="4">
        <f>MONTH(SalesDataTable[[#This Row],[Order Date]])</f>
        <v>4</v>
      </c>
      <c r="F634" s="4" t="str">
        <f>TEXT(SalesDataTable[[#This Row],[Order Date]],"MMM")</f>
        <v>Apr</v>
      </c>
      <c r="G634" s="4" t="s">
        <v>6</v>
      </c>
      <c r="H634" s="4" t="s">
        <v>43</v>
      </c>
      <c r="I634" s="4" t="s">
        <v>2</v>
      </c>
      <c r="J634" s="4" t="s">
        <v>3</v>
      </c>
      <c r="K634" s="4" t="s">
        <v>4</v>
      </c>
      <c r="L634" s="4" t="s">
        <v>30</v>
      </c>
      <c r="M634" s="9">
        <v>1</v>
      </c>
      <c r="N634" s="6">
        <v>102.64</v>
      </c>
      <c r="O634" s="7">
        <v>0</v>
      </c>
      <c r="P634" s="6">
        <v>51.86</v>
      </c>
      <c r="Q634" s="6">
        <f t="shared" si="56"/>
        <v>102.64</v>
      </c>
      <c r="R634" s="6">
        <f t="shared" si="57"/>
        <v>51.86</v>
      </c>
      <c r="S634" s="6">
        <f t="shared" si="58"/>
        <v>50.78</v>
      </c>
      <c r="T634" s="8">
        <f t="shared" si="5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11">
        <f t="shared" si="54"/>
        <v>2026</v>
      </c>
      <c r="D635" s="13" t="str">
        <f t="shared" si="55"/>
        <v>Q2</v>
      </c>
      <c r="E635" s="4">
        <f>MONTH(SalesDataTable[[#This Row],[Order Date]])</f>
        <v>4</v>
      </c>
      <c r="F635" s="4" t="str">
        <f>TEXT(SalesDataTable[[#This Row],[Order Date]],"MMM")</f>
        <v>Apr</v>
      </c>
      <c r="G635" s="4" t="s">
        <v>11</v>
      </c>
      <c r="H635" s="4" t="s">
        <v>12</v>
      </c>
      <c r="I635" s="4" t="s">
        <v>2</v>
      </c>
      <c r="J635" s="4" t="s">
        <v>13</v>
      </c>
      <c r="K635" s="4" t="s">
        <v>34</v>
      </c>
      <c r="L635" s="4" t="s">
        <v>42</v>
      </c>
      <c r="M635" s="9">
        <v>2</v>
      </c>
      <c r="N635" s="6">
        <v>35.56</v>
      </c>
      <c r="O635" s="7">
        <v>0.1</v>
      </c>
      <c r="P635" s="6">
        <v>13.85</v>
      </c>
      <c r="Q635" s="6">
        <f t="shared" si="56"/>
        <v>64.00800000000001</v>
      </c>
      <c r="R635" s="6">
        <f t="shared" si="57"/>
        <v>27.7</v>
      </c>
      <c r="S635" s="6">
        <f t="shared" si="58"/>
        <v>36.308000000000007</v>
      </c>
      <c r="T635" s="8">
        <f t="shared" si="5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11">
        <f t="shared" si="54"/>
        <v>2026</v>
      </c>
      <c r="D636" s="13" t="str">
        <f t="shared" si="55"/>
        <v>Q2</v>
      </c>
      <c r="E636" s="4">
        <f>MONTH(SalesDataTable[[#This Row],[Order Date]])</f>
        <v>4</v>
      </c>
      <c r="F636" s="4" t="str">
        <f>TEXT(SalesDataTable[[#This Row],[Order Date]],"MMM")</f>
        <v>Apr</v>
      </c>
      <c r="G636" s="4" t="s">
        <v>6</v>
      </c>
      <c r="H636" s="4" t="s">
        <v>41</v>
      </c>
      <c r="I636" s="4" t="s">
        <v>2</v>
      </c>
      <c r="J636" s="4" t="s">
        <v>3</v>
      </c>
      <c r="K636" s="4" t="s">
        <v>4</v>
      </c>
      <c r="L636" s="4" t="s">
        <v>30</v>
      </c>
      <c r="M636" s="9">
        <v>2</v>
      </c>
      <c r="N636" s="6">
        <v>100.39</v>
      </c>
      <c r="O636" s="7">
        <v>0</v>
      </c>
      <c r="P636" s="6">
        <v>49.05</v>
      </c>
      <c r="Q636" s="6">
        <f t="shared" si="56"/>
        <v>200.78</v>
      </c>
      <c r="R636" s="6">
        <f t="shared" si="57"/>
        <v>98.1</v>
      </c>
      <c r="S636" s="6">
        <f t="shared" si="58"/>
        <v>102.68</v>
      </c>
      <c r="T636" s="8">
        <f t="shared" si="5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11">
        <f t="shared" si="54"/>
        <v>2026</v>
      </c>
      <c r="D637" s="13" t="str">
        <f t="shared" si="55"/>
        <v>Q2</v>
      </c>
      <c r="E637" s="4">
        <f>MONTH(SalesDataTable[[#This Row],[Order Date]])</f>
        <v>4</v>
      </c>
      <c r="F637" s="4"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56"/>
        <v>344.71800000000002</v>
      </c>
      <c r="R637" s="6">
        <f t="shared" si="57"/>
        <v>202.5</v>
      </c>
      <c r="S637" s="6">
        <f t="shared" si="58"/>
        <v>142.21800000000002</v>
      </c>
      <c r="T637" s="8">
        <f t="shared" si="5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11">
        <f t="shared" si="54"/>
        <v>2026</v>
      </c>
      <c r="D638" s="13" t="str">
        <f t="shared" si="55"/>
        <v>Q2</v>
      </c>
      <c r="E638" s="4">
        <f>MONTH(SalesDataTable[[#This Row],[Order Date]])</f>
        <v>4</v>
      </c>
      <c r="F638" s="4"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56"/>
        <v>294.60000000000002</v>
      </c>
      <c r="R638" s="6">
        <f t="shared" si="57"/>
        <v>162.4</v>
      </c>
      <c r="S638" s="6">
        <f t="shared" si="58"/>
        <v>132.20000000000002</v>
      </c>
      <c r="T638" s="8">
        <f t="shared" si="5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11">
        <f t="shared" si="54"/>
        <v>2026</v>
      </c>
      <c r="D639" s="13" t="str">
        <f t="shared" si="55"/>
        <v>Q2</v>
      </c>
      <c r="E639" s="4">
        <f>MONTH(SalesDataTable[[#This Row],[Order Date]])</f>
        <v>4</v>
      </c>
      <c r="F639" s="4" t="str">
        <f>TEXT(SalesDataTable[[#This Row],[Order Date]],"MMM")</f>
        <v>Apr</v>
      </c>
      <c r="G639" s="4" t="s">
        <v>6</v>
      </c>
      <c r="H639" s="4" t="s">
        <v>41</v>
      </c>
      <c r="I639" s="4" t="s">
        <v>19</v>
      </c>
      <c r="J639" s="4" t="s">
        <v>3</v>
      </c>
      <c r="K639" s="4" t="s">
        <v>4</v>
      </c>
      <c r="L639" s="4" t="s">
        <v>5</v>
      </c>
      <c r="M639" s="9">
        <v>1</v>
      </c>
      <c r="N639" s="6">
        <v>79.92</v>
      </c>
      <c r="O639" s="7">
        <v>0.1</v>
      </c>
      <c r="P639" s="6">
        <v>43.13</v>
      </c>
      <c r="Q639" s="6">
        <f t="shared" si="56"/>
        <v>71.927999999999997</v>
      </c>
      <c r="R639" s="6">
        <f t="shared" si="57"/>
        <v>43.13</v>
      </c>
      <c r="S639" s="6">
        <f t="shared" si="58"/>
        <v>28.797999999999995</v>
      </c>
      <c r="T639" s="8">
        <f t="shared" si="5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11">
        <f t="shared" si="54"/>
        <v>2026</v>
      </c>
      <c r="D640" s="13" t="str">
        <f t="shared" si="55"/>
        <v>Q2</v>
      </c>
      <c r="E640" s="4">
        <f>MONTH(SalesDataTable[[#This Row],[Order Date]])</f>
        <v>4</v>
      </c>
      <c r="F640" s="4" t="str">
        <f>TEXT(SalesDataTable[[#This Row],[Order Date]],"MMM")</f>
        <v>Apr</v>
      </c>
      <c r="G640" s="4" t="s">
        <v>6</v>
      </c>
      <c r="H640" s="4" t="s">
        <v>7</v>
      </c>
      <c r="I640" s="4" t="s">
        <v>2</v>
      </c>
      <c r="J640" s="4" t="s">
        <v>3</v>
      </c>
      <c r="K640" s="4" t="s">
        <v>23</v>
      </c>
      <c r="L640" s="4" t="s">
        <v>24</v>
      </c>
      <c r="M640" s="9">
        <v>2</v>
      </c>
      <c r="N640" s="6">
        <v>344.29</v>
      </c>
      <c r="O640" s="7">
        <v>0.1</v>
      </c>
      <c r="P640" s="6">
        <v>192.66</v>
      </c>
      <c r="Q640" s="6">
        <f t="shared" si="56"/>
        <v>619.72200000000009</v>
      </c>
      <c r="R640" s="6">
        <f t="shared" si="57"/>
        <v>385.32</v>
      </c>
      <c r="S640" s="6">
        <f t="shared" si="58"/>
        <v>234.4020000000001</v>
      </c>
      <c r="T640" s="8">
        <f t="shared" si="5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11">
        <f t="shared" si="54"/>
        <v>2026</v>
      </c>
      <c r="D641" s="13" t="str">
        <f t="shared" si="55"/>
        <v>Q2</v>
      </c>
      <c r="E641" s="4">
        <f>MONTH(SalesDataTable[[#This Row],[Order Date]])</f>
        <v>4</v>
      </c>
      <c r="F641" s="4"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56"/>
        <v>151.15</v>
      </c>
      <c r="R641" s="6">
        <f t="shared" si="57"/>
        <v>77.680000000000007</v>
      </c>
      <c r="S641" s="6">
        <f t="shared" si="58"/>
        <v>73.47</v>
      </c>
      <c r="T641" s="8">
        <f t="shared" si="5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11">
        <f t="shared" ref="C642:C705" si="60">YEAR(B642)</f>
        <v>2026</v>
      </c>
      <c r="D642" s="13" t="str">
        <f t="shared" ref="D642:D705" si="61">"Q"&amp;ROUNDUP(MONTH(B642)/3,0)</f>
        <v>Q2</v>
      </c>
      <c r="E642" s="4">
        <f>MONTH(SalesDataTable[[#This Row],[Order Date]])</f>
        <v>4</v>
      </c>
      <c r="F642" s="4"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62">M642*N642*(1-O642)</f>
        <v>77.643500000000003</v>
      </c>
      <c r="R642" s="6">
        <f t="shared" ref="R642:R705" si="63">M642*P642</f>
        <v>39.979999999999997</v>
      </c>
      <c r="S642" s="6">
        <f t="shared" ref="S642:S705" si="64">Q642-R642</f>
        <v>37.663500000000006</v>
      </c>
      <c r="T642" s="8">
        <f t="shared" ref="T642:T705" si="65">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11">
        <f t="shared" si="60"/>
        <v>2026</v>
      </c>
      <c r="D643" s="13" t="str">
        <f t="shared" si="61"/>
        <v>Q2</v>
      </c>
      <c r="E643" s="4">
        <f>MONTH(SalesDataTable[[#This Row],[Order Date]])</f>
        <v>4</v>
      </c>
      <c r="F643" s="4"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62"/>
        <v>135.40350000000001</v>
      </c>
      <c r="R643" s="6">
        <f t="shared" si="63"/>
        <v>77.77</v>
      </c>
      <c r="S643" s="6">
        <f t="shared" si="64"/>
        <v>57.633500000000012</v>
      </c>
      <c r="T643" s="8">
        <f t="shared" si="65"/>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11">
        <f t="shared" si="60"/>
        <v>2026</v>
      </c>
      <c r="D644" s="13" t="str">
        <f t="shared" si="61"/>
        <v>Q2</v>
      </c>
      <c r="E644" s="4">
        <f>MONTH(SalesDataTable[[#This Row],[Order Date]])</f>
        <v>4</v>
      </c>
      <c r="F644" s="4" t="str">
        <f>TEXT(SalesDataTable[[#This Row],[Order Date]],"MMM")</f>
        <v>Apr</v>
      </c>
      <c r="G644" s="4" t="s">
        <v>6</v>
      </c>
      <c r="H644" s="4" t="s">
        <v>7</v>
      </c>
      <c r="I644" s="4" t="s">
        <v>2</v>
      </c>
      <c r="J644" s="4" t="s">
        <v>13</v>
      </c>
      <c r="K644" s="4" t="s">
        <v>23</v>
      </c>
      <c r="L644" s="4" t="s">
        <v>40</v>
      </c>
      <c r="M644" s="9">
        <v>2</v>
      </c>
      <c r="N644" s="6">
        <v>83.24</v>
      </c>
      <c r="O644" s="7">
        <v>0</v>
      </c>
      <c r="P644" s="6">
        <v>40.03</v>
      </c>
      <c r="Q644" s="6">
        <f t="shared" si="62"/>
        <v>166.48</v>
      </c>
      <c r="R644" s="6">
        <f t="shared" si="63"/>
        <v>80.06</v>
      </c>
      <c r="S644" s="6">
        <f t="shared" si="64"/>
        <v>86.419999999999987</v>
      </c>
      <c r="T644" s="8">
        <f t="shared" si="65"/>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11">
        <f t="shared" si="60"/>
        <v>2026</v>
      </c>
      <c r="D645" s="13" t="str">
        <f t="shared" si="61"/>
        <v>Q2</v>
      </c>
      <c r="E645" s="4">
        <f>MONTH(SalesDataTable[[#This Row],[Order Date]])</f>
        <v>4</v>
      </c>
      <c r="F645" s="4" t="str">
        <f>TEXT(SalesDataTable[[#This Row],[Order Date]],"MMM")</f>
        <v>Apr</v>
      </c>
      <c r="G645" s="4" t="s">
        <v>0</v>
      </c>
      <c r="H645" s="4" t="s">
        <v>1</v>
      </c>
      <c r="I645" s="4" t="s">
        <v>28</v>
      </c>
      <c r="J645" s="4" t="s">
        <v>13</v>
      </c>
      <c r="K645" s="4" t="s">
        <v>9</v>
      </c>
      <c r="L645" s="4" t="s">
        <v>17</v>
      </c>
      <c r="M645" s="9">
        <v>1</v>
      </c>
      <c r="N645" s="6">
        <v>141.99</v>
      </c>
      <c r="O645" s="7">
        <v>0.05</v>
      </c>
      <c r="P645" s="6">
        <v>79.7</v>
      </c>
      <c r="Q645" s="6">
        <f t="shared" si="62"/>
        <v>134.8905</v>
      </c>
      <c r="R645" s="6">
        <f t="shared" si="63"/>
        <v>79.7</v>
      </c>
      <c r="S645" s="6">
        <f t="shared" si="64"/>
        <v>55.1905</v>
      </c>
      <c r="T645" s="8">
        <f t="shared" si="65"/>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11">
        <f t="shared" si="60"/>
        <v>2026</v>
      </c>
      <c r="D646" s="13" t="str">
        <f t="shared" si="61"/>
        <v>Q2</v>
      </c>
      <c r="E646" s="4">
        <f>MONTH(SalesDataTable[[#This Row],[Order Date]])</f>
        <v>4</v>
      </c>
      <c r="F646" s="4" t="str">
        <f>TEXT(SalesDataTable[[#This Row],[Order Date]],"MMM")</f>
        <v>Apr</v>
      </c>
      <c r="G646" s="4" t="s">
        <v>6</v>
      </c>
      <c r="H646" s="4" t="s">
        <v>43</v>
      </c>
      <c r="I646" s="4" t="s">
        <v>2</v>
      </c>
      <c r="J646" s="4" t="s">
        <v>13</v>
      </c>
      <c r="K646" s="4" t="s">
        <v>34</v>
      </c>
      <c r="L646" s="4" t="s">
        <v>42</v>
      </c>
      <c r="M646" s="9">
        <v>2</v>
      </c>
      <c r="N646" s="6">
        <v>35.94</v>
      </c>
      <c r="O646" s="7">
        <v>0.05</v>
      </c>
      <c r="P646" s="6">
        <v>14.17</v>
      </c>
      <c r="Q646" s="6">
        <f t="shared" si="62"/>
        <v>68.285999999999987</v>
      </c>
      <c r="R646" s="6">
        <f t="shared" si="63"/>
        <v>28.34</v>
      </c>
      <c r="S646" s="6">
        <f t="shared" si="64"/>
        <v>39.945999999999984</v>
      </c>
      <c r="T646" s="8">
        <f t="shared" si="65"/>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11">
        <f t="shared" si="60"/>
        <v>2026</v>
      </c>
      <c r="D647" s="13" t="str">
        <f t="shared" si="61"/>
        <v>Q2</v>
      </c>
      <c r="E647" s="4">
        <f>MONTH(SalesDataTable[[#This Row],[Order Date]])</f>
        <v>4</v>
      </c>
      <c r="F647" s="4" t="str">
        <f>TEXT(SalesDataTable[[#This Row],[Order Date]],"MMM")</f>
        <v>Apr</v>
      </c>
      <c r="G647" s="4" t="s">
        <v>6</v>
      </c>
      <c r="H647" s="4" t="s">
        <v>7</v>
      </c>
      <c r="I647" s="4" t="s">
        <v>2</v>
      </c>
      <c r="J647" s="4" t="s">
        <v>13</v>
      </c>
      <c r="K647" s="4" t="s">
        <v>34</v>
      </c>
      <c r="L647" s="4" t="s">
        <v>45</v>
      </c>
      <c r="M647" s="9">
        <v>3</v>
      </c>
      <c r="N647" s="6">
        <v>49.55</v>
      </c>
      <c r="O647" s="7">
        <v>0</v>
      </c>
      <c r="P647" s="6">
        <v>22.55</v>
      </c>
      <c r="Q647" s="6">
        <f t="shared" si="62"/>
        <v>148.64999999999998</v>
      </c>
      <c r="R647" s="6">
        <f t="shared" si="63"/>
        <v>67.650000000000006</v>
      </c>
      <c r="S647" s="6">
        <f t="shared" si="64"/>
        <v>80.999999999999972</v>
      </c>
      <c r="T647" s="8">
        <f t="shared" si="65"/>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11">
        <f t="shared" si="60"/>
        <v>2026</v>
      </c>
      <c r="D648" s="13" t="str">
        <f t="shared" si="61"/>
        <v>Q2</v>
      </c>
      <c r="E648" s="4">
        <f>MONTH(SalesDataTable[[#This Row],[Order Date]])</f>
        <v>4</v>
      </c>
      <c r="F648" s="4"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62"/>
        <v>37.895499999999998</v>
      </c>
      <c r="R648" s="6">
        <f t="shared" si="63"/>
        <v>15.06</v>
      </c>
      <c r="S648" s="6">
        <f t="shared" si="64"/>
        <v>22.835499999999996</v>
      </c>
      <c r="T648" s="8">
        <f t="shared" si="65"/>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11">
        <f t="shared" si="60"/>
        <v>2026</v>
      </c>
      <c r="D649" s="13" t="str">
        <f t="shared" si="61"/>
        <v>Q2</v>
      </c>
      <c r="E649" s="4">
        <f>MONTH(SalesDataTable[[#This Row],[Order Date]])</f>
        <v>4</v>
      </c>
      <c r="F649" s="4"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62"/>
        <v>36.567</v>
      </c>
      <c r="R649" s="6">
        <f t="shared" si="63"/>
        <v>14.67</v>
      </c>
      <c r="S649" s="6">
        <f t="shared" si="64"/>
        <v>21.896999999999998</v>
      </c>
      <c r="T649" s="8">
        <f t="shared" si="65"/>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11">
        <f t="shared" si="60"/>
        <v>2026</v>
      </c>
      <c r="D650" s="13" t="str">
        <f t="shared" si="61"/>
        <v>Q2</v>
      </c>
      <c r="E650" s="4">
        <f>MONTH(SalesDataTable[[#This Row],[Order Date]])</f>
        <v>4</v>
      </c>
      <c r="F650" s="4" t="str">
        <f>TEXT(SalesDataTable[[#This Row],[Order Date]],"MMM")</f>
        <v>Apr</v>
      </c>
      <c r="G650" s="4" t="s">
        <v>20</v>
      </c>
      <c r="H650" s="4" t="s">
        <v>33</v>
      </c>
      <c r="I650" s="4" t="s">
        <v>28</v>
      </c>
      <c r="J650" s="4" t="s">
        <v>3</v>
      </c>
      <c r="K650" s="4" t="s">
        <v>4</v>
      </c>
      <c r="L650" s="4" t="s">
        <v>26</v>
      </c>
      <c r="M650" s="9">
        <v>4</v>
      </c>
      <c r="N650" s="6">
        <v>39.78</v>
      </c>
      <c r="O650" s="7">
        <v>0.05</v>
      </c>
      <c r="P650" s="6">
        <v>16.7</v>
      </c>
      <c r="Q650" s="6">
        <f t="shared" si="62"/>
        <v>151.16399999999999</v>
      </c>
      <c r="R650" s="6">
        <f t="shared" si="63"/>
        <v>66.8</v>
      </c>
      <c r="S650" s="6">
        <f t="shared" si="64"/>
        <v>84.36399999999999</v>
      </c>
      <c r="T650" s="8">
        <f t="shared" si="65"/>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11">
        <f t="shared" si="60"/>
        <v>2026</v>
      </c>
      <c r="D651" s="13" t="str">
        <f t="shared" si="61"/>
        <v>Q2</v>
      </c>
      <c r="E651" s="4">
        <f>MONTH(SalesDataTable[[#This Row],[Order Date]])</f>
        <v>4</v>
      </c>
      <c r="F651" s="4" t="str">
        <f>TEXT(SalesDataTable[[#This Row],[Order Date]],"MMM")</f>
        <v>Apr</v>
      </c>
      <c r="G651" s="4" t="s">
        <v>20</v>
      </c>
      <c r="H651" s="4" t="s">
        <v>21</v>
      </c>
      <c r="I651" s="4" t="s">
        <v>28</v>
      </c>
      <c r="J651" s="4" t="s">
        <v>16</v>
      </c>
      <c r="K651" s="4" t="s">
        <v>9</v>
      </c>
      <c r="L651" s="4" t="s">
        <v>10</v>
      </c>
      <c r="M651" s="9">
        <v>1</v>
      </c>
      <c r="N651" s="6">
        <v>92.74</v>
      </c>
      <c r="O651" s="7">
        <v>0</v>
      </c>
      <c r="P651" s="6">
        <v>46.1</v>
      </c>
      <c r="Q651" s="6">
        <f t="shared" si="62"/>
        <v>92.74</v>
      </c>
      <c r="R651" s="6">
        <f t="shared" si="63"/>
        <v>46.1</v>
      </c>
      <c r="S651" s="6">
        <f t="shared" si="64"/>
        <v>46.639999999999993</v>
      </c>
      <c r="T651" s="8">
        <f t="shared" si="65"/>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11">
        <f t="shared" si="60"/>
        <v>2026</v>
      </c>
      <c r="D652" s="13" t="str">
        <f t="shared" si="61"/>
        <v>Q2</v>
      </c>
      <c r="E652" s="4">
        <f>MONTH(SalesDataTable[[#This Row],[Order Date]])</f>
        <v>4</v>
      </c>
      <c r="F652" s="4" t="str">
        <f>TEXT(SalesDataTable[[#This Row],[Order Date]],"MMM")</f>
        <v>Apr</v>
      </c>
      <c r="G652" s="4" t="s">
        <v>6</v>
      </c>
      <c r="H652" s="4" t="s">
        <v>27</v>
      </c>
      <c r="I652" s="4" t="s">
        <v>19</v>
      </c>
      <c r="J652" s="4" t="s">
        <v>3</v>
      </c>
      <c r="K652" s="4" t="s">
        <v>23</v>
      </c>
      <c r="L652" s="4" t="s">
        <v>51</v>
      </c>
      <c r="M652" s="9">
        <v>2</v>
      </c>
      <c r="N652" s="6">
        <v>120.49</v>
      </c>
      <c r="O652" s="7">
        <v>0.1</v>
      </c>
      <c r="P652" s="6">
        <v>62.23</v>
      </c>
      <c r="Q652" s="6">
        <f t="shared" si="62"/>
        <v>216.88200000000001</v>
      </c>
      <c r="R652" s="6">
        <f t="shared" si="63"/>
        <v>124.46</v>
      </c>
      <c r="S652" s="6">
        <f t="shared" si="64"/>
        <v>92.422000000000011</v>
      </c>
      <c r="T652" s="8">
        <f t="shared" si="65"/>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11">
        <f t="shared" si="60"/>
        <v>2026</v>
      </c>
      <c r="D653" s="13" t="str">
        <f t="shared" si="61"/>
        <v>Q2</v>
      </c>
      <c r="E653" s="4">
        <f>MONTH(SalesDataTable[[#This Row],[Order Date]])</f>
        <v>4</v>
      </c>
      <c r="F653" s="4"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62"/>
        <v>141.06</v>
      </c>
      <c r="R653" s="6">
        <f t="shared" si="63"/>
        <v>64.459999999999994</v>
      </c>
      <c r="S653" s="6">
        <f t="shared" si="64"/>
        <v>76.600000000000009</v>
      </c>
      <c r="T653" s="8">
        <f t="shared" si="65"/>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11">
        <f t="shared" si="60"/>
        <v>2026</v>
      </c>
      <c r="D654" s="13" t="str">
        <f t="shared" si="61"/>
        <v>Q2</v>
      </c>
      <c r="E654" s="4">
        <f>MONTH(SalesDataTable[[#This Row],[Order Date]])</f>
        <v>4</v>
      </c>
      <c r="F654" s="4" t="str">
        <f>TEXT(SalesDataTable[[#This Row],[Order Date]],"MMM")</f>
        <v>Apr</v>
      </c>
      <c r="G654" s="4" t="s">
        <v>6</v>
      </c>
      <c r="H654" s="4" t="s">
        <v>49</v>
      </c>
      <c r="I654" s="4" t="s">
        <v>2</v>
      </c>
      <c r="J654" s="4" t="s">
        <v>13</v>
      </c>
      <c r="K654" s="4" t="s">
        <v>9</v>
      </c>
      <c r="L654" s="4" t="s">
        <v>10</v>
      </c>
      <c r="M654" s="9">
        <v>1</v>
      </c>
      <c r="N654" s="6">
        <v>90.87</v>
      </c>
      <c r="O654" s="7">
        <v>0.1</v>
      </c>
      <c r="P654" s="6">
        <v>44.4</v>
      </c>
      <c r="Q654" s="6">
        <f t="shared" si="62"/>
        <v>81.783000000000001</v>
      </c>
      <c r="R654" s="6">
        <f t="shared" si="63"/>
        <v>44.4</v>
      </c>
      <c r="S654" s="6">
        <f t="shared" si="64"/>
        <v>37.383000000000003</v>
      </c>
      <c r="T654" s="8">
        <f t="shared" si="65"/>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11">
        <f t="shared" si="60"/>
        <v>2026</v>
      </c>
      <c r="D655" s="13" t="str">
        <f t="shared" si="61"/>
        <v>Q2</v>
      </c>
      <c r="E655" s="4">
        <f>MONTH(SalesDataTable[[#This Row],[Order Date]])</f>
        <v>4</v>
      </c>
      <c r="F655" s="4" t="str">
        <f>TEXT(SalesDataTable[[#This Row],[Order Date]],"MMM")</f>
        <v>Apr</v>
      </c>
      <c r="G655" s="4" t="s">
        <v>6</v>
      </c>
      <c r="H655" s="4" t="s">
        <v>49</v>
      </c>
      <c r="I655" s="4" t="s">
        <v>8</v>
      </c>
      <c r="J655" s="4" t="s">
        <v>3</v>
      </c>
      <c r="K655" s="4" t="s">
        <v>34</v>
      </c>
      <c r="L655" s="4" t="s">
        <v>38</v>
      </c>
      <c r="M655" s="9">
        <v>3</v>
      </c>
      <c r="N655" s="6">
        <v>124.31</v>
      </c>
      <c r="O655" s="7">
        <v>0.2</v>
      </c>
      <c r="P655" s="6">
        <v>67.97</v>
      </c>
      <c r="Q655" s="6">
        <f t="shared" si="62"/>
        <v>298.34399999999999</v>
      </c>
      <c r="R655" s="6">
        <f t="shared" si="63"/>
        <v>203.91</v>
      </c>
      <c r="S655" s="6">
        <f t="shared" si="64"/>
        <v>94.433999999999997</v>
      </c>
      <c r="T655" s="8">
        <f t="shared" si="65"/>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11">
        <f t="shared" si="60"/>
        <v>2026</v>
      </c>
      <c r="D656" s="13" t="str">
        <f t="shared" si="61"/>
        <v>Q2</v>
      </c>
      <c r="E656" s="4">
        <f>MONTH(SalesDataTable[[#This Row],[Order Date]])</f>
        <v>4</v>
      </c>
      <c r="F656" s="4"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62"/>
        <v>525.42750000000001</v>
      </c>
      <c r="R656" s="6">
        <f t="shared" si="63"/>
        <v>251.40000000000003</v>
      </c>
      <c r="S656" s="6">
        <f t="shared" si="64"/>
        <v>274.02749999999997</v>
      </c>
      <c r="T656" s="8">
        <f t="shared" si="65"/>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11">
        <f t="shared" si="60"/>
        <v>2026</v>
      </c>
      <c r="D657" s="13" t="str">
        <f t="shared" si="61"/>
        <v>Q2</v>
      </c>
      <c r="E657" s="4">
        <f>MONTH(SalesDataTable[[#This Row],[Order Date]])</f>
        <v>4</v>
      </c>
      <c r="F657" s="4"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62"/>
        <v>262.35000000000002</v>
      </c>
      <c r="R657" s="6">
        <f t="shared" si="63"/>
        <v>157.80000000000001</v>
      </c>
      <c r="S657" s="6">
        <f t="shared" si="64"/>
        <v>104.55000000000001</v>
      </c>
      <c r="T657" s="8">
        <f t="shared" si="65"/>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11">
        <f t="shared" si="60"/>
        <v>2026</v>
      </c>
      <c r="D658" s="13" t="str">
        <f t="shared" si="61"/>
        <v>Q2</v>
      </c>
      <c r="E658" s="4">
        <f>MONTH(SalesDataTable[[#This Row],[Order Date]])</f>
        <v>4</v>
      </c>
      <c r="F658" s="4"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62"/>
        <v>134.86000000000001</v>
      </c>
      <c r="R658" s="6">
        <f t="shared" si="63"/>
        <v>66.040000000000006</v>
      </c>
      <c r="S658" s="6">
        <f t="shared" si="64"/>
        <v>68.820000000000007</v>
      </c>
      <c r="T658" s="8">
        <f t="shared" si="65"/>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11">
        <f t="shared" si="60"/>
        <v>2026</v>
      </c>
      <c r="D659" s="13" t="str">
        <f t="shared" si="61"/>
        <v>Q2</v>
      </c>
      <c r="E659" s="4">
        <f>MONTH(SalesDataTable[[#This Row],[Order Date]])</f>
        <v>4</v>
      </c>
      <c r="F659" s="4"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62"/>
        <v>136.07</v>
      </c>
      <c r="R659" s="6">
        <f t="shared" si="63"/>
        <v>65.17</v>
      </c>
      <c r="S659" s="6">
        <f t="shared" si="64"/>
        <v>70.899999999999991</v>
      </c>
      <c r="T659" s="8">
        <f t="shared" si="65"/>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11">
        <f t="shared" si="60"/>
        <v>2026</v>
      </c>
      <c r="D660" s="13" t="str">
        <f t="shared" si="61"/>
        <v>Q2</v>
      </c>
      <c r="E660" s="4">
        <f>MONTH(SalesDataTable[[#This Row],[Order Date]])</f>
        <v>4</v>
      </c>
      <c r="F660" s="4" t="str">
        <f>TEXT(SalesDataTable[[#This Row],[Order Date]],"MMM")</f>
        <v>Apr</v>
      </c>
      <c r="G660" s="4" t="s">
        <v>0</v>
      </c>
      <c r="H660" s="4" t="s">
        <v>50</v>
      </c>
      <c r="I660" s="4" t="s">
        <v>19</v>
      </c>
      <c r="J660" s="4" t="s">
        <v>16</v>
      </c>
      <c r="K660" s="4" t="s">
        <v>14</v>
      </c>
      <c r="L660" s="4" t="s">
        <v>32</v>
      </c>
      <c r="M660" s="9">
        <v>1</v>
      </c>
      <c r="N660" s="6">
        <v>47.25</v>
      </c>
      <c r="O660" s="7">
        <v>0.1</v>
      </c>
      <c r="P660" s="6">
        <v>18.25</v>
      </c>
      <c r="Q660" s="6">
        <f t="shared" si="62"/>
        <v>42.524999999999999</v>
      </c>
      <c r="R660" s="6">
        <f t="shared" si="63"/>
        <v>18.25</v>
      </c>
      <c r="S660" s="6">
        <f t="shared" si="64"/>
        <v>24.274999999999999</v>
      </c>
      <c r="T660" s="8">
        <f t="shared" si="65"/>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11">
        <f t="shared" si="60"/>
        <v>2026</v>
      </c>
      <c r="D661" s="13" t="str">
        <f t="shared" si="61"/>
        <v>Q2</v>
      </c>
      <c r="E661" s="4">
        <f>MONTH(SalesDataTable[[#This Row],[Order Date]])</f>
        <v>4</v>
      </c>
      <c r="F661" s="4" t="str">
        <f>TEXT(SalesDataTable[[#This Row],[Order Date]],"MMM")</f>
        <v>Apr</v>
      </c>
      <c r="G661" s="4" t="s">
        <v>0</v>
      </c>
      <c r="H661" s="4" t="s">
        <v>1</v>
      </c>
      <c r="I661" s="4" t="s">
        <v>2</v>
      </c>
      <c r="J661" s="4" t="s">
        <v>16</v>
      </c>
      <c r="K661" s="4" t="s">
        <v>4</v>
      </c>
      <c r="L661" s="4" t="s">
        <v>26</v>
      </c>
      <c r="M661" s="9">
        <v>2</v>
      </c>
      <c r="N661" s="6">
        <v>41.32</v>
      </c>
      <c r="O661" s="7">
        <v>0.1</v>
      </c>
      <c r="P661" s="6">
        <v>16.66</v>
      </c>
      <c r="Q661" s="6">
        <f t="shared" si="62"/>
        <v>74.376000000000005</v>
      </c>
      <c r="R661" s="6">
        <f t="shared" si="63"/>
        <v>33.32</v>
      </c>
      <c r="S661" s="6">
        <f t="shared" si="64"/>
        <v>41.056000000000004</v>
      </c>
      <c r="T661" s="8">
        <f t="shared" si="65"/>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11">
        <f t="shared" si="60"/>
        <v>2026</v>
      </c>
      <c r="D662" s="13" t="str">
        <f t="shared" si="61"/>
        <v>Q2</v>
      </c>
      <c r="E662" s="4">
        <f>MONTH(SalesDataTable[[#This Row],[Order Date]])</f>
        <v>4</v>
      </c>
      <c r="F662" s="4" t="str">
        <f>TEXT(SalesDataTable[[#This Row],[Order Date]],"MMM")</f>
        <v>Apr</v>
      </c>
      <c r="G662" s="4" t="s">
        <v>0</v>
      </c>
      <c r="H662" s="4" t="s">
        <v>50</v>
      </c>
      <c r="I662" s="4" t="s">
        <v>28</v>
      </c>
      <c r="J662" s="4" t="s">
        <v>13</v>
      </c>
      <c r="K662" s="4" t="s">
        <v>4</v>
      </c>
      <c r="L662" s="4" t="s">
        <v>5</v>
      </c>
      <c r="M662" s="9">
        <v>2</v>
      </c>
      <c r="N662" s="6">
        <v>81.75</v>
      </c>
      <c r="O662" s="7">
        <v>0</v>
      </c>
      <c r="P662" s="6">
        <v>41.92</v>
      </c>
      <c r="Q662" s="6">
        <f t="shared" si="62"/>
        <v>163.5</v>
      </c>
      <c r="R662" s="6">
        <f t="shared" si="63"/>
        <v>83.84</v>
      </c>
      <c r="S662" s="6">
        <f t="shared" si="64"/>
        <v>79.66</v>
      </c>
      <c r="T662" s="8">
        <f t="shared" si="65"/>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11">
        <f t="shared" si="60"/>
        <v>2026</v>
      </c>
      <c r="D663" s="13" t="str">
        <f t="shared" si="61"/>
        <v>Q2</v>
      </c>
      <c r="E663" s="4">
        <f>MONTH(SalesDataTable[[#This Row],[Order Date]])</f>
        <v>4</v>
      </c>
      <c r="F663" s="4"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62"/>
        <v>34.219000000000001</v>
      </c>
      <c r="R663" s="6">
        <f t="shared" si="63"/>
        <v>13.72</v>
      </c>
      <c r="S663" s="6">
        <f t="shared" si="64"/>
        <v>20.499000000000002</v>
      </c>
      <c r="T663" s="8">
        <f t="shared" si="65"/>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11">
        <f t="shared" si="60"/>
        <v>2026</v>
      </c>
      <c r="D664" s="13" t="str">
        <f t="shared" si="61"/>
        <v>Q2</v>
      </c>
      <c r="E664" s="4">
        <f>MONTH(SalesDataTable[[#This Row],[Order Date]])</f>
        <v>4</v>
      </c>
      <c r="F664" s="4" t="str">
        <f>TEXT(SalesDataTable[[#This Row],[Order Date]],"MMM")</f>
        <v>Apr</v>
      </c>
      <c r="G664" s="4" t="s">
        <v>11</v>
      </c>
      <c r="H664" s="4" t="s">
        <v>25</v>
      </c>
      <c r="I664" s="4" t="s">
        <v>2</v>
      </c>
      <c r="J664" s="4" t="s">
        <v>16</v>
      </c>
      <c r="K664" s="4" t="s">
        <v>14</v>
      </c>
      <c r="L664" s="4" t="s">
        <v>15</v>
      </c>
      <c r="M664" s="9">
        <v>1</v>
      </c>
      <c r="N664" s="6">
        <v>36.68</v>
      </c>
      <c r="O664" s="7">
        <v>0</v>
      </c>
      <c r="P664" s="6">
        <v>13.27</v>
      </c>
      <c r="Q664" s="6">
        <f t="shared" si="62"/>
        <v>36.68</v>
      </c>
      <c r="R664" s="6">
        <f t="shared" si="63"/>
        <v>13.27</v>
      </c>
      <c r="S664" s="6">
        <f t="shared" si="64"/>
        <v>23.41</v>
      </c>
      <c r="T664" s="8">
        <f t="shared" si="65"/>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11">
        <f t="shared" si="60"/>
        <v>2026</v>
      </c>
      <c r="D665" s="13" t="str">
        <f t="shared" si="61"/>
        <v>Q2</v>
      </c>
      <c r="E665" s="4">
        <f>MONTH(SalesDataTable[[#This Row],[Order Date]])</f>
        <v>4</v>
      </c>
      <c r="F665" s="4"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62"/>
        <v>1880.0640000000001</v>
      </c>
      <c r="R665" s="6">
        <f t="shared" si="63"/>
        <v>1189.44</v>
      </c>
      <c r="S665" s="6">
        <f t="shared" si="64"/>
        <v>690.62400000000002</v>
      </c>
      <c r="T665" s="8">
        <f t="shared" si="65"/>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11">
        <f t="shared" si="60"/>
        <v>2026</v>
      </c>
      <c r="D666" s="13" t="str">
        <f t="shared" si="61"/>
        <v>Q2</v>
      </c>
      <c r="E666" s="4">
        <f>MONTH(SalesDataTable[[#This Row],[Order Date]])</f>
        <v>4</v>
      </c>
      <c r="F666" s="4"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62"/>
        <v>75.61999999999999</v>
      </c>
      <c r="R666" s="6">
        <f t="shared" si="63"/>
        <v>32.46</v>
      </c>
      <c r="S666" s="6">
        <f t="shared" si="64"/>
        <v>43.159999999999989</v>
      </c>
      <c r="T666" s="8">
        <f t="shared" si="65"/>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11">
        <f t="shared" si="60"/>
        <v>2026</v>
      </c>
      <c r="D667" s="13" t="str">
        <f t="shared" si="61"/>
        <v>Q2</v>
      </c>
      <c r="E667" s="4">
        <f>MONTH(SalesDataTable[[#This Row],[Order Date]])</f>
        <v>4</v>
      </c>
      <c r="F667" s="4"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62"/>
        <v>187.00749999999999</v>
      </c>
      <c r="R667" s="6">
        <f t="shared" si="63"/>
        <v>83.800000000000011</v>
      </c>
      <c r="S667" s="6">
        <f t="shared" si="64"/>
        <v>103.20749999999998</v>
      </c>
      <c r="T667" s="8">
        <f t="shared" si="65"/>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11">
        <f t="shared" si="60"/>
        <v>2026</v>
      </c>
      <c r="D668" s="13" t="str">
        <f t="shared" si="61"/>
        <v>Q2</v>
      </c>
      <c r="E668" s="4">
        <f>MONTH(SalesDataTable[[#This Row],[Order Date]])</f>
        <v>4</v>
      </c>
      <c r="F668" s="4" t="str">
        <f>TEXT(SalesDataTable[[#This Row],[Order Date]],"MMM")</f>
        <v>Apr</v>
      </c>
      <c r="G668" s="4" t="s">
        <v>6</v>
      </c>
      <c r="H668" s="4" t="s">
        <v>43</v>
      </c>
      <c r="I668" s="4" t="s">
        <v>28</v>
      </c>
      <c r="J668" s="4" t="s">
        <v>3</v>
      </c>
      <c r="K668" s="4" t="s">
        <v>34</v>
      </c>
      <c r="L668" s="4" t="s">
        <v>35</v>
      </c>
      <c r="M668" s="9">
        <v>2</v>
      </c>
      <c r="N668" s="6">
        <v>40.85</v>
      </c>
      <c r="O668" s="7">
        <v>0</v>
      </c>
      <c r="P668" s="6">
        <v>14.99</v>
      </c>
      <c r="Q668" s="6">
        <f t="shared" si="62"/>
        <v>81.7</v>
      </c>
      <c r="R668" s="6">
        <f t="shared" si="63"/>
        <v>29.98</v>
      </c>
      <c r="S668" s="6">
        <f t="shared" si="64"/>
        <v>51.72</v>
      </c>
      <c r="T668" s="8">
        <f t="shared" si="65"/>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11">
        <f t="shared" si="60"/>
        <v>2026</v>
      </c>
      <c r="D669" s="13" t="str">
        <f t="shared" si="61"/>
        <v>Q2</v>
      </c>
      <c r="E669" s="4">
        <f>MONTH(SalesDataTable[[#This Row],[Order Date]])</f>
        <v>4</v>
      </c>
      <c r="F669" s="4" t="str">
        <f>TEXT(SalesDataTable[[#This Row],[Order Date]],"MMM")</f>
        <v>Apr</v>
      </c>
      <c r="G669" s="4" t="s">
        <v>20</v>
      </c>
      <c r="H669" s="4" t="s">
        <v>33</v>
      </c>
      <c r="I669" s="4" t="s">
        <v>28</v>
      </c>
      <c r="J669" s="4" t="s">
        <v>3</v>
      </c>
      <c r="K669" s="4" t="s">
        <v>9</v>
      </c>
      <c r="L669" s="4" t="s">
        <v>10</v>
      </c>
      <c r="M669" s="9">
        <v>1</v>
      </c>
      <c r="N669" s="6">
        <v>92.91</v>
      </c>
      <c r="O669" s="7">
        <v>0.05</v>
      </c>
      <c r="P669" s="6">
        <v>46</v>
      </c>
      <c r="Q669" s="6">
        <f t="shared" si="62"/>
        <v>88.264499999999998</v>
      </c>
      <c r="R669" s="6">
        <f t="shared" si="63"/>
        <v>46</v>
      </c>
      <c r="S669" s="6">
        <f t="shared" si="64"/>
        <v>42.264499999999998</v>
      </c>
      <c r="T669" s="8">
        <f t="shared" si="65"/>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11">
        <f t="shared" si="60"/>
        <v>2026</v>
      </c>
      <c r="D670" s="13" t="str">
        <f t="shared" si="61"/>
        <v>Q2</v>
      </c>
      <c r="E670" s="4">
        <f>MONTH(SalesDataTable[[#This Row],[Order Date]])</f>
        <v>4</v>
      </c>
      <c r="F670" s="4" t="str">
        <f>TEXT(SalesDataTable[[#This Row],[Order Date]],"MMM")</f>
        <v>Apr</v>
      </c>
      <c r="G670" s="4" t="s">
        <v>20</v>
      </c>
      <c r="H670" s="4" t="s">
        <v>47</v>
      </c>
      <c r="I670" s="4" t="s">
        <v>2</v>
      </c>
      <c r="J670" s="4" t="s">
        <v>13</v>
      </c>
      <c r="K670" s="4" t="s">
        <v>9</v>
      </c>
      <c r="L670" s="4" t="s">
        <v>37</v>
      </c>
      <c r="M670" s="9">
        <v>1</v>
      </c>
      <c r="N670" s="6">
        <v>152.01</v>
      </c>
      <c r="O670" s="7">
        <v>0</v>
      </c>
      <c r="P670" s="6">
        <v>80.33</v>
      </c>
      <c r="Q670" s="6">
        <f t="shared" si="62"/>
        <v>152.01</v>
      </c>
      <c r="R670" s="6">
        <f t="shared" si="63"/>
        <v>80.33</v>
      </c>
      <c r="S670" s="6">
        <f t="shared" si="64"/>
        <v>71.679999999999993</v>
      </c>
      <c r="T670" s="8">
        <f t="shared" si="65"/>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11">
        <f t="shared" si="60"/>
        <v>2026</v>
      </c>
      <c r="D671" s="13" t="str">
        <f t="shared" si="61"/>
        <v>Q2</v>
      </c>
      <c r="E671" s="4">
        <f>MONTH(SalesDataTable[[#This Row],[Order Date]])</f>
        <v>4</v>
      </c>
      <c r="F671" s="4" t="str">
        <f>TEXT(SalesDataTable[[#This Row],[Order Date]],"MMM")</f>
        <v>Apr</v>
      </c>
      <c r="G671" s="4" t="s">
        <v>6</v>
      </c>
      <c r="H671" s="4" t="s">
        <v>27</v>
      </c>
      <c r="I671" s="4" t="s">
        <v>28</v>
      </c>
      <c r="J671" s="4" t="s">
        <v>13</v>
      </c>
      <c r="K671" s="4" t="s">
        <v>14</v>
      </c>
      <c r="L671" s="4" t="s">
        <v>15</v>
      </c>
      <c r="M671" s="9">
        <v>1</v>
      </c>
      <c r="N671" s="6">
        <v>36.65</v>
      </c>
      <c r="O671" s="7">
        <v>0</v>
      </c>
      <c r="P671" s="6">
        <v>13.28</v>
      </c>
      <c r="Q671" s="6">
        <f t="shared" si="62"/>
        <v>36.65</v>
      </c>
      <c r="R671" s="6">
        <f t="shared" si="63"/>
        <v>13.28</v>
      </c>
      <c r="S671" s="6">
        <f t="shared" si="64"/>
        <v>23.369999999999997</v>
      </c>
      <c r="T671" s="8">
        <f t="shared" si="65"/>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11">
        <f t="shared" si="60"/>
        <v>2026</v>
      </c>
      <c r="D672" s="13" t="str">
        <f t="shared" si="61"/>
        <v>Q2</v>
      </c>
      <c r="E672" s="4">
        <f>MONTH(SalesDataTable[[#This Row],[Order Date]])</f>
        <v>4</v>
      </c>
      <c r="F672" s="4"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62"/>
        <v>404.09999999999997</v>
      </c>
      <c r="R672" s="6">
        <f t="shared" si="63"/>
        <v>202.35</v>
      </c>
      <c r="S672" s="6">
        <f t="shared" si="64"/>
        <v>201.74999999999997</v>
      </c>
      <c r="T672" s="8">
        <f t="shared" si="65"/>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11">
        <f t="shared" si="60"/>
        <v>2026</v>
      </c>
      <c r="D673" s="13" t="str">
        <f t="shared" si="61"/>
        <v>Q2</v>
      </c>
      <c r="E673" s="4">
        <f>MONTH(SalesDataTable[[#This Row],[Order Date]])</f>
        <v>4</v>
      </c>
      <c r="F673" s="4"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62"/>
        <v>578.79999999999995</v>
      </c>
      <c r="R673" s="6">
        <f t="shared" si="63"/>
        <v>317.64</v>
      </c>
      <c r="S673" s="6">
        <f t="shared" si="64"/>
        <v>261.15999999999997</v>
      </c>
      <c r="T673" s="8">
        <f t="shared" si="65"/>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11">
        <f t="shared" si="60"/>
        <v>2026</v>
      </c>
      <c r="D674" s="13" t="str">
        <f t="shared" si="61"/>
        <v>Q2</v>
      </c>
      <c r="E674" s="4">
        <f>MONTH(SalesDataTable[[#This Row],[Order Date]])</f>
        <v>4</v>
      </c>
      <c r="F674" s="4" t="str">
        <f>TEXT(SalesDataTable[[#This Row],[Order Date]],"MMM")</f>
        <v>Apr</v>
      </c>
      <c r="G674" s="4" t="s">
        <v>6</v>
      </c>
      <c r="H674" s="4" t="s">
        <v>27</v>
      </c>
      <c r="I674" s="4" t="s">
        <v>19</v>
      </c>
      <c r="J674" s="4" t="s">
        <v>13</v>
      </c>
      <c r="K674" s="4" t="s">
        <v>34</v>
      </c>
      <c r="L674" s="4" t="s">
        <v>42</v>
      </c>
      <c r="M674" s="9">
        <v>2</v>
      </c>
      <c r="N674" s="6">
        <v>36.51</v>
      </c>
      <c r="O674" s="7">
        <v>0.1</v>
      </c>
      <c r="P674" s="6">
        <v>14.18</v>
      </c>
      <c r="Q674" s="6">
        <f t="shared" si="62"/>
        <v>65.718000000000004</v>
      </c>
      <c r="R674" s="6">
        <f t="shared" si="63"/>
        <v>28.36</v>
      </c>
      <c r="S674" s="6">
        <f t="shared" si="64"/>
        <v>37.358000000000004</v>
      </c>
      <c r="T674" s="8">
        <f t="shared" si="65"/>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11">
        <f t="shared" si="60"/>
        <v>2026</v>
      </c>
      <c r="D675" s="13" t="str">
        <f t="shared" si="61"/>
        <v>Q2</v>
      </c>
      <c r="E675" s="4">
        <f>MONTH(SalesDataTable[[#This Row],[Order Date]])</f>
        <v>4</v>
      </c>
      <c r="F675" s="4"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62"/>
        <v>104.25299999999999</v>
      </c>
      <c r="R675" s="6">
        <f t="shared" si="63"/>
        <v>41.13</v>
      </c>
      <c r="S675" s="6">
        <f t="shared" si="64"/>
        <v>63.122999999999983</v>
      </c>
      <c r="T675" s="8">
        <f t="shared" si="65"/>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11">
        <f t="shared" si="60"/>
        <v>2026</v>
      </c>
      <c r="D676" s="13" t="str">
        <f t="shared" si="61"/>
        <v>Q2</v>
      </c>
      <c r="E676" s="4">
        <f>MONTH(SalesDataTable[[#This Row],[Order Date]])</f>
        <v>4</v>
      </c>
      <c r="F676" s="4"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62"/>
        <v>383.18</v>
      </c>
      <c r="R676" s="6">
        <f t="shared" si="63"/>
        <v>205.04</v>
      </c>
      <c r="S676" s="6">
        <f t="shared" si="64"/>
        <v>178.14000000000001</v>
      </c>
      <c r="T676" s="8">
        <f t="shared" si="65"/>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11">
        <f t="shared" si="60"/>
        <v>2026</v>
      </c>
      <c r="D677" s="13" t="str">
        <f t="shared" si="61"/>
        <v>Q2</v>
      </c>
      <c r="E677" s="4">
        <f>MONTH(SalesDataTable[[#This Row],[Order Date]])</f>
        <v>4</v>
      </c>
      <c r="F677" s="4"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62"/>
        <v>1922.268</v>
      </c>
      <c r="R677" s="6">
        <f t="shared" si="63"/>
        <v>1191.78</v>
      </c>
      <c r="S677" s="6">
        <f t="shared" si="64"/>
        <v>730.48800000000006</v>
      </c>
      <c r="T677" s="8">
        <f t="shared" si="65"/>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11">
        <f t="shared" si="60"/>
        <v>2026</v>
      </c>
      <c r="D678" s="13" t="str">
        <f t="shared" si="61"/>
        <v>Q2</v>
      </c>
      <c r="E678" s="4">
        <f>MONTH(SalesDataTable[[#This Row],[Order Date]])</f>
        <v>4</v>
      </c>
      <c r="F678" s="4"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62"/>
        <v>124.74000000000002</v>
      </c>
      <c r="R678" s="6">
        <f t="shared" si="63"/>
        <v>54.449999999999996</v>
      </c>
      <c r="S678" s="6">
        <f t="shared" si="64"/>
        <v>70.29000000000002</v>
      </c>
      <c r="T678" s="8">
        <f t="shared" si="65"/>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11">
        <f t="shared" si="60"/>
        <v>2026</v>
      </c>
      <c r="D679" s="13" t="str">
        <f t="shared" si="61"/>
        <v>Q2</v>
      </c>
      <c r="E679" s="4">
        <f>MONTH(SalesDataTable[[#This Row],[Order Date]])</f>
        <v>4</v>
      </c>
      <c r="F679" s="4" t="str">
        <f>TEXT(SalesDataTable[[#This Row],[Order Date]],"MMM")</f>
        <v>Apr</v>
      </c>
      <c r="G679" s="4" t="s">
        <v>6</v>
      </c>
      <c r="H679" s="4" t="s">
        <v>7</v>
      </c>
      <c r="I679" s="4" t="s">
        <v>28</v>
      </c>
      <c r="J679" s="4" t="s">
        <v>16</v>
      </c>
      <c r="K679" s="4" t="s">
        <v>34</v>
      </c>
      <c r="L679" s="4" t="s">
        <v>45</v>
      </c>
      <c r="M679" s="9">
        <v>4</v>
      </c>
      <c r="N679" s="6">
        <v>50.84</v>
      </c>
      <c r="O679" s="7">
        <v>0.05</v>
      </c>
      <c r="P679" s="6">
        <v>22.63</v>
      </c>
      <c r="Q679" s="6">
        <f t="shared" si="62"/>
        <v>193.19200000000001</v>
      </c>
      <c r="R679" s="6">
        <f t="shared" si="63"/>
        <v>90.52</v>
      </c>
      <c r="S679" s="6">
        <f t="shared" si="64"/>
        <v>102.67200000000001</v>
      </c>
      <c r="T679" s="8">
        <f t="shared" si="65"/>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11">
        <f t="shared" si="60"/>
        <v>2026</v>
      </c>
      <c r="D680" s="13" t="str">
        <f t="shared" si="61"/>
        <v>Q2</v>
      </c>
      <c r="E680" s="4">
        <f>MONTH(SalesDataTable[[#This Row],[Order Date]])</f>
        <v>4</v>
      </c>
      <c r="F680" s="4" t="str">
        <f>TEXT(SalesDataTable[[#This Row],[Order Date]],"MMM")</f>
        <v>Apr</v>
      </c>
      <c r="G680" s="4" t="s">
        <v>20</v>
      </c>
      <c r="H680" s="4" t="s">
        <v>47</v>
      </c>
      <c r="I680" s="4" t="s">
        <v>2</v>
      </c>
      <c r="J680" s="4" t="s">
        <v>3</v>
      </c>
      <c r="K680" s="4" t="s">
        <v>14</v>
      </c>
      <c r="L680" s="4" t="s">
        <v>48</v>
      </c>
      <c r="M680" s="9">
        <v>1</v>
      </c>
      <c r="N680" s="6">
        <v>166.5</v>
      </c>
      <c r="O680" s="7">
        <v>0</v>
      </c>
      <c r="P680" s="6">
        <v>85.55</v>
      </c>
      <c r="Q680" s="6">
        <f t="shared" si="62"/>
        <v>166.5</v>
      </c>
      <c r="R680" s="6">
        <f t="shared" si="63"/>
        <v>85.55</v>
      </c>
      <c r="S680" s="6">
        <f t="shared" si="64"/>
        <v>80.95</v>
      </c>
      <c r="T680" s="8">
        <f t="shared" si="65"/>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11">
        <f t="shared" si="60"/>
        <v>2026</v>
      </c>
      <c r="D681" s="13" t="str">
        <f t="shared" si="61"/>
        <v>Q2</v>
      </c>
      <c r="E681" s="4">
        <f>MONTH(SalesDataTable[[#This Row],[Order Date]])</f>
        <v>4</v>
      </c>
      <c r="F681" s="4" t="str">
        <f>TEXT(SalesDataTable[[#This Row],[Order Date]],"MMM")</f>
        <v>Apr</v>
      </c>
      <c r="G681" s="4" t="s">
        <v>20</v>
      </c>
      <c r="H681" s="4" t="s">
        <v>21</v>
      </c>
      <c r="I681" s="4" t="s">
        <v>28</v>
      </c>
      <c r="J681" s="4" t="s">
        <v>13</v>
      </c>
      <c r="K681" s="4" t="s">
        <v>9</v>
      </c>
      <c r="L681" s="4" t="s">
        <v>46</v>
      </c>
      <c r="M681" s="9">
        <v>1</v>
      </c>
      <c r="N681" s="6">
        <v>70.2</v>
      </c>
      <c r="O681" s="7">
        <v>0</v>
      </c>
      <c r="P681" s="6">
        <v>32.06</v>
      </c>
      <c r="Q681" s="6">
        <f t="shared" si="62"/>
        <v>70.2</v>
      </c>
      <c r="R681" s="6">
        <f t="shared" si="63"/>
        <v>32.06</v>
      </c>
      <c r="S681" s="6">
        <f t="shared" si="64"/>
        <v>38.14</v>
      </c>
      <c r="T681" s="8">
        <f t="shared" si="65"/>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11">
        <f t="shared" si="60"/>
        <v>2026</v>
      </c>
      <c r="D682" s="13" t="str">
        <f t="shared" si="61"/>
        <v>Q2</v>
      </c>
      <c r="E682" s="4">
        <f>MONTH(SalesDataTable[[#This Row],[Order Date]])</f>
        <v>4</v>
      </c>
      <c r="F682" s="4" t="str">
        <f>TEXT(SalesDataTable[[#This Row],[Order Date]],"MMM")</f>
        <v>Apr</v>
      </c>
      <c r="G682" s="4" t="s">
        <v>6</v>
      </c>
      <c r="H682" s="4" t="s">
        <v>43</v>
      </c>
      <c r="I682" s="4" t="s">
        <v>2</v>
      </c>
      <c r="J682" s="4" t="s">
        <v>13</v>
      </c>
      <c r="K682" s="4" t="s">
        <v>34</v>
      </c>
      <c r="L682" s="4" t="s">
        <v>45</v>
      </c>
      <c r="M682" s="9">
        <v>4</v>
      </c>
      <c r="N682" s="6">
        <v>50.67</v>
      </c>
      <c r="O682" s="7">
        <v>0</v>
      </c>
      <c r="P682" s="6">
        <v>22.62</v>
      </c>
      <c r="Q682" s="6">
        <f t="shared" si="62"/>
        <v>202.68</v>
      </c>
      <c r="R682" s="6">
        <f t="shared" si="63"/>
        <v>90.48</v>
      </c>
      <c r="S682" s="6">
        <f t="shared" si="64"/>
        <v>112.2</v>
      </c>
      <c r="T682" s="8">
        <f t="shared" si="65"/>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11">
        <f t="shared" si="60"/>
        <v>2026</v>
      </c>
      <c r="D683" s="13" t="str">
        <f t="shared" si="61"/>
        <v>Q2</v>
      </c>
      <c r="E683" s="4">
        <f>MONTH(SalesDataTable[[#This Row],[Order Date]])</f>
        <v>4</v>
      </c>
      <c r="F683" s="4"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62"/>
        <v>458.99250000000001</v>
      </c>
      <c r="R683" s="6">
        <f t="shared" si="63"/>
        <v>262.29000000000002</v>
      </c>
      <c r="S683" s="6">
        <f t="shared" si="64"/>
        <v>196.70249999999999</v>
      </c>
      <c r="T683" s="8">
        <f t="shared" si="65"/>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11">
        <f t="shared" si="60"/>
        <v>2026</v>
      </c>
      <c r="D684" s="13" t="str">
        <f t="shared" si="61"/>
        <v>Q2</v>
      </c>
      <c r="E684" s="4">
        <f>MONTH(SalesDataTable[[#This Row],[Order Date]])</f>
        <v>4</v>
      </c>
      <c r="F684" s="4"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62"/>
        <v>1059.0150000000001</v>
      </c>
      <c r="R684" s="6">
        <f t="shared" si="63"/>
        <v>671.4</v>
      </c>
      <c r="S684" s="6">
        <f t="shared" si="64"/>
        <v>387.61500000000012</v>
      </c>
      <c r="T684" s="8">
        <f t="shared" si="65"/>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11">
        <f t="shared" si="60"/>
        <v>2026</v>
      </c>
      <c r="D685" s="13" t="str">
        <f t="shared" si="61"/>
        <v>Q2</v>
      </c>
      <c r="E685" s="4">
        <f>MONTH(SalesDataTable[[#This Row],[Order Date]])</f>
        <v>4</v>
      </c>
      <c r="F685" s="4" t="str">
        <f>TEXT(SalesDataTable[[#This Row],[Order Date]],"MMM")</f>
        <v>Apr</v>
      </c>
      <c r="G685" s="4" t="s">
        <v>11</v>
      </c>
      <c r="H685" s="4" t="s">
        <v>52</v>
      </c>
      <c r="I685" s="4" t="s">
        <v>2</v>
      </c>
      <c r="J685" s="4" t="s">
        <v>16</v>
      </c>
      <c r="K685" s="4" t="s">
        <v>34</v>
      </c>
      <c r="L685" s="4" t="s">
        <v>45</v>
      </c>
      <c r="M685" s="9">
        <v>1</v>
      </c>
      <c r="N685" s="6">
        <v>50.18</v>
      </c>
      <c r="O685" s="7">
        <v>0</v>
      </c>
      <c r="P685" s="6">
        <v>22.05</v>
      </c>
      <c r="Q685" s="6">
        <f t="shared" si="62"/>
        <v>50.18</v>
      </c>
      <c r="R685" s="6">
        <f t="shared" si="63"/>
        <v>22.05</v>
      </c>
      <c r="S685" s="6">
        <f t="shared" si="64"/>
        <v>28.13</v>
      </c>
      <c r="T685" s="8">
        <f t="shared" si="65"/>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11">
        <f t="shared" si="60"/>
        <v>2026</v>
      </c>
      <c r="D686" s="13" t="str">
        <f t="shared" si="61"/>
        <v>Q2</v>
      </c>
      <c r="E686" s="4">
        <f>MONTH(SalesDataTable[[#This Row],[Order Date]])</f>
        <v>4</v>
      </c>
      <c r="F686" s="4"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62"/>
        <v>83.38</v>
      </c>
      <c r="R686" s="6">
        <f t="shared" si="63"/>
        <v>38.979999999999997</v>
      </c>
      <c r="S686" s="6">
        <f t="shared" si="64"/>
        <v>44.4</v>
      </c>
      <c r="T686" s="8">
        <f t="shared" si="65"/>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11">
        <f t="shared" si="60"/>
        <v>2026</v>
      </c>
      <c r="D687" s="13" t="str">
        <f t="shared" si="61"/>
        <v>Q2</v>
      </c>
      <c r="E687" s="4">
        <f>MONTH(SalesDataTable[[#This Row],[Order Date]])</f>
        <v>4</v>
      </c>
      <c r="F687" s="4"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62"/>
        <v>33.772499999999994</v>
      </c>
      <c r="R687" s="6">
        <f t="shared" si="63"/>
        <v>13.25</v>
      </c>
      <c r="S687" s="6">
        <f t="shared" si="64"/>
        <v>20.522499999999994</v>
      </c>
      <c r="T687" s="8">
        <f t="shared" si="65"/>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11">
        <f t="shared" si="60"/>
        <v>2026</v>
      </c>
      <c r="D688" s="13" t="str">
        <f t="shared" si="61"/>
        <v>Q2</v>
      </c>
      <c r="E688" s="4">
        <f>MONTH(SalesDataTable[[#This Row],[Order Date]])</f>
        <v>4</v>
      </c>
      <c r="F688" s="4"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62"/>
        <v>154.36000000000001</v>
      </c>
      <c r="R688" s="6">
        <f t="shared" si="63"/>
        <v>77.760000000000005</v>
      </c>
      <c r="S688" s="6">
        <f t="shared" si="64"/>
        <v>76.600000000000009</v>
      </c>
      <c r="T688" s="8">
        <f t="shared" si="65"/>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11">
        <f t="shared" si="60"/>
        <v>2026</v>
      </c>
      <c r="D689" s="13" t="str">
        <f t="shared" si="61"/>
        <v>Q2</v>
      </c>
      <c r="E689" s="4">
        <f>MONTH(SalesDataTable[[#This Row],[Order Date]])</f>
        <v>4</v>
      </c>
      <c r="F689" s="4" t="str">
        <f>TEXT(SalesDataTable[[#This Row],[Order Date]],"MMM")</f>
        <v>Apr</v>
      </c>
      <c r="G689" s="4" t="s">
        <v>0</v>
      </c>
      <c r="H689" s="4" t="s">
        <v>36</v>
      </c>
      <c r="I689" s="4" t="s">
        <v>28</v>
      </c>
      <c r="J689" s="4" t="s">
        <v>13</v>
      </c>
      <c r="K689" s="4" t="s">
        <v>9</v>
      </c>
      <c r="L689" s="4" t="s">
        <v>37</v>
      </c>
      <c r="M689" s="9">
        <v>1</v>
      </c>
      <c r="N689" s="6">
        <v>155.68</v>
      </c>
      <c r="O689" s="7">
        <v>0</v>
      </c>
      <c r="P689" s="6">
        <v>77.97</v>
      </c>
      <c r="Q689" s="6">
        <f t="shared" si="62"/>
        <v>155.68</v>
      </c>
      <c r="R689" s="6">
        <f t="shared" si="63"/>
        <v>77.97</v>
      </c>
      <c r="S689" s="6">
        <f t="shared" si="64"/>
        <v>77.710000000000008</v>
      </c>
      <c r="T689" s="8">
        <f t="shared" si="65"/>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11">
        <f t="shared" si="60"/>
        <v>2026</v>
      </c>
      <c r="D690" s="13" t="str">
        <f t="shared" si="61"/>
        <v>Q2</v>
      </c>
      <c r="E690" s="4">
        <f>MONTH(SalesDataTable[[#This Row],[Order Date]])</f>
        <v>4</v>
      </c>
      <c r="F690" s="4"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62"/>
        <v>34.807500000000005</v>
      </c>
      <c r="R690" s="6">
        <f t="shared" si="63"/>
        <v>14.89</v>
      </c>
      <c r="S690" s="6">
        <f t="shared" si="64"/>
        <v>19.917500000000004</v>
      </c>
      <c r="T690" s="8">
        <f t="shared" si="65"/>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11">
        <f t="shared" si="60"/>
        <v>2026</v>
      </c>
      <c r="D691" s="13" t="str">
        <f t="shared" si="61"/>
        <v>Q2</v>
      </c>
      <c r="E691" s="4">
        <f>MONTH(SalesDataTable[[#This Row],[Order Date]])</f>
        <v>4</v>
      </c>
      <c r="F691" s="4"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62"/>
        <v>134.74799999999999</v>
      </c>
      <c r="R691" s="6">
        <f t="shared" si="63"/>
        <v>55.56</v>
      </c>
      <c r="S691" s="6">
        <f t="shared" si="64"/>
        <v>79.187999999999988</v>
      </c>
      <c r="T691" s="8">
        <f t="shared" si="65"/>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11">
        <f t="shared" si="60"/>
        <v>2026</v>
      </c>
      <c r="D692" s="13" t="str">
        <f t="shared" si="61"/>
        <v>Q2</v>
      </c>
      <c r="E692" s="4">
        <f>MONTH(SalesDataTable[[#This Row],[Order Date]])</f>
        <v>4</v>
      </c>
      <c r="F692" s="4" t="str">
        <f>TEXT(SalesDataTable[[#This Row],[Order Date]],"MMM")</f>
        <v>Apr</v>
      </c>
      <c r="G692" s="4" t="s">
        <v>20</v>
      </c>
      <c r="H692" s="4" t="s">
        <v>31</v>
      </c>
      <c r="I692" s="4" t="s">
        <v>2</v>
      </c>
      <c r="J692" s="4" t="s">
        <v>3</v>
      </c>
      <c r="K692" s="4" t="s">
        <v>34</v>
      </c>
      <c r="L692" s="4" t="s">
        <v>45</v>
      </c>
      <c r="M692" s="9">
        <v>4</v>
      </c>
      <c r="N692" s="6">
        <v>51.57</v>
      </c>
      <c r="O692" s="7">
        <v>0.1</v>
      </c>
      <c r="P692" s="6">
        <v>22.58</v>
      </c>
      <c r="Q692" s="6">
        <f t="shared" si="62"/>
        <v>185.65200000000002</v>
      </c>
      <c r="R692" s="6">
        <f t="shared" si="63"/>
        <v>90.32</v>
      </c>
      <c r="S692" s="6">
        <f t="shared" si="64"/>
        <v>95.332000000000022</v>
      </c>
      <c r="T692" s="8">
        <f t="shared" si="65"/>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11">
        <f t="shared" si="60"/>
        <v>2026</v>
      </c>
      <c r="D693" s="13" t="str">
        <f t="shared" si="61"/>
        <v>Q2</v>
      </c>
      <c r="E693" s="4">
        <f>MONTH(SalesDataTable[[#This Row],[Order Date]])</f>
        <v>4</v>
      </c>
      <c r="F693" s="4" t="str">
        <f>TEXT(SalesDataTable[[#This Row],[Order Date]],"MMM")</f>
        <v>Apr</v>
      </c>
      <c r="G693" s="4" t="s">
        <v>20</v>
      </c>
      <c r="H693" s="4" t="s">
        <v>33</v>
      </c>
      <c r="I693" s="4" t="s">
        <v>2</v>
      </c>
      <c r="J693" s="4" t="s">
        <v>16</v>
      </c>
      <c r="K693" s="4" t="s">
        <v>4</v>
      </c>
      <c r="L693" s="4" t="s">
        <v>22</v>
      </c>
      <c r="M693" s="9">
        <v>1</v>
      </c>
      <c r="N693" s="6">
        <v>51.61</v>
      </c>
      <c r="O693" s="7">
        <v>0</v>
      </c>
      <c r="P693" s="6">
        <v>23</v>
      </c>
      <c r="Q693" s="6">
        <f t="shared" si="62"/>
        <v>51.61</v>
      </c>
      <c r="R693" s="6">
        <f t="shared" si="63"/>
        <v>23</v>
      </c>
      <c r="S693" s="6">
        <f t="shared" si="64"/>
        <v>28.61</v>
      </c>
      <c r="T693" s="8">
        <f t="shared" si="65"/>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11">
        <f t="shared" si="60"/>
        <v>2026</v>
      </c>
      <c r="D694" s="13" t="str">
        <f t="shared" si="61"/>
        <v>Q2</v>
      </c>
      <c r="E694" s="4">
        <f>MONTH(SalesDataTable[[#This Row],[Order Date]])</f>
        <v>4</v>
      </c>
      <c r="F694" s="4" t="str">
        <f>TEXT(SalesDataTable[[#This Row],[Order Date]],"MMM")</f>
        <v>Apr</v>
      </c>
      <c r="G694" s="4" t="s">
        <v>0</v>
      </c>
      <c r="H694" s="4" t="s">
        <v>50</v>
      </c>
      <c r="I694" s="4" t="s">
        <v>19</v>
      </c>
      <c r="J694" s="4" t="s">
        <v>3</v>
      </c>
      <c r="K694" s="4" t="s">
        <v>34</v>
      </c>
      <c r="L694" s="4" t="s">
        <v>45</v>
      </c>
      <c r="M694" s="9">
        <v>1</v>
      </c>
      <c r="N694" s="6">
        <v>50.56</v>
      </c>
      <c r="O694" s="7">
        <v>0.05</v>
      </c>
      <c r="P694" s="6">
        <v>22.06</v>
      </c>
      <c r="Q694" s="6">
        <f t="shared" si="62"/>
        <v>48.031999999999996</v>
      </c>
      <c r="R694" s="6">
        <f t="shared" si="63"/>
        <v>22.06</v>
      </c>
      <c r="S694" s="6">
        <f t="shared" si="64"/>
        <v>25.971999999999998</v>
      </c>
      <c r="T694" s="8">
        <f t="shared" si="65"/>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11">
        <f t="shared" si="60"/>
        <v>2026</v>
      </c>
      <c r="D695" s="13" t="str">
        <f t="shared" si="61"/>
        <v>Q2</v>
      </c>
      <c r="E695" s="4">
        <f>MONTH(SalesDataTable[[#This Row],[Order Date]])</f>
        <v>4</v>
      </c>
      <c r="F695" s="4"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62"/>
        <v>331.48</v>
      </c>
      <c r="R695" s="6">
        <f t="shared" si="63"/>
        <v>175.46</v>
      </c>
      <c r="S695" s="6">
        <f t="shared" si="64"/>
        <v>156.02000000000001</v>
      </c>
      <c r="T695" s="8">
        <f t="shared" si="65"/>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11">
        <f t="shared" si="60"/>
        <v>2026</v>
      </c>
      <c r="D696" s="13" t="str">
        <f t="shared" si="61"/>
        <v>Q2</v>
      </c>
      <c r="E696" s="4">
        <f>MONTH(SalesDataTable[[#This Row],[Order Date]])</f>
        <v>4</v>
      </c>
      <c r="F696" s="4"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62"/>
        <v>110.31</v>
      </c>
      <c r="R696" s="6">
        <f t="shared" si="63"/>
        <v>40.89</v>
      </c>
      <c r="S696" s="6">
        <f t="shared" si="64"/>
        <v>69.42</v>
      </c>
      <c r="T696" s="8">
        <f t="shared" si="65"/>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11">
        <f t="shared" si="60"/>
        <v>2026</v>
      </c>
      <c r="D697" s="13" t="str">
        <f t="shared" si="61"/>
        <v>Q2</v>
      </c>
      <c r="E697" s="4">
        <f>MONTH(SalesDataTable[[#This Row],[Order Date]])</f>
        <v>4</v>
      </c>
      <c r="F697" s="4"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62"/>
        <v>392.74</v>
      </c>
      <c r="R697" s="6">
        <f t="shared" si="63"/>
        <v>203.46</v>
      </c>
      <c r="S697" s="6">
        <f t="shared" si="64"/>
        <v>189.28</v>
      </c>
      <c r="T697" s="8">
        <f t="shared" si="65"/>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11">
        <f t="shared" si="60"/>
        <v>2026</v>
      </c>
      <c r="D698" s="13" t="str">
        <f t="shared" si="61"/>
        <v>Q2</v>
      </c>
      <c r="E698" s="4">
        <f>MONTH(SalesDataTable[[#This Row],[Order Date]])</f>
        <v>4</v>
      </c>
      <c r="F698" s="4" t="str">
        <f>TEXT(SalesDataTable[[#This Row],[Order Date]],"MMM")</f>
        <v>Apr</v>
      </c>
      <c r="G698" s="4" t="s">
        <v>0</v>
      </c>
      <c r="H698" s="4" t="s">
        <v>1</v>
      </c>
      <c r="I698" s="4" t="s">
        <v>28</v>
      </c>
      <c r="J698" s="4" t="s">
        <v>3</v>
      </c>
      <c r="K698" s="4" t="s">
        <v>14</v>
      </c>
      <c r="L698" s="4" t="s">
        <v>15</v>
      </c>
      <c r="M698" s="9">
        <v>2</v>
      </c>
      <c r="N698" s="6">
        <v>35.33</v>
      </c>
      <c r="O698" s="7">
        <v>0</v>
      </c>
      <c r="P698" s="6">
        <v>13.69</v>
      </c>
      <c r="Q698" s="6">
        <f t="shared" si="62"/>
        <v>70.66</v>
      </c>
      <c r="R698" s="6">
        <f t="shared" si="63"/>
        <v>27.38</v>
      </c>
      <c r="S698" s="6">
        <f t="shared" si="64"/>
        <v>43.28</v>
      </c>
      <c r="T698" s="8">
        <f t="shared" si="65"/>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11">
        <f t="shared" si="60"/>
        <v>2026</v>
      </c>
      <c r="D699" s="13" t="str">
        <f t="shared" si="61"/>
        <v>Q2</v>
      </c>
      <c r="E699" s="4">
        <f>MONTH(SalesDataTable[[#This Row],[Order Date]])</f>
        <v>4</v>
      </c>
      <c r="F699" s="4" t="str">
        <f>TEXT(SalesDataTable[[#This Row],[Order Date]],"MMM")</f>
        <v>Apr</v>
      </c>
      <c r="G699" s="4" t="s">
        <v>11</v>
      </c>
      <c r="H699" s="4" t="s">
        <v>12</v>
      </c>
      <c r="I699" s="4" t="s">
        <v>8</v>
      </c>
      <c r="J699" s="4" t="s">
        <v>16</v>
      </c>
      <c r="K699" s="4" t="s">
        <v>14</v>
      </c>
      <c r="L699" s="4" t="s">
        <v>32</v>
      </c>
      <c r="M699" s="9">
        <v>4</v>
      </c>
      <c r="N699" s="6">
        <v>46.43</v>
      </c>
      <c r="O699" s="7">
        <v>0.1</v>
      </c>
      <c r="P699" s="6">
        <v>18.04</v>
      </c>
      <c r="Q699" s="6">
        <f t="shared" si="62"/>
        <v>167.148</v>
      </c>
      <c r="R699" s="6">
        <f t="shared" si="63"/>
        <v>72.16</v>
      </c>
      <c r="S699" s="6">
        <f t="shared" si="64"/>
        <v>94.988</v>
      </c>
      <c r="T699" s="8">
        <f t="shared" si="65"/>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11">
        <f t="shared" si="60"/>
        <v>2026</v>
      </c>
      <c r="D700" s="13" t="str">
        <f t="shared" si="61"/>
        <v>Q2</v>
      </c>
      <c r="E700" s="4">
        <f>MONTH(SalesDataTable[[#This Row],[Order Date]])</f>
        <v>4</v>
      </c>
      <c r="F700" s="4"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62"/>
        <v>125.25</v>
      </c>
      <c r="R700" s="6">
        <f t="shared" si="63"/>
        <v>70.88</v>
      </c>
      <c r="S700" s="6">
        <f t="shared" si="64"/>
        <v>54.370000000000005</v>
      </c>
      <c r="T700" s="8">
        <f t="shared" si="65"/>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11">
        <f t="shared" si="60"/>
        <v>2026</v>
      </c>
      <c r="D701" s="13" t="str">
        <f t="shared" si="61"/>
        <v>Q2</v>
      </c>
      <c r="E701" s="4">
        <f>MONTH(SalesDataTable[[#This Row],[Order Date]])</f>
        <v>4</v>
      </c>
      <c r="F701" s="4" t="str">
        <f>TEXT(SalesDataTable[[#This Row],[Order Date]],"MMM")</f>
        <v>Apr</v>
      </c>
      <c r="G701" s="4" t="s">
        <v>6</v>
      </c>
      <c r="H701" s="4" t="s">
        <v>49</v>
      </c>
      <c r="I701" s="4" t="s">
        <v>2</v>
      </c>
      <c r="J701" s="4" t="s">
        <v>3</v>
      </c>
      <c r="K701" s="4" t="s">
        <v>23</v>
      </c>
      <c r="L701" s="4" t="s">
        <v>24</v>
      </c>
      <c r="M701" s="9">
        <v>1</v>
      </c>
      <c r="N701" s="6">
        <v>341.98</v>
      </c>
      <c r="O701" s="7">
        <v>0</v>
      </c>
      <c r="P701" s="6">
        <v>192.43</v>
      </c>
      <c r="Q701" s="6">
        <f t="shared" si="62"/>
        <v>341.98</v>
      </c>
      <c r="R701" s="6">
        <f t="shared" si="63"/>
        <v>192.43</v>
      </c>
      <c r="S701" s="6">
        <f t="shared" si="64"/>
        <v>149.55000000000001</v>
      </c>
      <c r="T701" s="8">
        <f t="shared" si="65"/>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11">
        <f t="shared" si="60"/>
        <v>2026</v>
      </c>
      <c r="D702" s="13" t="str">
        <f t="shared" si="61"/>
        <v>Q2</v>
      </c>
      <c r="E702" s="4">
        <f>MONTH(SalesDataTable[[#This Row],[Order Date]])</f>
        <v>4</v>
      </c>
      <c r="F702" s="4" t="str">
        <f>TEXT(SalesDataTable[[#This Row],[Order Date]],"MMM")</f>
        <v>Apr</v>
      </c>
      <c r="G702" s="4" t="s">
        <v>6</v>
      </c>
      <c r="H702" s="4" t="s">
        <v>27</v>
      </c>
      <c r="I702" s="4" t="s">
        <v>28</v>
      </c>
      <c r="J702" s="4" t="s">
        <v>16</v>
      </c>
      <c r="K702" s="4" t="s">
        <v>34</v>
      </c>
      <c r="L702" s="4" t="s">
        <v>35</v>
      </c>
      <c r="M702" s="9">
        <v>1</v>
      </c>
      <c r="N702" s="6">
        <v>40.04</v>
      </c>
      <c r="O702" s="7">
        <v>0</v>
      </c>
      <c r="P702" s="6">
        <v>14.72</v>
      </c>
      <c r="Q702" s="6">
        <f t="shared" si="62"/>
        <v>40.04</v>
      </c>
      <c r="R702" s="6">
        <f t="shared" si="63"/>
        <v>14.72</v>
      </c>
      <c r="S702" s="6">
        <f t="shared" si="64"/>
        <v>25.32</v>
      </c>
      <c r="T702" s="8">
        <f t="shared" si="65"/>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11">
        <f t="shared" si="60"/>
        <v>2026</v>
      </c>
      <c r="D703" s="13" t="str">
        <f t="shared" si="61"/>
        <v>Q2</v>
      </c>
      <c r="E703" s="4">
        <f>MONTH(SalesDataTable[[#This Row],[Order Date]])</f>
        <v>4</v>
      </c>
      <c r="F703" s="4" t="str">
        <f>TEXT(SalesDataTable[[#This Row],[Order Date]],"MMM")</f>
        <v>Apr</v>
      </c>
      <c r="G703" s="4" t="s">
        <v>20</v>
      </c>
      <c r="H703" s="4" t="s">
        <v>47</v>
      </c>
      <c r="I703" s="4" t="s">
        <v>2</v>
      </c>
      <c r="J703" s="4" t="s">
        <v>3</v>
      </c>
      <c r="K703" s="4" t="s">
        <v>4</v>
      </c>
      <c r="L703" s="4" t="s">
        <v>26</v>
      </c>
      <c r="M703" s="9">
        <v>3</v>
      </c>
      <c r="N703" s="6">
        <v>40.47</v>
      </c>
      <c r="O703" s="7">
        <v>0.05</v>
      </c>
      <c r="P703" s="6">
        <v>17.14</v>
      </c>
      <c r="Q703" s="6">
        <f t="shared" si="62"/>
        <v>115.33949999999999</v>
      </c>
      <c r="R703" s="6">
        <f t="shared" si="63"/>
        <v>51.42</v>
      </c>
      <c r="S703" s="6">
        <f t="shared" si="64"/>
        <v>63.919499999999985</v>
      </c>
      <c r="T703" s="8">
        <f t="shared" si="65"/>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11">
        <f t="shared" si="60"/>
        <v>2026</v>
      </c>
      <c r="D704" s="13" t="str">
        <f t="shared" si="61"/>
        <v>Q2</v>
      </c>
      <c r="E704" s="4">
        <f>MONTH(SalesDataTable[[#This Row],[Order Date]])</f>
        <v>4</v>
      </c>
      <c r="F704" s="4" t="str">
        <f>TEXT(SalesDataTable[[#This Row],[Order Date]],"MMM")</f>
        <v>Apr</v>
      </c>
      <c r="G704" s="4" t="s">
        <v>20</v>
      </c>
      <c r="H704" s="4" t="s">
        <v>33</v>
      </c>
      <c r="I704" s="4" t="s">
        <v>8</v>
      </c>
      <c r="J704" s="4" t="s">
        <v>3</v>
      </c>
      <c r="K704" s="4" t="s">
        <v>23</v>
      </c>
      <c r="L704" s="4" t="s">
        <v>40</v>
      </c>
      <c r="M704" s="9">
        <v>6</v>
      </c>
      <c r="N704" s="6">
        <v>83.7</v>
      </c>
      <c r="O704" s="7">
        <v>0.2</v>
      </c>
      <c r="P704" s="6">
        <v>38.58</v>
      </c>
      <c r="Q704" s="6">
        <f t="shared" si="62"/>
        <v>401.76000000000005</v>
      </c>
      <c r="R704" s="6">
        <f t="shared" si="63"/>
        <v>231.48</v>
      </c>
      <c r="S704" s="6">
        <f t="shared" si="64"/>
        <v>170.28000000000006</v>
      </c>
      <c r="T704" s="8">
        <f t="shared" si="65"/>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11">
        <f t="shared" si="60"/>
        <v>2026</v>
      </c>
      <c r="D705" s="13" t="str">
        <f t="shared" si="61"/>
        <v>Q2</v>
      </c>
      <c r="E705" s="4">
        <f>MONTH(SalesDataTable[[#This Row],[Order Date]])</f>
        <v>4</v>
      </c>
      <c r="F705" s="4"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62"/>
        <v>333.08</v>
      </c>
      <c r="R705" s="6">
        <f t="shared" si="63"/>
        <v>159.91999999999999</v>
      </c>
      <c r="S705" s="6">
        <f t="shared" si="64"/>
        <v>173.16</v>
      </c>
      <c r="T705" s="8">
        <f t="shared" si="65"/>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11">
        <f t="shared" ref="C706:C769" si="66">YEAR(B706)</f>
        <v>2026</v>
      </c>
      <c r="D706" s="13" t="str">
        <f t="shared" ref="D706:D769" si="67">"Q"&amp;ROUNDUP(MONTH(B706)/3,0)</f>
        <v>Q2</v>
      </c>
      <c r="E706" s="4">
        <f>MONTH(SalesDataTable[[#This Row],[Order Date]])</f>
        <v>4</v>
      </c>
      <c r="F706" s="4"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68">M706*N706*(1-O706)</f>
        <v>340.28100000000006</v>
      </c>
      <c r="R706" s="6">
        <f t="shared" ref="R706:R769" si="69">M706*P706</f>
        <v>185.25</v>
      </c>
      <c r="S706" s="6">
        <f t="shared" ref="S706:S769" si="70">Q706-R706</f>
        <v>155.03100000000006</v>
      </c>
      <c r="T706" s="8">
        <f t="shared" ref="T706:T769" si="71">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11">
        <f t="shared" si="66"/>
        <v>2026</v>
      </c>
      <c r="D707" s="13" t="str">
        <f t="shared" si="67"/>
        <v>Q2</v>
      </c>
      <c r="E707" s="4">
        <f>MONTH(SalesDataTable[[#This Row],[Order Date]])</f>
        <v>4</v>
      </c>
      <c r="F707" s="4"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68"/>
        <v>116.717</v>
      </c>
      <c r="R707" s="6">
        <f t="shared" si="69"/>
        <v>59.22</v>
      </c>
      <c r="S707" s="6">
        <f t="shared" si="70"/>
        <v>57.497</v>
      </c>
      <c r="T707" s="8">
        <f t="shared" si="71"/>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11">
        <f t="shared" si="66"/>
        <v>2026</v>
      </c>
      <c r="D708" s="13" t="str">
        <f t="shared" si="67"/>
        <v>Q2</v>
      </c>
      <c r="E708" s="4">
        <f>MONTH(SalesDataTable[[#This Row],[Order Date]])</f>
        <v>4</v>
      </c>
      <c r="F708" s="4" t="str">
        <f>TEXT(SalesDataTable[[#This Row],[Order Date]],"MMM")</f>
        <v>Apr</v>
      </c>
      <c r="G708" s="4" t="s">
        <v>11</v>
      </c>
      <c r="H708" s="4" t="s">
        <v>12</v>
      </c>
      <c r="I708" s="4" t="s">
        <v>2</v>
      </c>
      <c r="J708" s="4" t="s">
        <v>13</v>
      </c>
      <c r="K708" s="4" t="s">
        <v>4</v>
      </c>
      <c r="L708" s="4" t="s">
        <v>26</v>
      </c>
      <c r="M708" s="9">
        <v>1</v>
      </c>
      <c r="N708" s="6">
        <v>39.44</v>
      </c>
      <c r="O708" s="7">
        <v>0.1</v>
      </c>
      <c r="P708" s="6">
        <v>16.63</v>
      </c>
      <c r="Q708" s="6">
        <f t="shared" si="68"/>
        <v>35.496000000000002</v>
      </c>
      <c r="R708" s="6">
        <f t="shared" si="69"/>
        <v>16.63</v>
      </c>
      <c r="S708" s="6">
        <f t="shared" si="70"/>
        <v>18.866000000000003</v>
      </c>
      <c r="T708" s="8">
        <f t="shared" si="71"/>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11">
        <f t="shared" si="66"/>
        <v>2026</v>
      </c>
      <c r="D709" s="13" t="str">
        <f t="shared" si="67"/>
        <v>Q2</v>
      </c>
      <c r="E709" s="4">
        <f>MONTH(SalesDataTable[[#This Row],[Order Date]])</f>
        <v>4</v>
      </c>
      <c r="F709" s="4"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68"/>
        <v>117.30600000000001</v>
      </c>
      <c r="R709" s="6">
        <f t="shared" si="69"/>
        <v>66.680000000000007</v>
      </c>
      <c r="S709" s="6">
        <f t="shared" si="70"/>
        <v>50.626000000000005</v>
      </c>
      <c r="T709" s="8">
        <f t="shared" si="71"/>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11">
        <f t="shared" si="66"/>
        <v>2026</v>
      </c>
      <c r="D710" s="13" t="str">
        <f t="shared" si="67"/>
        <v>Q2</v>
      </c>
      <c r="E710" s="4">
        <f>MONTH(SalesDataTable[[#This Row],[Order Date]])</f>
        <v>5</v>
      </c>
      <c r="F710" s="4"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68"/>
        <v>154.86000000000001</v>
      </c>
      <c r="R710" s="6">
        <f t="shared" si="69"/>
        <v>78.37</v>
      </c>
      <c r="S710" s="6">
        <f t="shared" si="70"/>
        <v>76.490000000000009</v>
      </c>
      <c r="T710" s="8">
        <f t="shared" si="71"/>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11">
        <f t="shared" si="66"/>
        <v>2026</v>
      </c>
      <c r="D711" s="13" t="str">
        <f t="shared" si="67"/>
        <v>Q2</v>
      </c>
      <c r="E711" s="4">
        <f>MONTH(SalesDataTable[[#This Row],[Order Date]])</f>
        <v>5</v>
      </c>
      <c r="F711" s="4" t="str">
        <f>TEXT(SalesDataTable[[#This Row],[Order Date]],"MMM")</f>
        <v>May</v>
      </c>
      <c r="G711" s="4" t="s">
        <v>20</v>
      </c>
      <c r="H711" s="4" t="s">
        <v>33</v>
      </c>
      <c r="I711" s="4" t="s">
        <v>19</v>
      </c>
      <c r="J711" s="4" t="s">
        <v>3</v>
      </c>
      <c r="K711" s="4" t="s">
        <v>4</v>
      </c>
      <c r="L711" s="4" t="s">
        <v>30</v>
      </c>
      <c r="M711" s="9">
        <v>4</v>
      </c>
      <c r="N711" s="6">
        <v>103.64</v>
      </c>
      <c r="O711" s="7">
        <v>0</v>
      </c>
      <c r="P711" s="6">
        <v>50.59</v>
      </c>
      <c r="Q711" s="6">
        <f t="shared" si="68"/>
        <v>414.56</v>
      </c>
      <c r="R711" s="6">
        <f t="shared" si="69"/>
        <v>202.36</v>
      </c>
      <c r="S711" s="6">
        <f t="shared" si="70"/>
        <v>212.2</v>
      </c>
      <c r="T711" s="8">
        <f t="shared" si="71"/>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11">
        <f t="shared" si="66"/>
        <v>2026</v>
      </c>
      <c r="D712" s="13" t="str">
        <f t="shared" si="67"/>
        <v>Q2</v>
      </c>
      <c r="E712" s="4">
        <f>MONTH(SalesDataTable[[#This Row],[Order Date]])</f>
        <v>5</v>
      </c>
      <c r="F712" s="4" t="str">
        <f>TEXT(SalesDataTable[[#This Row],[Order Date]],"MMM")</f>
        <v>May</v>
      </c>
      <c r="G712" s="4" t="s">
        <v>0</v>
      </c>
      <c r="H712" s="4" t="s">
        <v>50</v>
      </c>
      <c r="I712" s="4" t="s">
        <v>2</v>
      </c>
      <c r="J712" s="4" t="s">
        <v>3</v>
      </c>
      <c r="K712" s="4" t="s">
        <v>14</v>
      </c>
      <c r="L712" s="4" t="s">
        <v>48</v>
      </c>
      <c r="M712" s="9">
        <v>1</v>
      </c>
      <c r="N712" s="6">
        <v>164.49</v>
      </c>
      <c r="O712" s="7">
        <v>0.05</v>
      </c>
      <c r="P712" s="6">
        <v>87.81</v>
      </c>
      <c r="Q712" s="6">
        <f t="shared" si="68"/>
        <v>156.2655</v>
      </c>
      <c r="R712" s="6">
        <f t="shared" si="69"/>
        <v>87.81</v>
      </c>
      <c r="S712" s="6">
        <f t="shared" si="70"/>
        <v>68.455500000000001</v>
      </c>
      <c r="T712" s="8">
        <f t="shared" si="71"/>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11">
        <f t="shared" si="66"/>
        <v>2026</v>
      </c>
      <c r="D713" s="13" t="str">
        <f t="shared" si="67"/>
        <v>Q2</v>
      </c>
      <c r="E713" s="4">
        <f>MONTH(SalesDataTable[[#This Row],[Order Date]])</f>
        <v>5</v>
      </c>
      <c r="F713" s="4"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68"/>
        <v>465.83249999999992</v>
      </c>
      <c r="R713" s="6">
        <f t="shared" si="69"/>
        <v>262.62</v>
      </c>
      <c r="S713" s="6">
        <f t="shared" si="70"/>
        <v>203.21249999999992</v>
      </c>
      <c r="T713" s="8">
        <f t="shared" si="71"/>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11">
        <f t="shared" si="66"/>
        <v>2026</v>
      </c>
      <c r="D714" s="13" t="str">
        <f t="shared" si="67"/>
        <v>Q2</v>
      </c>
      <c r="E714" s="4">
        <f>MONTH(SalesDataTable[[#This Row],[Order Date]])</f>
        <v>5</v>
      </c>
      <c r="F714" s="4" t="str">
        <f>TEXT(SalesDataTable[[#This Row],[Order Date]],"MMM")</f>
        <v>May</v>
      </c>
      <c r="G714" s="4" t="s">
        <v>20</v>
      </c>
      <c r="H714" s="4" t="s">
        <v>21</v>
      </c>
      <c r="I714" s="4" t="s">
        <v>2</v>
      </c>
      <c r="J714" s="4" t="s">
        <v>3</v>
      </c>
      <c r="K714" s="4" t="s">
        <v>9</v>
      </c>
      <c r="L714" s="4" t="s">
        <v>46</v>
      </c>
      <c r="M714" s="9">
        <v>1</v>
      </c>
      <c r="N714" s="6">
        <v>71.87</v>
      </c>
      <c r="O714" s="7">
        <v>0.05</v>
      </c>
      <c r="P714" s="6">
        <v>31.97</v>
      </c>
      <c r="Q714" s="6">
        <f t="shared" si="68"/>
        <v>68.276499999999999</v>
      </c>
      <c r="R714" s="6">
        <f t="shared" si="69"/>
        <v>31.97</v>
      </c>
      <c r="S714" s="6">
        <f t="shared" si="70"/>
        <v>36.3065</v>
      </c>
      <c r="T714" s="8">
        <f t="shared" si="71"/>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11">
        <f t="shared" si="66"/>
        <v>2026</v>
      </c>
      <c r="D715" s="13" t="str">
        <f t="shared" si="67"/>
        <v>Q2</v>
      </c>
      <c r="E715" s="4">
        <f>MONTH(SalesDataTable[[#This Row],[Order Date]])</f>
        <v>5</v>
      </c>
      <c r="F715" s="4" t="str">
        <f>TEXT(SalesDataTable[[#This Row],[Order Date]],"MMM")</f>
        <v>May</v>
      </c>
      <c r="G715" s="4" t="s">
        <v>6</v>
      </c>
      <c r="H715" s="4" t="s">
        <v>49</v>
      </c>
      <c r="I715" s="4" t="s">
        <v>28</v>
      </c>
      <c r="J715" s="4" t="s">
        <v>3</v>
      </c>
      <c r="K715" s="4" t="s">
        <v>23</v>
      </c>
      <c r="L715" s="4" t="s">
        <v>29</v>
      </c>
      <c r="M715" s="9">
        <v>2</v>
      </c>
      <c r="N715" s="6">
        <v>194.97</v>
      </c>
      <c r="O715" s="7">
        <v>0</v>
      </c>
      <c r="P715" s="6">
        <v>101.14</v>
      </c>
      <c r="Q715" s="6">
        <f t="shared" si="68"/>
        <v>389.94</v>
      </c>
      <c r="R715" s="6">
        <f t="shared" si="69"/>
        <v>202.28</v>
      </c>
      <c r="S715" s="6">
        <f t="shared" si="70"/>
        <v>187.66</v>
      </c>
      <c r="T715" s="8">
        <f t="shared" si="71"/>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11">
        <f t="shared" si="66"/>
        <v>2026</v>
      </c>
      <c r="D716" s="13" t="str">
        <f t="shared" si="67"/>
        <v>Q2</v>
      </c>
      <c r="E716" s="4">
        <f>MONTH(SalesDataTable[[#This Row],[Order Date]])</f>
        <v>5</v>
      </c>
      <c r="F716" s="4" t="str">
        <f>TEXT(SalesDataTable[[#This Row],[Order Date]],"MMM")</f>
        <v>May</v>
      </c>
      <c r="G716" s="4" t="s">
        <v>20</v>
      </c>
      <c r="H716" s="4" t="s">
        <v>33</v>
      </c>
      <c r="I716" s="4" t="s">
        <v>28</v>
      </c>
      <c r="J716" s="4" t="s">
        <v>3</v>
      </c>
      <c r="K716" s="4" t="s">
        <v>4</v>
      </c>
      <c r="L716" s="4" t="s">
        <v>22</v>
      </c>
      <c r="M716" s="9">
        <v>2</v>
      </c>
      <c r="N716" s="6">
        <v>49.53</v>
      </c>
      <c r="O716" s="7">
        <v>0</v>
      </c>
      <c r="P716" s="6">
        <v>22.91</v>
      </c>
      <c r="Q716" s="6">
        <f t="shared" si="68"/>
        <v>99.06</v>
      </c>
      <c r="R716" s="6">
        <f t="shared" si="69"/>
        <v>45.82</v>
      </c>
      <c r="S716" s="6">
        <f t="shared" si="70"/>
        <v>53.24</v>
      </c>
      <c r="T716" s="8">
        <f t="shared" si="71"/>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11">
        <f t="shared" si="66"/>
        <v>2026</v>
      </c>
      <c r="D717" s="13" t="str">
        <f t="shared" si="67"/>
        <v>Q2</v>
      </c>
      <c r="E717" s="4">
        <f>MONTH(SalesDataTable[[#This Row],[Order Date]])</f>
        <v>5</v>
      </c>
      <c r="F717" s="4"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68"/>
        <v>121.10799999999999</v>
      </c>
      <c r="R717" s="6">
        <f t="shared" si="69"/>
        <v>55.04</v>
      </c>
      <c r="S717" s="6">
        <f t="shared" si="70"/>
        <v>66.067999999999984</v>
      </c>
      <c r="T717" s="8">
        <f t="shared" si="71"/>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11">
        <f t="shared" si="66"/>
        <v>2026</v>
      </c>
      <c r="D718" s="13" t="str">
        <f t="shared" si="67"/>
        <v>Q2</v>
      </c>
      <c r="E718" s="4">
        <f>MONTH(SalesDataTable[[#This Row],[Order Date]])</f>
        <v>5</v>
      </c>
      <c r="F718" s="4" t="str">
        <f>TEXT(SalesDataTable[[#This Row],[Order Date]],"MMM")</f>
        <v>May</v>
      </c>
      <c r="G718" s="4" t="s">
        <v>20</v>
      </c>
      <c r="H718" s="4" t="s">
        <v>31</v>
      </c>
      <c r="I718" s="4" t="s">
        <v>19</v>
      </c>
      <c r="J718" s="4" t="s">
        <v>3</v>
      </c>
      <c r="K718" s="4" t="s">
        <v>14</v>
      </c>
      <c r="L718" s="4" t="s">
        <v>32</v>
      </c>
      <c r="M718" s="9">
        <v>2</v>
      </c>
      <c r="N718" s="6">
        <v>45.47</v>
      </c>
      <c r="O718" s="7">
        <v>0</v>
      </c>
      <c r="P718" s="6">
        <v>18.37</v>
      </c>
      <c r="Q718" s="6">
        <f t="shared" si="68"/>
        <v>90.94</v>
      </c>
      <c r="R718" s="6">
        <f t="shared" si="69"/>
        <v>36.74</v>
      </c>
      <c r="S718" s="6">
        <f t="shared" si="70"/>
        <v>54.199999999999996</v>
      </c>
      <c r="T718" s="8">
        <f t="shared" si="71"/>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11">
        <f t="shared" si="66"/>
        <v>2026</v>
      </c>
      <c r="D719" s="13" t="str">
        <f t="shared" si="67"/>
        <v>Q2</v>
      </c>
      <c r="E719" s="4">
        <f>MONTH(SalesDataTable[[#This Row],[Order Date]])</f>
        <v>5</v>
      </c>
      <c r="F719" s="4" t="str">
        <f>TEXT(SalesDataTable[[#This Row],[Order Date]],"MMM")</f>
        <v>May</v>
      </c>
      <c r="G719" s="4" t="s">
        <v>0</v>
      </c>
      <c r="H719" s="4" t="s">
        <v>1</v>
      </c>
      <c r="I719" s="4" t="s">
        <v>19</v>
      </c>
      <c r="J719" s="4" t="s">
        <v>13</v>
      </c>
      <c r="K719" s="4" t="s">
        <v>9</v>
      </c>
      <c r="L719" s="4" t="s">
        <v>17</v>
      </c>
      <c r="M719" s="9">
        <v>1</v>
      </c>
      <c r="N719" s="6">
        <v>145.68</v>
      </c>
      <c r="O719" s="7">
        <v>0</v>
      </c>
      <c r="P719" s="6">
        <v>77.8</v>
      </c>
      <c r="Q719" s="6">
        <f t="shared" si="68"/>
        <v>145.68</v>
      </c>
      <c r="R719" s="6">
        <f t="shared" si="69"/>
        <v>77.8</v>
      </c>
      <c r="S719" s="6">
        <f t="shared" si="70"/>
        <v>67.88000000000001</v>
      </c>
      <c r="T719" s="8">
        <f t="shared" si="71"/>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11">
        <f t="shared" si="66"/>
        <v>2026</v>
      </c>
      <c r="D720" s="13" t="str">
        <f t="shared" si="67"/>
        <v>Q2</v>
      </c>
      <c r="E720" s="4">
        <f>MONTH(SalesDataTable[[#This Row],[Order Date]])</f>
        <v>5</v>
      </c>
      <c r="F720" s="4"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68"/>
        <v>157.035</v>
      </c>
      <c r="R720" s="6">
        <f t="shared" si="69"/>
        <v>80.92</v>
      </c>
      <c r="S720" s="6">
        <f t="shared" si="70"/>
        <v>76.114999999999995</v>
      </c>
      <c r="T720" s="8">
        <f t="shared" si="71"/>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11">
        <f t="shared" si="66"/>
        <v>2026</v>
      </c>
      <c r="D721" s="13" t="str">
        <f t="shared" si="67"/>
        <v>Q2</v>
      </c>
      <c r="E721" s="4">
        <f>MONTH(SalesDataTable[[#This Row],[Order Date]])</f>
        <v>5</v>
      </c>
      <c r="F721" s="4"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68"/>
        <v>36.270000000000003</v>
      </c>
      <c r="R721" s="6">
        <f t="shared" si="69"/>
        <v>13.8</v>
      </c>
      <c r="S721" s="6">
        <f t="shared" si="70"/>
        <v>22.470000000000002</v>
      </c>
      <c r="T721" s="8">
        <f t="shared" si="71"/>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11">
        <f t="shared" si="66"/>
        <v>2026</v>
      </c>
      <c r="D722" s="13" t="str">
        <f t="shared" si="67"/>
        <v>Q2</v>
      </c>
      <c r="E722" s="4">
        <f>MONTH(SalesDataTable[[#This Row],[Order Date]])</f>
        <v>5</v>
      </c>
      <c r="F722" s="4"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68"/>
        <v>80.819999999999993</v>
      </c>
      <c r="R722" s="6">
        <f t="shared" si="69"/>
        <v>39.950000000000003</v>
      </c>
      <c r="S722" s="6">
        <f t="shared" si="70"/>
        <v>40.86999999999999</v>
      </c>
      <c r="T722" s="8">
        <f t="shared" si="71"/>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11">
        <f t="shared" si="66"/>
        <v>2026</v>
      </c>
      <c r="D723" s="13" t="str">
        <f t="shared" si="67"/>
        <v>Q2</v>
      </c>
      <c r="E723" s="4">
        <f>MONTH(SalesDataTable[[#This Row],[Order Date]])</f>
        <v>5</v>
      </c>
      <c r="F723" s="4" t="str">
        <f>TEXT(SalesDataTable[[#This Row],[Order Date]],"MMM")</f>
        <v>May</v>
      </c>
      <c r="G723" s="4" t="s">
        <v>6</v>
      </c>
      <c r="H723" s="4" t="s">
        <v>7</v>
      </c>
      <c r="I723" s="4" t="s">
        <v>19</v>
      </c>
      <c r="J723" s="4" t="s">
        <v>13</v>
      </c>
      <c r="K723" s="4" t="s">
        <v>9</v>
      </c>
      <c r="L723" s="4" t="s">
        <v>37</v>
      </c>
      <c r="M723" s="9">
        <v>2</v>
      </c>
      <c r="N723" s="6">
        <v>157.84</v>
      </c>
      <c r="O723" s="7">
        <v>0.1</v>
      </c>
      <c r="P723" s="6">
        <v>79.28</v>
      </c>
      <c r="Q723" s="6">
        <f t="shared" si="68"/>
        <v>284.11200000000002</v>
      </c>
      <c r="R723" s="6">
        <f t="shared" si="69"/>
        <v>158.56</v>
      </c>
      <c r="S723" s="6">
        <f t="shared" si="70"/>
        <v>125.55200000000002</v>
      </c>
      <c r="T723" s="8">
        <f t="shared" si="71"/>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11">
        <f t="shared" si="66"/>
        <v>2026</v>
      </c>
      <c r="D724" s="13" t="str">
        <f t="shared" si="67"/>
        <v>Q2</v>
      </c>
      <c r="E724" s="4">
        <f>MONTH(SalesDataTable[[#This Row],[Order Date]])</f>
        <v>5</v>
      </c>
      <c r="F724" s="4"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68"/>
        <v>132.876</v>
      </c>
      <c r="R724" s="6">
        <f t="shared" si="69"/>
        <v>55.4</v>
      </c>
      <c r="S724" s="6">
        <f t="shared" si="70"/>
        <v>77.475999999999999</v>
      </c>
      <c r="T724" s="8">
        <f t="shared" si="71"/>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11">
        <f t="shared" si="66"/>
        <v>2026</v>
      </c>
      <c r="D725" s="13" t="str">
        <f t="shared" si="67"/>
        <v>Q2</v>
      </c>
      <c r="E725" s="4">
        <f>MONTH(SalesDataTable[[#This Row],[Order Date]])</f>
        <v>5</v>
      </c>
      <c r="F725" s="4"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68"/>
        <v>521.58600000000001</v>
      </c>
      <c r="R725" s="6">
        <f t="shared" si="69"/>
        <v>306.93</v>
      </c>
      <c r="S725" s="6">
        <f t="shared" si="70"/>
        <v>214.65600000000001</v>
      </c>
      <c r="T725" s="8">
        <f t="shared" si="71"/>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11">
        <f t="shared" si="66"/>
        <v>2026</v>
      </c>
      <c r="D726" s="13" t="str">
        <f t="shared" si="67"/>
        <v>Q2</v>
      </c>
      <c r="E726" s="4">
        <f>MONTH(SalesDataTable[[#This Row],[Order Date]])</f>
        <v>5</v>
      </c>
      <c r="F726" s="4"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68"/>
        <v>149.7105</v>
      </c>
      <c r="R726" s="6">
        <f t="shared" si="69"/>
        <v>77.599999999999994</v>
      </c>
      <c r="S726" s="6">
        <f t="shared" si="70"/>
        <v>72.110500000000002</v>
      </c>
      <c r="T726" s="8">
        <f t="shared" si="71"/>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11">
        <f t="shared" si="66"/>
        <v>2026</v>
      </c>
      <c r="D727" s="13" t="str">
        <f t="shared" si="67"/>
        <v>Q2</v>
      </c>
      <c r="E727" s="4">
        <f>MONTH(SalesDataTable[[#This Row],[Order Date]])</f>
        <v>5</v>
      </c>
      <c r="F727" s="4" t="str">
        <f>TEXT(SalesDataTable[[#This Row],[Order Date]],"MMM")</f>
        <v>May</v>
      </c>
      <c r="G727" s="4" t="s">
        <v>6</v>
      </c>
      <c r="H727" s="4" t="s">
        <v>43</v>
      </c>
      <c r="I727" s="4" t="s">
        <v>28</v>
      </c>
      <c r="J727" s="4" t="s">
        <v>13</v>
      </c>
      <c r="K727" s="4" t="s">
        <v>34</v>
      </c>
      <c r="L727" s="4" t="s">
        <v>45</v>
      </c>
      <c r="M727" s="9">
        <v>2</v>
      </c>
      <c r="N727" s="6">
        <v>49.97</v>
      </c>
      <c r="O727" s="7">
        <v>0</v>
      </c>
      <c r="P727" s="6">
        <v>22.63</v>
      </c>
      <c r="Q727" s="6">
        <f t="shared" si="68"/>
        <v>99.94</v>
      </c>
      <c r="R727" s="6">
        <f t="shared" si="69"/>
        <v>45.26</v>
      </c>
      <c r="S727" s="6">
        <f t="shared" si="70"/>
        <v>54.68</v>
      </c>
      <c r="T727" s="8">
        <f t="shared" si="71"/>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11">
        <f t="shared" si="66"/>
        <v>2026</v>
      </c>
      <c r="D728" s="13" t="str">
        <f t="shared" si="67"/>
        <v>Q2</v>
      </c>
      <c r="E728" s="4">
        <f>MONTH(SalesDataTable[[#This Row],[Order Date]])</f>
        <v>5</v>
      </c>
      <c r="F728" s="4" t="str">
        <f>TEXT(SalesDataTable[[#This Row],[Order Date]],"MMM")</f>
        <v>May</v>
      </c>
      <c r="G728" s="4" t="s">
        <v>0</v>
      </c>
      <c r="H728" s="4" t="s">
        <v>50</v>
      </c>
      <c r="I728" s="4" t="s">
        <v>8</v>
      </c>
      <c r="J728" s="4" t="s">
        <v>16</v>
      </c>
      <c r="K728" s="4" t="s">
        <v>9</v>
      </c>
      <c r="L728" s="4" t="s">
        <v>37</v>
      </c>
      <c r="M728" s="9">
        <v>5</v>
      </c>
      <c r="N728" s="6">
        <v>155.54</v>
      </c>
      <c r="O728" s="7">
        <v>0.1</v>
      </c>
      <c r="P728" s="6">
        <v>78.02</v>
      </c>
      <c r="Q728" s="6">
        <f t="shared" si="68"/>
        <v>699.93</v>
      </c>
      <c r="R728" s="6">
        <f t="shared" si="69"/>
        <v>390.09999999999997</v>
      </c>
      <c r="S728" s="6">
        <f t="shared" si="70"/>
        <v>309.83</v>
      </c>
      <c r="T728" s="8">
        <f t="shared" si="71"/>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11">
        <f t="shared" si="66"/>
        <v>2026</v>
      </c>
      <c r="D729" s="13" t="str">
        <f t="shared" si="67"/>
        <v>Q2</v>
      </c>
      <c r="E729" s="4">
        <f>MONTH(SalesDataTable[[#This Row],[Order Date]])</f>
        <v>5</v>
      </c>
      <c r="F729" s="4"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68"/>
        <v>124.5735</v>
      </c>
      <c r="R729" s="6">
        <f t="shared" si="69"/>
        <v>67.010000000000005</v>
      </c>
      <c r="S729" s="6">
        <f t="shared" si="70"/>
        <v>57.563499999999991</v>
      </c>
      <c r="T729" s="8">
        <f t="shared" si="71"/>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11">
        <f t="shared" si="66"/>
        <v>2026</v>
      </c>
      <c r="D730" s="13" t="str">
        <f t="shared" si="67"/>
        <v>Q2</v>
      </c>
      <c r="E730" s="4">
        <f>MONTH(SalesDataTable[[#This Row],[Order Date]])</f>
        <v>5</v>
      </c>
      <c r="F730" s="4" t="str">
        <f>TEXT(SalesDataTable[[#This Row],[Order Date]],"MMM")</f>
        <v>May</v>
      </c>
      <c r="G730" s="4" t="s">
        <v>11</v>
      </c>
      <c r="H730" s="4" t="s">
        <v>25</v>
      </c>
      <c r="I730" s="4" t="s">
        <v>2</v>
      </c>
      <c r="J730" s="4" t="s">
        <v>13</v>
      </c>
      <c r="K730" s="4" t="s">
        <v>14</v>
      </c>
      <c r="L730" s="4" t="s">
        <v>15</v>
      </c>
      <c r="M730" s="9">
        <v>1</v>
      </c>
      <c r="N730" s="6">
        <v>36.82</v>
      </c>
      <c r="O730" s="7">
        <v>0.1</v>
      </c>
      <c r="P730" s="6">
        <v>13.4</v>
      </c>
      <c r="Q730" s="6">
        <f t="shared" si="68"/>
        <v>33.137999999999998</v>
      </c>
      <c r="R730" s="6">
        <f t="shared" si="69"/>
        <v>13.4</v>
      </c>
      <c r="S730" s="6">
        <f t="shared" si="70"/>
        <v>19.738</v>
      </c>
      <c r="T730" s="8">
        <f t="shared" si="71"/>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11">
        <f t="shared" si="66"/>
        <v>2026</v>
      </c>
      <c r="D731" s="13" t="str">
        <f t="shared" si="67"/>
        <v>Q2</v>
      </c>
      <c r="E731" s="4">
        <f>MONTH(SalesDataTable[[#This Row],[Order Date]])</f>
        <v>5</v>
      </c>
      <c r="F731" s="4"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68"/>
        <v>122.28</v>
      </c>
      <c r="R731" s="6">
        <f t="shared" si="69"/>
        <v>67.28</v>
      </c>
      <c r="S731" s="6">
        <f t="shared" si="70"/>
        <v>55</v>
      </c>
      <c r="T731" s="8">
        <f t="shared" si="71"/>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11">
        <f t="shared" si="66"/>
        <v>2026</v>
      </c>
      <c r="D732" s="13" t="str">
        <f t="shared" si="67"/>
        <v>Q2</v>
      </c>
      <c r="E732" s="4">
        <f>MONTH(SalesDataTable[[#This Row],[Order Date]])</f>
        <v>5</v>
      </c>
      <c r="F732" s="4"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68"/>
        <v>77.281999999999996</v>
      </c>
      <c r="R732" s="6">
        <f t="shared" si="69"/>
        <v>44.93</v>
      </c>
      <c r="S732" s="6">
        <f t="shared" si="70"/>
        <v>32.351999999999997</v>
      </c>
      <c r="T732" s="8">
        <f t="shared" si="71"/>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11">
        <f t="shared" si="66"/>
        <v>2026</v>
      </c>
      <c r="D733" s="13" t="str">
        <f t="shared" si="67"/>
        <v>Q2</v>
      </c>
      <c r="E733" s="4">
        <f>MONTH(SalesDataTable[[#This Row],[Order Date]])</f>
        <v>5</v>
      </c>
      <c r="F733" s="4" t="str">
        <f>TEXT(SalesDataTable[[#This Row],[Order Date]],"MMM")</f>
        <v>May</v>
      </c>
      <c r="G733" s="4" t="s">
        <v>6</v>
      </c>
      <c r="H733" s="4" t="s">
        <v>43</v>
      </c>
      <c r="I733" s="4" t="s">
        <v>2</v>
      </c>
      <c r="J733" s="4" t="s">
        <v>13</v>
      </c>
      <c r="K733" s="4" t="s">
        <v>34</v>
      </c>
      <c r="L733" s="4" t="s">
        <v>45</v>
      </c>
      <c r="M733" s="9">
        <v>1</v>
      </c>
      <c r="N733" s="6">
        <v>51.02</v>
      </c>
      <c r="O733" s="7">
        <v>0</v>
      </c>
      <c r="P733" s="6">
        <v>21.83</v>
      </c>
      <c r="Q733" s="6">
        <f t="shared" si="68"/>
        <v>51.02</v>
      </c>
      <c r="R733" s="6">
        <f t="shared" si="69"/>
        <v>21.83</v>
      </c>
      <c r="S733" s="6">
        <f t="shared" si="70"/>
        <v>29.190000000000005</v>
      </c>
      <c r="T733" s="8">
        <f t="shared" si="71"/>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11">
        <f t="shared" si="66"/>
        <v>2026</v>
      </c>
      <c r="D734" s="13" t="str">
        <f t="shared" si="67"/>
        <v>Q2</v>
      </c>
      <c r="E734" s="4">
        <f>MONTH(SalesDataTable[[#This Row],[Order Date]])</f>
        <v>5</v>
      </c>
      <c r="F734" s="4"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68"/>
        <v>68.969999999999985</v>
      </c>
      <c r="R734" s="6">
        <f t="shared" si="69"/>
        <v>27.8</v>
      </c>
      <c r="S734" s="6">
        <f t="shared" si="70"/>
        <v>41.169999999999987</v>
      </c>
      <c r="T734" s="8">
        <f t="shared" si="71"/>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11">
        <f t="shared" si="66"/>
        <v>2026</v>
      </c>
      <c r="D735" s="13" t="str">
        <f t="shared" si="67"/>
        <v>Q2</v>
      </c>
      <c r="E735" s="4">
        <f>MONTH(SalesDataTable[[#This Row],[Order Date]])</f>
        <v>5</v>
      </c>
      <c r="F735" s="4"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68"/>
        <v>1326.204</v>
      </c>
      <c r="R735" s="6">
        <f t="shared" si="69"/>
        <v>809.04</v>
      </c>
      <c r="S735" s="6">
        <f t="shared" si="70"/>
        <v>517.16399999999999</v>
      </c>
      <c r="T735" s="8">
        <f t="shared" si="71"/>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11">
        <f t="shared" si="66"/>
        <v>2026</v>
      </c>
      <c r="D736" s="13" t="str">
        <f t="shared" si="67"/>
        <v>Q2</v>
      </c>
      <c r="E736" s="4">
        <f>MONTH(SalesDataTable[[#This Row],[Order Date]])</f>
        <v>5</v>
      </c>
      <c r="F736" s="4" t="str">
        <f>TEXT(SalesDataTable[[#This Row],[Order Date]],"MMM")</f>
        <v>May</v>
      </c>
      <c r="G736" s="4" t="s">
        <v>6</v>
      </c>
      <c r="H736" s="4" t="s">
        <v>27</v>
      </c>
      <c r="I736" s="4" t="s">
        <v>2</v>
      </c>
      <c r="J736" s="4" t="s">
        <v>13</v>
      </c>
      <c r="K736" s="4" t="s">
        <v>9</v>
      </c>
      <c r="L736" s="4" t="s">
        <v>17</v>
      </c>
      <c r="M736" s="9">
        <v>1</v>
      </c>
      <c r="N736" s="6">
        <v>143.66</v>
      </c>
      <c r="O736" s="7">
        <v>0.1</v>
      </c>
      <c r="P736" s="6">
        <v>79.25</v>
      </c>
      <c r="Q736" s="6">
        <f t="shared" si="68"/>
        <v>129.29400000000001</v>
      </c>
      <c r="R736" s="6">
        <f t="shared" si="69"/>
        <v>79.25</v>
      </c>
      <c r="S736" s="6">
        <f t="shared" si="70"/>
        <v>50.044000000000011</v>
      </c>
      <c r="T736" s="8">
        <f t="shared" si="71"/>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11">
        <f t="shared" si="66"/>
        <v>2026</v>
      </c>
      <c r="D737" s="13" t="str">
        <f t="shared" si="67"/>
        <v>Q2</v>
      </c>
      <c r="E737" s="4">
        <f>MONTH(SalesDataTable[[#This Row],[Order Date]])</f>
        <v>5</v>
      </c>
      <c r="F737" s="4" t="str">
        <f>TEXT(SalesDataTable[[#This Row],[Order Date]],"MMM")</f>
        <v>May</v>
      </c>
      <c r="G737" s="4" t="s">
        <v>0</v>
      </c>
      <c r="H737" s="4" t="s">
        <v>1</v>
      </c>
      <c r="I737" s="4" t="s">
        <v>8</v>
      </c>
      <c r="J737" s="4" t="s">
        <v>16</v>
      </c>
      <c r="K737" s="4" t="s">
        <v>34</v>
      </c>
      <c r="L737" s="4" t="s">
        <v>38</v>
      </c>
      <c r="M737" s="9">
        <v>3</v>
      </c>
      <c r="N737" s="6">
        <v>120.28</v>
      </c>
      <c r="O737" s="7">
        <v>0.2</v>
      </c>
      <c r="P737" s="6">
        <v>69.23</v>
      </c>
      <c r="Q737" s="6">
        <f t="shared" si="68"/>
        <v>288.67200000000003</v>
      </c>
      <c r="R737" s="6">
        <f t="shared" si="69"/>
        <v>207.69</v>
      </c>
      <c r="S737" s="6">
        <f t="shared" si="70"/>
        <v>80.982000000000028</v>
      </c>
      <c r="T737" s="8">
        <f t="shared" si="71"/>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11">
        <f t="shared" si="66"/>
        <v>2026</v>
      </c>
      <c r="D738" s="13" t="str">
        <f t="shared" si="67"/>
        <v>Q2</v>
      </c>
      <c r="E738" s="4">
        <f>MONTH(SalesDataTable[[#This Row],[Order Date]])</f>
        <v>5</v>
      </c>
      <c r="F738" s="4" t="str">
        <f>TEXT(SalesDataTable[[#This Row],[Order Date]],"MMM")</f>
        <v>May</v>
      </c>
      <c r="G738" s="4" t="s">
        <v>20</v>
      </c>
      <c r="H738" s="4" t="s">
        <v>31</v>
      </c>
      <c r="I738" s="4" t="s">
        <v>28</v>
      </c>
      <c r="J738" s="4" t="s">
        <v>3</v>
      </c>
      <c r="K738" s="4" t="s">
        <v>14</v>
      </c>
      <c r="L738" s="4" t="s">
        <v>15</v>
      </c>
      <c r="M738" s="9">
        <v>6</v>
      </c>
      <c r="N738" s="6">
        <v>36.04</v>
      </c>
      <c r="O738" s="7">
        <v>0</v>
      </c>
      <c r="P738" s="6">
        <v>13.38</v>
      </c>
      <c r="Q738" s="6">
        <f t="shared" si="68"/>
        <v>216.24</v>
      </c>
      <c r="R738" s="6">
        <f t="shared" si="69"/>
        <v>80.28</v>
      </c>
      <c r="S738" s="6">
        <f t="shared" si="70"/>
        <v>135.96</v>
      </c>
      <c r="T738" s="8">
        <f t="shared" si="71"/>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11">
        <f t="shared" si="66"/>
        <v>2026</v>
      </c>
      <c r="D739" s="13" t="str">
        <f t="shared" si="67"/>
        <v>Q2</v>
      </c>
      <c r="E739" s="4">
        <f>MONTH(SalesDataTable[[#This Row],[Order Date]])</f>
        <v>5</v>
      </c>
      <c r="F739" s="4" t="str">
        <f>TEXT(SalesDataTable[[#This Row],[Order Date]],"MMM")</f>
        <v>May</v>
      </c>
      <c r="G739" s="4" t="s">
        <v>11</v>
      </c>
      <c r="H739" s="4" t="s">
        <v>12</v>
      </c>
      <c r="I739" s="4" t="s">
        <v>28</v>
      </c>
      <c r="J739" s="4" t="s">
        <v>3</v>
      </c>
      <c r="K739" s="4" t="s">
        <v>9</v>
      </c>
      <c r="L739" s="4" t="s">
        <v>10</v>
      </c>
      <c r="M739" s="9">
        <v>2</v>
      </c>
      <c r="N739" s="6">
        <v>91.72</v>
      </c>
      <c r="O739" s="7">
        <v>0</v>
      </c>
      <c r="P739" s="6">
        <v>45.67</v>
      </c>
      <c r="Q739" s="6">
        <f t="shared" si="68"/>
        <v>183.44</v>
      </c>
      <c r="R739" s="6">
        <f t="shared" si="69"/>
        <v>91.34</v>
      </c>
      <c r="S739" s="6">
        <f t="shared" si="70"/>
        <v>92.1</v>
      </c>
      <c r="T739" s="8">
        <f t="shared" si="71"/>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11">
        <f t="shared" si="66"/>
        <v>2026</v>
      </c>
      <c r="D740" s="13" t="str">
        <f t="shared" si="67"/>
        <v>Q2</v>
      </c>
      <c r="E740" s="4">
        <f>MONTH(SalesDataTable[[#This Row],[Order Date]])</f>
        <v>5</v>
      </c>
      <c r="F740" s="4" t="str">
        <f>TEXT(SalesDataTable[[#This Row],[Order Date]],"MMM")</f>
        <v>May</v>
      </c>
      <c r="G740" s="4" t="s">
        <v>20</v>
      </c>
      <c r="H740" s="4" t="s">
        <v>33</v>
      </c>
      <c r="I740" s="4" t="s">
        <v>2</v>
      </c>
      <c r="J740" s="4" t="s">
        <v>16</v>
      </c>
      <c r="K740" s="4" t="s">
        <v>4</v>
      </c>
      <c r="L740" s="4" t="s">
        <v>22</v>
      </c>
      <c r="M740" s="9">
        <v>2</v>
      </c>
      <c r="N740" s="6">
        <v>50.4</v>
      </c>
      <c r="O740" s="7">
        <v>0</v>
      </c>
      <c r="P740" s="6">
        <v>22.21</v>
      </c>
      <c r="Q740" s="6">
        <f t="shared" si="68"/>
        <v>100.8</v>
      </c>
      <c r="R740" s="6">
        <f t="shared" si="69"/>
        <v>44.42</v>
      </c>
      <c r="S740" s="6">
        <f t="shared" si="70"/>
        <v>56.379999999999995</v>
      </c>
      <c r="T740" s="8">
        <f t="shared" si="71"/>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11">
        <f t="shared" si="66"/>
        <v>2026</v>
      </c>
      <c r="D741" s="13" t="str">
        <f t="shared" si="67"/>
        <v>Q2</v>
      </c>
      <c r="E741" s="4">
        <f>MONTH(SalesDataTable[[#This Row],[Order Date]])</f>
        <v>5</v>
      </c>
      <c r="F741" s="4" t="str">
        <f>TEXT(SalesDataTable[[#This Row],[Order Date]],"MMM")</f>
        <v>May</v>
      </c>
      <c r="G741" s="4" t="s">
        <v>6</v>
      </c>
      <c r="H741" s="4" t="s">
        <v>27</v>
      </c>
      <c r="I741" s="4" t="s">
        <v>2</v>
      </c>
      <c r="J741" s="4" t="s">
        <v>3</v>
      </c>
      <c r="K741" s="4" t="s">
        <v>14</v>
      </c>
      <c r="L741" s="4" t="s">
        <v>48</v>
      </c>
      <c r="M741" s="9">
        <v>2</v>
      </c>
      <c r="N741" s="6">
        <v>165.17</v>
      </c>
      <c r="O741" s="7">
        <v>0</v>
      </c>
      <c r="P741" s="6">
        <v>87.78</v>
      </c>
      <c r="Q741" s="6">
        <f t="shared" si="68"/>
        <v>330.34</v>
      </c>
      <c r="R741" s="6">
        <f t="shared" si="69"/>
        <v>175.56</v>
      </c>
      <c r="S741" s="6">
        <f t="shared" si="70"/>
        <v>154.77999999999997</v>
      </c>
      <c r="T741" s="8">
        <f t="shared" si="71"/>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11">
        <f t="shared" si="66"/>
        <v>2026</v>
      </c>
      <c r="D742" s="13" t="str">
        <f t="shared" si="67"/>
        <v>Q2</v>
      </c>
      <c r="E742" s="4">
        <f>MONTH(SalesDataTable[[#This Row],[Order Date]])</f>
        <v>5</v>
      </c>
      <c r="F742" s="4"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68"/>
        <v>66.328999999999994</v>
      </c>
      <c r="R742" s="6">
        <f t="shared" si="69"/>
        <v>33.29</v>
      </c>
      <c r="S742" s="6">
        <f t="shared" si="70"/>
        <v>33.038999999999994</v>
      </c>
      <c r="T742" s="8">
        <f t="shared" si="71"/>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11">
        <f t="shared" si="66"/>
        <v>2026</v>
      </c>
      <c r="D743" s="13" t="str">
        <f t="shared" si="67"/>
        <v>Q2</v>
      </c>
      <c r="E743" s="4">
        <f>MONTH(SalesDataTable[[#This Row],[Order Date]])</f>
        <v>5</v>
      </c>
      <c r="F743" s="4"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68"/>
        <v>236.44800000000004</v>
      </c>
      <c r="R743" s="6">
        <f t="shared" si="69"/>
        <v>130.6</v>
      </c>
      <c r="S743" s="6">
        <f t="shared" si="70"/>
        <v>105.84800000000004</v>
      </c>
      <c r="T743" s="8">
        <f t="shared" si="71"/>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11">
        <f t="shared" si="66"/>
        <v>2026</v>
      </c>
      <c r="D744" s="13" t="str">
        <f t="shared" si="67"/>
        <v>Q2</v>
      </c>
      <c r="E744" s="4">
        <f>MONTH(SalesDataTable[[#This Row],[Order Date]])</f>
        <v>5</v>
      </c>
      <c r="F744" s="4" t="str">
        <f>TEXT(SalesDataTable[[#This Row],[Order Date]],"MMM")</f>
        <v>May</v>
      </c>
      <c r="G744" s="4" t="s">
        <v>20</v>
      </c>
      <c r="H744" s="4" t="s">
        <v>33</v>
      </c>
      <c r="I744" s="4" t="s">
        <v>8</v>
      </c>
      <c r="J744" s="4" t="s">
        <v>3</v>
      </c>
      <c r="K744" s="4" t="s">
        <v>9</v>
      </c>
      <c r="L744" s="4" t="s">
        <v>10</v>
      </c>
      <c r="M744" s="9">
        <v>15</v>
      </c>
      <c r="N744" s="6">
        <v>93.65</v>
      </c>
      <c r="O744" s="7">
        <v>0.1</v>
      </c>
      <c r="P744" s="6">
        <v>44.89</v>
      </c>
      <c r="Q744" s="6">
        <f t="shared" si="68"/>
        <v>1264.2750000000001</v>
      </c>
      <c r="R744" s="6">
        <f t="shared" si="69"/>
        <v>673.35</v>
      </c>
      <c r="S744" s="6">
        <f t="shared" si="70"/>
        <v>590.92500000000007</v>
      </c>
      <c r="T744" s="8">
        <f t="shared" si="71"/>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11">
        <f t="shared" si="66"/>
        <v>2026</v>
      </c>
      <c r="D745" s="13" t="str">
        <f t="shared" si="67"/>
        <v>Q2</v>
      </c>
      <c r="E745" s="4">
        <f>MONTH(SalesDataTable[[#This Row],[Order Date]])</f>
        <v>5</v>
      </c>
      <c r="F745" s="4"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68"/>
        <v>599.79</v>
      </c>
      <c r="R745" s="6">
        <f t="shared" si="69"/>
        <v>314.58</v>
      </c>
      <c r="S745" s="6">
        <f t="shared" si="70"/>
        <v>285.20999999999998</v>
      </c>
      <c r="T745" s="8">
        <f t="shared" si="71"/>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11">
        <f t="shared" si="66"/>
        <v>2026</v>
      </c>
      <c r="D746" s="13" t="str">
        <f t="shared" si="67"/>
        <v>Q2</v>
      </c>
      <c r="E746" s="4">
        <f>MONTH(SalesDataTable[[#This Row],[Order Date]])</f>
        <v>5</v>
      </c>
      <c r="F746" s="4"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68"/>
        <v>350.75</v>
      </c>
      <c r="R746" s="6">
        <f t="shared" si="69"/>
        <v>163.5</v>
      </c>
      <c r="S746" s="6">
        <f t="shared" si="70"/>
        <v>187.25</v>
      </c>
      <c r="T746" s="8">
        <f t="shared" si="71"/>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11">
        <f t="shared" si="66"/>
        <v>2026</v>
      </c>
      <c r="D747" s="13" t="str">
        <f t="shared" si="67"/>
        <v>Q2</v>
      </c>
      <c r="E747" s="4">
        <f>MONTH(SalesDataTable[[#This Row],[Order Date]])</f>
        <v>5</v>
      </c>
      <c r="F747" s="4" t="str">
        <f>TEXT(SalesDataTable[[#This Row],[Order Date]],"MMM")</f>
        <v>May</v>
      </c>
      <c r="G747" s="4" t="s">
        <v>11</v>
      </c>
      <c r="H747" s="4" t="s">
        <v>12</v>
      </c>
      <c r="I747" s="4" t="s">
        <v>19</v>
      </c>
      <c r="J747" s="4" t="s">
        <v>13</v>
      </c>
      <c r="K747" s="4" t="s">
        <v>34</v>
      </c>
      <c r="L747" s="4" t="s">
        <v>42</v>
      </c>
      <c r="M747" s="9">
        <v>2</v>
      </c>
      <c r="N747" s="6">
        <v>35.86</v>
      </c>
      <c r="O747" s="7">
        <v>0</v>
      </c>
      <c r="P747" s="6">
        <v>13.9</v>
      </c>
      <c r="Q747" s="6">
        <f t="shared" si="68"/>
        <v>71.72</v>
      </c>
      <c r="R747" s="6">
        <f t="shared" si="69"/>
        <v>27.8</v>
      </c>
      <c r="S747" s="6">
        <f t="shared" si="70"/>
        <v>43.92</v>
      </c>
      <c r="T747" s="8">
        <f t="shared" si="71"/>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11">
        <f t="shared" si="66"/>
        <v>2026</v>
      </c>
      <c r="D748" s="13" t="str">
        <f t="shared" si="67"/>
        <v>Q2</v>
      </c>
      <c r="E748" s="4">
        <f>MONTH(SalesDataTable[[#This Row],[Order Date]])</f>
        <v>5</v>
      </c>
      <c r="F748" s="4" t="str">
        <f>TEXT(SalesDataTable[[#This Row],[Order Date]],"MMM")</f>
        <v>May</v>
      </c>
      <c r="G748" s="4" t="s">
        <v>6</v>
      </c>
      <c r="H748" s="4" t="s">
        <v>27</v>
      </c>
      <c r="I748" s="4" t="s">
        <v>2</v>
      </c>
      <c r="J748" s="4" t="s">
        <v>3</v>
      </c>
      <c r="K748" s="4" t="s">
        <v>9</v>
      </c>
      <c r="L748" s="4" t="s">
        <v>10</v>
      </c>
      <c r="M748" s="9">
        <v>1</v>
      </c>
      <c r="N748" s="6">
        <v>92.27</v>
      </c>
      <c r="O748" s="7">
        <v>0</v>
      </c>
      <c r="P748" s="6">
        <v>46.5</v>
      </c>
      <c r="Q748" s="6">
        <f t="shared" si="68"/>
        <v>92.27</v>
      </c>
      <c r="R748" s="6">
        <f t="shared" si="69"/>
        <v>46.5</v>
      </c>
      <c r="S748" s="6">
        <f t="shared" si="70"/>
        <v>45.769999999999996</v>
      </c>
      <c r="T748" s="8">
        <f t="shared" si="71"/>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11">
        <f t="shared" si="66"/>
        <v>2026</v>
      </c>
      <c r="D749" s="13" t="str">
        <f t="shared" si="67"/>
        <v>Q2</v>
      </c>
      <c r="E749" s="4">
        <f>MONTH(SalesDataTable[[#This Row],[Order Date]])</f>
        <v>5</v>
      </c>
      <c r="F749" s="4" t="str">
        <f>TEXT(SalesDataTable[[#This Row],[Order Date]],"MMM")</f>
        <v>May</v>
      </c>
      <c r="G749" s="4" t="s">
        <v>6</v>
      </c>
      <c r="H749" s="4" t="s">
        <v>27</v>
      </c>
      <c r="I749" s="4" t="s">
        <v>8</v>
      </c>
      <c r="J749" s="4" t="s">
        <v>16</v>
      </c>
      <c r="K749" s="4" t="s">
        <v>9</v>
      </c>
      <c r="L749" s="4" t="s">
        <v>37</v>
      </c>
      <c r="M749" s="9">
        <v>6</v>
      </c>
      <c r="N749" s="6">
        <v>157.31</v>
      </c>
      <c r="O749" s="7">
        <v>0.15</v>
      </c>
      <c r="P749" s="6">
        <v>80.34</v>
      </c>
      <c r="Q749" s="6">
        <f t="shared" si="68"/>
        <v>802.28099999999995</v>
      </c>
      <c r="R749" s="6">
        <f t="shared" si="69"/>
        <v>482.04</v>
      </c>
      <c r="S749" s="6">
        <f t="shared" si="70"/>
        <v>320.24099999999993</v>
      </c>
      <c r="T749" s="8">
        <f t="shared" si="71"/>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11">
        <f t="shared" si="66"/>
        <v>2026</v>
      </c>
      <c r="D750" s="13" t="str">
        <f t="shared" si="67"/>
        <v>Q2</v>
      </c>
      <c r="E750" s="4">
        <f>MONTH(SalesDataTable[[#This Row],[Order Date]])</f>
        <v>5</v>
      </c>
      <c r="F750" s="4"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68"/>
        <v>87.74199999999999</v>
      </c>
      <c r="R750" s="6">
        <f t="shared" si="69"/>
        <v>35.799999999999997</v>
      </c>
      <c r="S750" s="6">
        <f t="shared" si="70"/>
        <v>51.941999999999993</v>
      </c>
      <c r="T750" s="8">
        <f t="shared" si="71"/>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11">
        <f t="shared" si="66"/>
        <v>2026</v>
      </c>
      <c r="D751" s="13" t="str">
        <f t="shared" si="67"/>
        <v>Q2</v>
      </c>
      <c r="E751" s="4">
        <f>MONTH(SalesDataTable[[#This Row],[Order Date]])</f>
        <v>5</v>
      </c>
      <c r="F751" s="4" t="str">
        <f>TEXT(SalesDataTable[[#This Row],[Order Date]],"MMM")</f>
        <v>May</v>
      </c>
      <c r="G751" s="4" t="s">
        <v>11</v>
      </c>
      <c r="H751" s="4" t="s">
        <v>39</v>
      </c>
      <c r="I751" s="4" t="s">
        <v>2</v>
      </c>
      <c r="J751" s="4" t="s">
        <v>16</v>
      </c>
      <c r="K751" s="4" t="s">
        <v>4</v>
      </c>
      <c r="L751" s="4" t="s">
        <v>22</v>
      </c>
      <c r="M751" s="9">
        <v>1</v>
      </c>
      <c r="N751" s="6">
        <v>51.44</v>
      </c>
      <c r="O751" s="7">
        <v>0.1</v>
      </c>
      <c r="P751" s="6">
        <v>22.88</v>
      </c>
      <c r="Q751" s="6">
        <f t="shared" si="68"/>
        <v>46.295999999999999</v>
      </c>
      <c r="R751" s="6">
        <f t="shared" si="69"/>
        <v>22.88</v>
      </c>
      <c r="S751" s="6">
        <f t="shared" si="70"/>
        <v>23.416</v>
      </c>
      <c r="T751" s="8">
        <f t="shared" si="71"/>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11">
        <f t="shared" si="66"/>
        <v>2026</v>
      </c>
      <c r="D752" s="13" t="str">
        <f t="shared" si="67"/>
        <v>Q2</v>
      </c>
      <c r="E752" s="4">
        <f>MONTH(SalesDataTable[[#This Row],[Order Date]])</f>
        <v>5</v>
      </c>
      <c r="F752" s="4" t="str">
        <f>TEXT(SalesDataTable[[#This Row],[Order Date]],"MMM")</f>
        <v>May</v>
      </c>
      <c r="G752" s="4" t="s">
        <v>6</v>
      </c>
      <c r="H752" s="4" t="s">
        <v>7</v>
      </c>
      <c r="I752" s="4" t="s">
        <v>2</v>
      </c>
      <c r="J752" s="4" t="s">
        <v>13</v>
      </c>
      <c r="K752" s="4" t="s">
        <v>34</v>
      </c>
      <c r="L752" s="4" t="s">
        <v>45</v>
      </c>
      <c r="M752" s="9">
        <v>2</v>
      </c>
      <c r="N752" s="6">
        <v>50.97</v>
      </c>
      <c r="O752" s="7">
        <v>0.05</v>
      </c>
      <c r="P752" s="6">
        <v>21.67</v>
      </c>
      <c r="Q752" s="6">
        <f t="shared" si="68"/>
        <v>96.842999999999989</v>
      </c>
      <c r="R752" s="6">
        <f t="shared" si="69"/>
        <v>43.34</v>
      </c>
      <c r="S752" s="6">
        <f t="shared" si="70"/>
        <v>53.502999999999986</v>
      </c>
      <c r="T752" s="8">
        <f t="shared" si="71"/>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11">
        <f t="shared" si="66"/>
        <v>2026</v>
      </c>
      <c r="D753" s="13" t="str">
        <f t="shared" si="67"/>
        <v>Q2</v>
      </c>
      <c r="E753" s="4">
        <f>MONTH(SalesDataTable[[#This Row],[Order Date]])</f>
        <v>5</v>
      </c>
      <c r="F753" s="4"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68"/>
        <v>81.099999999999994</v>
      </c>
      <c r="R753" s="6">
        <f t="shared" si="69"/>
        <v>33.04</v>
      </c>
      <c r="S753" s="6">
        <f t="shared" si="70"/>
        <v>48.059999999999995</v>
      </c>
      <c r="T753" s="8">
        <f t="shared" si="71"/>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11">
        <f t="shared" si="66"/>
        <v>2026</v>
      </c>
      <c r="D754" s="13" t="str">
        <f t="shared" si="67"/>
        <v>Q2</v>
      </c>
      <c r="E754" s="4">
        <f>MONTH(SalesDataTable[[#This Row],[Order Date]])</f>
        <v>5</v>
      </c>
      <c r="F754" s="4" t="str">
        <f>TEXT(SalesDataTable[[#This Row],[Order Date]],"MMM")</f>
        <v>May</v>
      </c>
      <c r="G754" s="4" t="s">
        <v>11</v>
      </c>
      <c r="H754" s="4" t="s">
        <v>52</v>
      </c>
      <c r="I754" s="4" t="s">
        <v>2</v>
      </c>
      <c r="J754" s="4" t="s">
        <v>13</v>
      </c>
      <c r="K754" s="4" t="s">
        <v>4</v>
      </c>
      <c r="L754" s="4" t="s">
        <v>22</v>
      </c>
      <c r="M754" s="9">
        <v>2</v>
      </c>
      <c r="N754" s="6">
        <v>51.3</v>
      </c>
      <c r="O754" s="7">
        <v>0</v>
      </c>
      <c r="P754" s="6">
        <v>23.12</v>
      </c>
      <c r="Q754" s="6">
        <f t="shared" si="68"/>
        <v>102.6</v>
      </c>
      <c r="R754" s="6">
        <f t="shared" si="69"/>
        <v>46.24</v>
      </c>
      <c r="S754" s="6">
        <f t="shared" si="70"/>
        <v>56.359999999999992</v>
      </c>
      <c r="T754" s="8">
        <f t="shared" si="71"/>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11">
        <f t="shared" si="66"/>
        <v>2026</v>
      </c>
      <c r="D755" s="13" t="str">
        <f t="shared" si="67"/>
        <v>Q2</v>
      </c>
      <c r="E755" s="4">
        <f>MONTH(SalesDataTable[[#This Row],[Order Date]])</f>
        <v>5</v>
      </c>
      <c r="F755" s="4" t="str">
        <f>TEXT(SalesDataTable[[#This Row],[Order Date]],"MMM")</f>
        <v>May</v>
      </c>
      <c r="G755" s="4" t="s">
        <v>20</v>
      </c>
      <c r="H755" s="4" t="s">
        <v>33</v>
      </c>
      <c r="I755" s="4" t="s">
        <v>2</v>
      </c>
      <c r="J755" s="4" t="s">
        <v>13</v>
      </c>
      <c r="K755" s="4" t="s">
        <v>23</v>
      </c>
      <c r="L755" s="4" t="s">
        <v>40</v>
      </c>
      <c r="M755" s="9">
        <v>3</v>
      </c>
      <c r="N755" s="6">
        <v>82.56</v>
      </c>
      <c r="O755" s="7">
        <v>0</v>
      </c>
      <c r="P755" s="6">
        <v>39.99</v>
      </c>
      <c r="Q755" s="6">
        <f t="shared" si="68"/>
        <v>247.68</v>
      </c>
      <c r="R755" s="6">
        <f t="shared" si="69"/>
        <v>119.97</v>
      </c>
      <c r="S755" s="6">
        <f t="shared" si="70"/>
        <v>127.71000000000001</v>
      </c>
      <c r="T755" s="8">
        <f t="shared" si="71"/>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11">
        <f t="shared" si="66"/>
        <v>2026</v>
      </c>
      <c r="D756" s="13" t="str">
        <f t="shared" si="67"/>
        <v>Q2</v>
      </c>
      <c r="E756" s="4">
        <f>MONTH(SalesDataTable[[#This Row],[Order Date]])</f>
        <v>5</v>
      </c>
      <c r="F756" s="4" t="str">
        <f>TEXT(SalesDataTable[[#This Row],[Order Date]],"MMM")</f>
        <v>May</v>
      </c>
      <c r="G756" s="4" t="s">
        <v>6</v>
      </c>
      <c r="H756" s="4" t="s">
        <v>43</v>
      </c>
      <c r="I756" s="4" t="s">
        <v>8</v>
      </c>
      <c r="J756" s="4" t="s">
        <v>16</v>
      </c>
      <c r="K756" s="4" t="s">
        <v>9</v>
      </c>
      <c r="L756" s="4" t="s">
        <v>10</v>
      </c>
      <c r="M756" s="9">
        <v>6</v>
      </c>
      <c r="N756" s="6">
        <v>92.66</v>
      </c>
      <c r="O756" s="7">
        <v>0.15</v>
      </c>
      <c r="P756" s="6">
        <v>44.71</v>
      </c>
      <c r="Q756" s="6">
        <f t="shared" si="68"/>
        <v>472.56600000000003</v>
      </c>
      <c r="R756" s="6">
        <f t="shared" si="69"/>
        <v>268.26</v>
      </c>
      <c r="S756" s="6">
        <f t="shared" si="70"/>
        <v>204.30600000000004</v>
      </c>
      <c r="T756" s="8">
        <f t="shared" si="71"/>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11">
        <f t="shared" si="66"/>
        <v>2026</v>
      </c>
      <c r="D757" s="13" t="str">
        <f t="shared" si="67"/>
        <v>Q2</v>
      </c>
      <c r="E757" s="4">
        <f>MONTH(SalesDataTable[[#This Row],[Order Date]])</f>
        <v>5</v>
      </c>
      <c r="F757" s="4" t="str">
        <f>TEXT(SalesDataTable[[#This Row],[Order Date]],"MMM")</f>
        <v>May</v>
      </c>
      <c r="G757" s="4" t="s">
        <v>11</v>
      </c>
      <c r="H757" s="4" t="s">
        <v>52</v>
      </c>
      <c r="I757" s="4" t="s">
        <v>28</v>
      </c>
      <c r="J757" s="4" t="s">
        <v>13</v>
      </c>
      <c r="K757" s="4" t="s">
        <v>34</v>
      </c>
      <c r="L757" s="4" t="s">
        <v>35</v>
      </c>
      <c r="M757" s="9">
        <v>1</v>
      </c>
      <c r="N757" s="6">
        <v>39.42</v>
      </c>
      <c r="O757" s="7">
        <v>0</v>
      </c>
      <c r="P757" s="6">
        <v>14.86</v>
      </c>
      <c r="Q757" s="6">
        <f t="shared" si="68"/>
        <v>39.42</v>
      </c>
      <c r="R757" s="6">
        <f t="shared" si="69"/>
        <v>14.86</v>
      </c>
      <c r="S757" s="6">
        <f t="shared" si="70"/>
        <v>24.560000000000002</v>
      </c>
      <c r="T757" s="8">
        <f t="shared" si="71"/>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11">
        <f t="shared" si="66"/>
        <v>2026</v>
      </c>
      <c r="D758" s="13" t="str">
        <f t="shared" si="67"/>
        <v>Q2</v>
      </c>
      <c r="E758" s="4">
        <f>MONTH(SalesDataTable[[#This Row],[Order Date]])</f>
        <v>5</v>
      </c>
      <c r="F758" s="4"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68"/>
        <v>248.5</v>
      </c>
      <c r="R758" s="6">
        <f t="shared" si="69"/>
        <v>139.02000000000001</v>
      </c>
      <c r="S758" s="6">
        <f t="shared" si="70"/>
        <v>109.47999999999999</v>
      </c>
      <c r="T758" s="8">
        <f t="shared" si="71"/>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11">
        <f t="shared" si="66"/>
        <v>2026</v>
      </c>
      <c r="D759" s="13" t="str">
        <f t="shared" si="67"/>
        <v>Q2</v>
      </c>
      <c r="E759" s="4">
        <f>MONTH(SalesDataTable[[#This Row],[Order Date]])</f>
        <v>5</v>
      </c>
      <c r="F759" s="4"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68"/>
        <v>312.86</v>
      </c>
      <c r="R759" s="6">
        <f t="shared" si="69"/>
        <v>157.13999999999999</v>
      </c>
      <c r="S759" s="6">
        <f t="shared" si="70"/>
        <v>155.72000000000003</v>
      </c>
      <c r="T759" s="8">
        <f t="shared" si="71"/>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11">
        <f t="shared" si="66"/>
        <v>2026</v>
      </c>
      <c r="D760" s="13" t="str">
        <f t="shared" si="67"/>
        <v>Q2</v>
      </c>
      <c r="E760" s="4">
        <f>MONTH(SalesDataTable[[#This Row],[Order Date]])</f>
        <v>5</v>
      </c>
      <c r="F760" s="4"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68"/>
        <v>80.3</v>
      </c>
      <c r="R760" s="6">
        <f t="shared" si="69"/>
        <v>40.020000000000003</v>
      </c>
      <c r="S760" s="6">
        <f t="shared" si="70"/>
        <v>40.279999999999994</v>
      </c>
      <c r="T760" s="8">
        <f t="shared" si="71"/>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11">
        <f t="shared" si="66"/>
        <v>2026</v>
      </c>
      <c r="D761" s="13" t="str">
        <f t="shared" si="67"/>
        <v>Q2</v>
      </c>
      <c r="E761" s="4">
        <f>MONTH(SalesDataTable[[#This Row],[Order Date]])</f>
        <v>5</v>
      </c>
      <c r="F761" s="4"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68"/>
        <v>79.89</v>
      </c>
      <c r="R761" s="6">
        <f t="shared" si="69"/>
        <v>39.549999999999997</v>
      </c>
      <c r="S761" s="6">
        <f t="shared" si="70"/>
        <v>40.340000000000003</v>
      </c>
      <c r="T761" s="8">
        <f t="shared" si="71"/>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11">
        <f t="shared" si="66"/>
        <v>2026</v>
      </c>
      <c r="D762" s="13" t="str">
        <f t="shared" si="67"/>
        <v>Q2</v>
      </c>
      <c r="E762" s="4">
        <f>MONTH(SalesDataTable[[#This Row],[Order Date]])</f>
        <v>5</v>
      </c>
      <c r="F762" s="4" t="str">
        <f>TEXT(SalesDataTable[[#This Row],[Order Date]],"MMM")</f>
        <v>May</v>
      </c>
      <c r="G762" s="4" t="s">
        <v>20</v>
      </c>
      <c r="H762" s="4" t="s">
        <v>31</v>
      </c>
      <c r="I762" s="4" t="s">
        <v>19</v>
      </c>
      <c r="J762" s="4" t="s">
        <v>13</v>
      </c>
      <c r="K762" s="4" t="s">
        <v>34</v>
      </c>
      <c r="L762" s="4" t="s">
        <v>35</v>
      </c>
      <c r="M762" s="9">
        <v>1</v>
      </c>
      <c r="N762" s="6">
        <v>39.5</v>
      </c>
      <c r="O762" s="7">
        <v>0</v>
      </c>
      <c r="P762" s="6">
        <v>14.68</v>
      </c>
      <c r="Q762" s="6">
        <f t="shared" si="68"/>
        <v>39.5</v>
      </c>
      <c r="R762" s="6">
        <f t="shared" si="69"/>
        <v>14.68</v>
      </c>
      <c r="S762" s="6">
        <f t="shared" si="70"/>
        <v>24.82</v>
      </c>
      <c r="T762" s="8">
        <f t="shared" si="71"/>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11">
        <f t="shared" si="66"/>
        <v>2026</v>
      </c>
      <c r="D763" s="13" t="str">
        <f t="shared" si="67"/>
        <v>Q2</v>
      </c>
      <c r="E763" s="4">
        <f>MONTH(SalesDataTable[[#This Row],[Order Date]])</f>
        <v>5</v>
      </c>
      <c r="F763" s="4" t="str">
        <f>TEXT(SalesDataTable[[#This Row],[Order Date]],"MMM")</f>
        <v>May</v>
      </c>
      <c r="G763" s="4" t="s">
        <v>20</v>
      </c>
      <c r="H763" s="4" t="s">
        <v>31</v>
      </c>
      <c r="I763" s="4" t="s">
        <v>2</v>
      </c>
      <c r="J763" s="4" t="s">
        <v>3</v>
      </c>
      <c r="K763" s="4" t="s">
        <v>4</v>
      </c>
      <c r="L763" s="4" t="s">
        <v>5</v>
      </c>
      <c r="M763" s="9">
        <v>1</v>
      </c>
      <c r="N763" s="6">
        <v>80.7</v>
      </c>
      <c r="O763" s="7">
        <v>0</v>
      </c>
      <c r="P763" s="6">
        <v>41.88</v>
      </c>
      <c r="Q763" s="6">
        <f t="shared" si="68"/>
        <v>80.7</v>
      </c>
      <c r="R763" s="6">
        <f t="shared" si="69"/>
        <v>41.88</v>
      </c>
      <c r="S763" s="6">
        <f t="shared" si="70"/>
        <v>38.82</v>
      </c>
      <c r="T763" s="8">
        <f t="shared" si="71"/>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11">
        <f t="shared" si="66"/>
        <v>2026</v>
      </c>
      <c r="D764" s="13" t="str">
        <f t="shared" si="67"/>
        <v>Q2</v>
      </c>
      <c r="E764" s="4">
        <f>MONTH(SalesDataTable[[#This Row],[Order Date]])</f>
        <v>5</v>
      </c>
      <c r="F764" s="4" t="str">
        <f>TEXT(SalesDataTable[[#This Row],[Order Date]],"MMM")</f>
        <v>May</v>
      </c>
      <c r="G764" s="4" t="s">
        <v>6</v>
      </c>
      <c r="H764" s="4" t="s">
        <v>49</v>
      </c>
      <c r="I764" s="4" t="s">
        <v>2</v>
      </c>
      <c r="J764" s="4" t="s">
        <v>13</v>
      </c>
      <c r="K764" s="4" t="s">
        <v>23</v>
      </c>
      <c r="L764" s="4" t="s">
        <v>40</v>
      </c>
      <c r="M764" s="9">
        <v>1</v>
      </c>
      <c r="N764" s="6">
        <v>80.86</v>
      </c>
      <c r="O764" s="7">
        <v>0</v>
      </c>
      <c r="P764" s="6">
        <v>38.44</v>
      </c>
      <c r="Q764" s="6">
        <f t="shared" si="68"/>
        <v>80.86</v>
      </c>
      <c r="R764" s="6">
        <f t="shared" si="69"/>
        <v>38.44</v>
      </c>
      <c r="S764" s="6">
        <f t="shared" si="70"/>
        <v>42.42</v>
      </c>
      <c r="T764" s="8">
        <f t="shared" si="71"/>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11">
        <f t="shared" si="66"/>
        <v>2026</v>
      </c>
      <c r="D765" s="13" t="str">
        <f t="shared" si="67"/>
        <v>Q2</v>
      </c>
      <c r="E765" s="4">
        <f>MONTH(SalesDataTable[[#This Row],[Order Date]])</f>
        <v>5</v>
      </c>
      <c r="F765" s="4"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68"/>
        <v>607.86</v>
      </c>
      <c r="R765" s="6">
        <f t="shared" si="69"/>
        <v>384.32</v>
      </c>
      <c r="S765" s="6">
        <f t="shared" si="70"/>
        <v>223.54000000000002</v>
      </c>
      <c r="T765" s="8">
        <f t="shared" si="71"/>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11">
        <f t="shared" si="66"/>
        <v>2026</v>
      </c>
      <c r="D766" s="13" t="str">
        <f t="shared" si="67"/>
        <v>Q2</v>
      </c>
      <c r="E766" s="4">
        <f>MONTH(SalesDataTable[[#This Row],[Order Date]])</f>
        <v>5</v>
      </c>
      <c r="F766" s="4" t="str">
        <f>TEXT(SalesDataTable[[#This Row],[Order Date]],"MMM")</f>
        <v>May</v>
      </c>
      <c r="G766" s="4" t="s">
        <v>11</v>
      </c>
      <c r="H766" s="4" t="s">
        <v>12</v>
      </c>
      <c r="I766" s="4" t="s">
        <v>2</v>
      </c>
      <c r="J766" s="4" t="s">
        <v>3</v>
      </c>
      <c r="K766" s="4" t="s">
        <v>23</v>
      </c>
      <c r="L766" s="4" t="s">
        <v>51</v>
      </c>
      <c r="M766" s="9">
        <v>4</v>
      </c>
      <c r="N766" s="6">
        <v>121.81</v>
      </c>
      <c r="O766" s="7">
        <v>0</v>
      </c>
      <c r="P766" s="6">
        <v>58.95</v>
      </c>
      <c r="Q766" s="6">
        <f t="shared" si="68"/>
        <v>487.24</v>
      </c>
      <c r="R766" s="6">
        <f t="shared" si="69"/>
        <v>235.8</v>
      </c>
      <c r="S766" s="6">
        <f t="shared" si="70"/>
        <v>251.44</v>
      </c>
      <c r="T766" s="8">
        <f t="shared" si="71"/>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11">
        <f t="shared" si="66"/>
        <v>2026</v>
      </c>
      <c r="D767" s="13" t="str">
        <f t="shared" si="67"/>
        <v>Q2</v>
      </c>
      <c r="E767" s="4">
        <f>MONTH(SalesDataTable[[#This Row],[Order Date]])</f>
        <v>5</v>
      </c>
      <c r="F767" s="4"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68"/>
        <v>1516.95</v>
      </c>
      <c r="R767" s="6">
        <f t="shared" si="69"/>
        <v>888.5</v>
      </c>
      <c r="S767" s="6">
        <f t="shared" si="70"/>
        <v>628.45000000000005</v>
      </c>
      <c r="T767" s="8">
        <f t="shared" si="71"/>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11">
        <f t="shared" si="66"/>
        <v>2026</v>
      </c>
      <c r="D768" s="13" t="str">
        <f t="shared" si="67"/>
        <v>Q2</v>
      </c>
      <c r="E768" s="4">
        <f>MONTH(SalesDataTable[[#This Row],[Order Date]])</f>
        <v>5</v>
      </c>
      <c r="F768" s="4" t="str">
        <f>TEXT(SalesDataTable[[#This Row],[Order Date]],"MMM")</f>
        <v>May</v>
      </c>
      <c r="G768" s="4" t="s">
        <v>6</v>
      </c>
      <c r="H768" s="4" t="s">
        <v>43</v>
      </c>
      <c r="I768" s="4" t="s">
        <v>2</v>
      </c>
      <c r="J768" s="4" t="s">
        <v>3</v>
      </c>
      <c r="K768" s="4" t="s">
        <v>4</v>
      </c>
      <c r="L768" s="4" t="s">
        <v>26</v>
      </c>
      <c r="M768" s="9">
        <v>1</v>
      </c>
      <c r="N768" s="6">
        <v>39.42</v>
      </c>
      <c r="O768" s="7">
        <v>0.05</v>
      </c>
      <c r="P768" s="6">
        <v>16.77</v>
      </c>
      <c r="Q768" s="6">
        <f t="shared" si="68"/>
        <v>37.448999999999998</v>
      </c>
      <c r="R768" s="6">
        <f t="shared" si="69"/>
        <v>16.77</v>
      </c>
      <c r="S768" s="6">
        <f t="shared" si="70"/>
        <v>20.678999999999998</v>
      </c>
      <c r="T768" s="8">
        <f t="shared" si="71"/>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11">
        <f t="shared" si="66"/>
        <v>2026</v>
      </c>
      <c r="D769" s="13" t="str">
        <f t="shared" si="67"/>
        <v>Q2</v>
      </c>
      <c r="E769" s="4">
        <f>MONTH(SalesDataTable[[#This Row],[Order Date]])</f>
        <v>5</v>
      </c>
      <c r="F769" s="4"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68"/>
        <v>161.36000000000001</v>
      </c>
      <c r="R769" s="6">
        <f t="shared" si="69"/>
        <v>87</v>
      </c>
      <c r="S769" s="6">
        <f t="shared" si="70"/>
        <v>74.360000000000014</v>
      </c>
      <c r="T769" s="8">
        <f t="shared" si="71"/>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11">
        <f t="shared" ref="C770:C833" si="72">YEAR(B770)</f>
        <v>2026</v>
      </c>
      <c r="D770" s="13" t="str">
        <f t="shared" ref="D770:D833" si="73">"Q"&amp;ROUNDUP(MONTH(B770)/3,0)</f>
        <v>Q2</v>
      </c>
      <c r="E770" s="4">
        <f>MONTH(SalesDataTable[[#This Row],[Order Date]])</f>
        <v>5</v>
      </c>
      <c r="F770" s="4"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74">M770*N770*(1-O770)</f>
        <v>123.68</v>
      </c>
      <c r="R770" s="6">
        <f t="shared" ref="R770:R833" si="75">M770*P770</f>
        <v>59.26</v>
      </c>
      <c r="S770" s="6">
        <f t="shared" ref="S770:S833" si="76">Q770-R770</f>
        <v>64.420000000000016</v>
      </c>
      <c r="T770" s="8">
        <f t="shared" ref="T770:T833" si="77">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11">
        <f t="shared" si="72"/>
        <v>2026</v>
      </c>
      <c r="D771" s="13" t="str">
        <f t="shared" si="73"/>
        <v>Q2</v>
      </c>
      <c r="E771" s="4">
        <f>MONTH(SalesDataTable[[#This Row],[Order Date]])</f>
        <v>5</v>
      </c>
      <c r="F771" s="4" t="str">
        <f>TEXT(SalesDataTable[[#This Row],[Order Date]],"MMM")</f>
        <v>May</v>
      </c>
      <c r="G771" s="4" t="s">
        <v>20</v>
      </c>
      <c r="H771" s="4" t="s">
        <v>33</v>
      </c>
      <c r="I771" s="4" t="s">
        <v>28</v>
      </c>
      <c r="J771" s="4" t="s">
        <v>3</v>
      </c>
      <c r="K771" s="4" t="s">
        <v>9</v>
      </c>
      <c r="L771" s="4" t="s">
        <v>17</v>
      </c>
      <c r="M771" s="9">
        <v>1</v>
      </c>
      <c r="N771" s="6">
        <v>146.29</v>
      </c>
      <c r="O771" s="7">
        <v>0</v>
      </c>
      <c r="P771" s="6">
        <v>81.16</v>
      </c>
      <c r="Q771" s="6">
        <f t="shared" si="74"/>
        <v>146.29</v>
      </c>
      <c r="R771" s="6">
        <f t="shared" si="75"/>
        <v>81.16</v>
      </c>
      <c r="S771" s="6">
        <f t="shared" si="76"/>
        <v>65.13</v>
      </c>
      <c r="T771" s="8">
        <f t="shared" si="77"/>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11">
        <f t="shared" si="72"/>
        <v>2026</v>
      </c>
      <c r="D772" s="13" t="str">
        <f t="shared" si="73"/>
        <v>Q2</v>
      </c>
      <c r="E772" s="4">
        <f>MONTH(SalesDataTable[[#This Row],[Order Date]])</f>
        <v>5</v>
      </c>
      <c r="F772" s="4" t="str">
        <f>TEXT(SalesDataTable[[#This Row],[Order Date]],"MMM")</f>
        <v>May</v>
      </c>
      <c r="G772" s="4" t="s">
        <v>0</v>
      </c>
      <c r="H772" s="4" t="s">
        <v>1</v>
      </c>
      <c r="I772" s="4" t="s">
        <v>2</v>
      </c>
      <c r="J772" s="4" t="s">
        <v>13</v>
      </c>
      <c r="K772" s="4" t="s">
        <v>14</v>
      </c>
      <c r="L772" s="4" t="s">
        <v>48</v>
      </c>
      <c r="M772" s="9">
        <v>2</v>
      </c>
      <c r="N772" s="6">
        <v>164.95</v>
      </c>
      <c r="O772" s="7">
        <v>0.1</v>
      </c>
      <c r="P772" s="6">
        <v>86.27</v>
      </c>
      <c r="Q772" s="6">
        <f t="shared" si="74"/>
        <v>296.90999999999997</v>
      </c>
      <c r="R772" s="6">
        <f t="shared" si="75"/>
        <v>172.54</v>
      </c>
      <c r="S772" s="6">
        <f t="shared" si="76"/>
        <v>124.36999999999998</v>
      </c>
      <c r="T772" s="8">
        <f t="shared" si="77"/>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11">
        <f t="shared" si="72"/>
        <v>2026</v>
      </c>
      <c r="D773" s="13" t="str">
        <f t="shared" si="73"/>
        <v>Q2</v>
      </c>
      <c r="E773" s="4">
        <f>MONTH(SalesDataTable[[#This Row],[Order Date]])</f>
        <v>5</v>
      </c>
      <c r="F773" s="4" t="str">
        <f>TEXT(SalesDataTable[[#This Row],[Order Date]],"MMM")</f>
        <v>May</v>
      </c>
      <c r="G773" s="4" t="s">
        <v>0</v>
      </c>
      <c r="H773" s="4" t="s">
        <v>50</v>
      </c>
      <c r="I773" s="4" t="s">
        <v>19</v>
      </c>
      <c r="J773" s="4" t="s">
        <v>16</v>
      </c>
      <c r="K773" s="4" t="s">
        <v>9</v>
      </c>
      <c r="L773" s="4" t="s">
        <v>10</v>
      </c>
      <c r="M773" s="9">
        <v>2</v>
      </c>
      <c r="N773" s="6">
        <v>91.59</v>
      </c>
      <c r="O773" s="7">
        <v>0</v>
      </c>
      <c r="P773" s="6">
        <v>44.97</v>
      </c>
      <c r="Q773" s="6">
        <f t="shared" si="74"/>
        <v>183.18</v>
      </c>
      <c r="R773" s="6">
        <f t="shared" si="75"/>
        <v>89.94</v>
      </c>
      <c r="S773" s="6">
        <f t="shared" si="76"/>
        <v>93.240000000000009</v>
      </c>
      <c r="T773" s="8">
        <f t="shared" si="77"/>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11">
        <f t="shared" si="72"/>
        <v>2026</v>
      </c>
      <c r="D774" s="13" t="str">
        <f t="shared" si="73"/>
        <v>Q2</v>
      </c>
      <c r="E774" s="4">
        <f>MONTH(SalesDataTable[[#This Row],[Order Date]])</f>
        <v>5</v>
      </c>
      <c r="F774" s="4" t="str">
        <f>TEXT(SalesDataTable[[#This Row],[Order Date]],"MMM")</f>
        <v>May</v>
      </c>
      <c r="G774" s="4" t="s">
        <v>20</v>
      </c>
      <c r="H774" s="4" t="s">
        <v>47</v>
      </c>
      <c r="I774" s="4" t="s">
        <v>2</v>
      </c>
      <c r="J774" s="4" t="s">
        <v>3</v>
      </c>
      <c r="K774" s="4" t="s">
        <v>34</v>
      </c>
      <c r="L774" s="4" t="s">
        <v>45</v>
      </c>
      <c r="M774" s="9">
        <v>1</v>
      </c>
      <c r="N774" s="6">
        <v>51.78</v>
      </c>
      <c r="O774" s="7">
        <v>0.1</v>
      </c>
      <c r="P774" s="6">
        <v>21.63</v>
      </c>
      <c r="Q774" s="6">
        <f t="shared" si="74"/>
        <v>46.602000000000004</v>
      </c>
      <c r="R774" s="6">
        <f t="shared" si="75"/>
        <v>21.63</v>
      </c>
      <c r="S774" s="6">
        <f t="shared" si="76"/>
        <v>24.972000000000005</v>
      </c>
      <c r="T774" s="8">
        <f t="shared" si="77"/>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11">
        <f t="shared" si="72"/>
        <v>2026</v>
      </c>
      <c r="D775" s="13" t="str">
        <f t="shared" si="73"/>
        <v>Q2</v>
      </c>
      <c r="E775" s="4">
        <f>MONTH(SalesDataTable[[#This Row],[Order Date]])</f>
        <v>5</v>
      </c>
      <c r="F775" s="4" t="str">
        <f>TEXT(SalesDataTable[[#This Row],[Order Date]],"MMM")</f>
        <v>May</v>
      </c>
      <c r="G775" s="4" t="s">
        <v>20</v>
      </c>
      <c r="H775" s="4" t="s">
        <v>33</v>
      </c>
      <c r="I775" s="4" t="s">
        <v>19</v>
      </c>
      <c r="J775" s="4" t="s">
        <v>3</v>
      </c>
      <c r="K775" s="4" t="s">
        <v>14</v>
      </c>
      <c r="L775" s="4" t="s">
        <v>32</v>
      </c>
      <c r="M775" s="9">
        <v>2</v>
      </c>
      <c r="N775" s="6">
        <v>46.25</v>
      </c>
      <c r="O775" s="7">
        <v>0</v>
      </c>
      <c r="P775" s="6">
        <v>18.12</v>
      </c>
      <c r="Q775" s="6">
        <f t="shared" si="74"/>
        <v>92.5</v>
      </c>
      <c r="R775" s="6">
        <f t="shared" si="75"/>
        <v>36.24</v>
      </c>
      <c r="S775" s="6">
        <f t="shared" si="76"/>
        <v>56.26</v>
      </c>
      <c r="T775" s="8">
        <f t="shared" si="77"/>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11">
        <f t="shared" si="72"/>
        <v>2026</v>
      </c>
      <c r="D776" s="13" t="str">
        <f t="shared" si="73"/>
        <v>Q2</v>
      </c>
      <c r="E776" s="4">
        <f>MONTH(SalesDataTable[[#This Row],[Order Date]])</f>
        <v>5</v>
      </c>
      <c r="F776" s="4" t="str">
        <f>TEXT(SalesDataTable[[#This Row],[Order Date]],"MMM")</f>
        <v>May</v>
      </c>
      <c r="G776" s="4" t="s">
        <v>0</v>
      </c>
      <c r="H776" s="4" t="s">
        <v>1</v>
      </c>
      <c r="I776" s="4" t="s">
        <v>2</v>
      </c>
      <c r="J776" s="4" t="s">
        <v>3</v>
      </c>
      <c r="K776" s="4" t="s">
        <v>23</v>
      </c>
      <c r="L776" s="4" t="s">
        <v>29</v>
      </c>
      <c r="M776" s="9">
        <v>3</v>
      </c>
      <c r="N776" s="6">
        <v>198.5</v>
      </c>
      <c r="O776" s="7">
        <v>0</v>
      </c>
      <c r="P776" s="6">
        <v>102.23</v>
      </c>
      <c r="Q776" s="6">
        <f t="shared" si="74"/>
        <v>595.5</v>
      </c>
      <c r="R776" s="6">
        <f t="shared" si="75"/>
        <v>306.69</v>
      </c>
      <c r="S776" s="6">
        <f t="shared" si="76"/>
        <v>288.81</v>
      </c>
      <c r="T776" s="8">
        <f t="shared" si="77"/>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11">
        <f t="shared" si="72"/>
        <v>2026</v>
      </c>
      <c r="D777" s="13" t="str">
        <f t="shared" si="73"/>
        <v>Q2</v>
      </c>
      <c r="E777" s="4">
        <f>MONTH(SalesDataTable[[#This Row],[Order Date]])</f>
        <v>5</v>
      </c>
      <c r="F777" s="4"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74"/>
        <v>137.52000000000001</v>
      </c>
      <c r="R777" s="6">
        <f t="shared" si="75"/>
        <v>77.67</v>
      </c>
      <c r="S777" s="6">
        <f t="shared" si="76"/>
        <v>59.850000000000009</v>
      </c>
      <c r="T777" s="8">
        <f t="shared" si="77"/>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11">
        <f t="shared" si="72"/>
        <v>2026</v>
      </c>
      <c r="D778" s="13" t="str">
        <f t="shared" si="73"/>
        <v>Q2</v>
      </c>
      <c r="E778" s="4">
        <f>MONTH(SalesDataTable[[#This Row],[Order Date]])</f>
        <v>5</v>
      </c>
      <c r="F778" s="4"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74"/>
        <v>322.95999999999998</v>
      </c>
      <c r="R778" s="6">
        <f t="shared" si="75"/>
        <v>170.06</v>
      </c>
      <c r="S778" s="6">
        <f t="shared" si="76"/>
        <v>152.89999999999998</v>
      </c>
      <c r="T778" s="8">
        <f t="shared" si="77"/>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11">
        <f t="shared" si="72"/>
        <v>2026</v>
      </c>
      <c r="D779" s="13" t="str">
        <f t="shared" si="73"/>
        <v>Q2</v>
      </c>
      <c r="E779" s="4">
        <f>MONTH(SalesDataTable[[#This Row],[Order Date]])</f>
        <v>5</v>
      </c>
      <c r="F779" s="4" t="str">
        <f>TEXT(SalesDataTable[[#This Row],[Order Date]],"MMM")</f>
        <v>May</v>
      </c>
      <c r="G779" s="4" t="s">
        <v>6</v>
      </c>
      <c r="H779" s="4" t="s">
        <v>27</v>
      </c>
      <c r="I779" s="4" t="s">
        <v>19</v>
      </c>
      <c r="J779" s="4" t="s">
        <v>3</v>
      </c>
      <c r="K779" s="4" t="s">
        <v>4</v>
      </c>
      <c r="L779" s="4" t="s">
        <v>5</v>
      </c>
      <c r="M779" s="9">
        <v>1</v>
      </c>
      <c r="N779" s="6">
        <v>82.86</v>
      </c>
      <c r="O779" s="7">
        <v>0</v>
      </c>
      <c r="P779" s="6">
        <v>42.67</v>
      </c>
      <c r="Q779" s="6">
        <f t="shared" si="74"/>
        <v>82.86</v>
      </c>
      <c r="R779" s="6">
        <f t="shared" si="75"/>
        <v>42.67</v>
      </c>
      <c r="S779" s="6">
        <f t="shared" si="76"/>
        <v>40.19</v>
      </c>
      <c r="T779" s="8">
        <f t="shared" si="77"/>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11">
        <f t="shared" si="72"/>
        <v>2026</v>
      </c>
      <c r="D780" s="13" t="str">
        <f t="shared" si="73"/>
        <v>Q2</v>
      </c>
      <c r="E780" s="4">
        <f>MONTH(SalesDataTable[[#This Row],[Order Date]])</f>
        <v>5</v>
      </c>
      <c r="F780" s="4" t="str">
        <f>TEXT(SalesDataTable[[#This Row],[Order Date]],"MMM")</f>
        <v>May</v>
      </c>
      <c r="G780" s="4" t="s">
        <v>20</v>
      </c>
      <c r="H780" s="4" t="s">
        <v>21</v>
      </c>
      <c r="I780" s="4" t="s">
        <v>2</v>
      </c>
      <c r="J780" s="4" t="s">
        <v>13</v>
      </c>
      <c r="K780" s="4" t="s">
        <v>34</v>
      </c>
      <c r="L780" s="4" t="s">
        <v>45</v>
      </c>
      <c r="M780" s="9">
        <v>1</v>
      </c>
      <c r="N780" s="6">
        <v>51.15</v>
      </c>
      <c r="O780" s="7">
        <v>0</v>
      </c>
      <c r="P780" s="6">
        <v>21.39</v>
      </c>
      <c r="Q780" s="6">
        <f t="shared" si="74"/>
        <v>51.15</v>
      </c>
      <c r="R780" s="6">
        <f t="shared" si="75"/>
        <v>21.39</v>
      </c>
      <c r="S780" s="6">
        <f t="shared" si="76"/>
        <v>29.759999999999998</v>
      </c>
      <c r="T780" s="8">
        <f t="shared" si="77"/>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11">
        <f t="shared" si="72"/>
        <v>2026</v>
      </c>
      <c r="D781" s="13" t="str">
        <f t="shared" si="73"/>
        <v>Q2</v>
      </c>
      <c r="E781" s="4">
        <f>MONTH(SalesDataTable[[#This Row],[Order Date]])</f>
        <v>5</v>
      </c>
      <c r="F781" s="4"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74"/>
        <v>545.72400000000005</v>
      </c>
      <c r="R781" s="6">
        <f t="shared" si="75"/>
        <v>265.08</v>
      </c>
      <c r="S781" s="6">
        <f t="shared" si="76"/>
        <v>280.64400000000006</v>
      </c>
      <c r="T781" s="8">
        <f t="shared" si="77"/>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11">
        <f t="shared" si="72"/>
        <v>2026</v>
      </c>
      <c r="D782" s="13" t="str">
        <f t="shared" si="73"/>
        <v>Q2</v>
      </c>
      <c r="E782" s="4">
        <f>MONTH(SalesDataTable[[#This Row],[Order Date]])</f>
        <v>5</v>
      </c>
      <c r="F782" s="4" t="str">
        <f>TEXT(SalesDataTable[[#This Row],[Order Date]],"MMM")</f>
        <v>May</v>
      </c>
      <c r="G782" s="4" t="s">
        <v>6</v>
      </c>
      <c r="H782" s="4" t="s">
        <v>7</v>
      </c>
      <c r="I782" s="4" t="s">
        <v>28</v>
      </c>
      <c r="J782" s="4" t="s">
        <v>3</v>
      </c>
      <c r="K782" s="4" t="s">
        <v>4</v>
      </c>
      <c r="L782" s="4" t="s">
        <v>22</v>
      </c>
      <c r="M782" s="9">
        <v>2</v>
      </c>
      <c r="N782" s="6">
        <v>50.93</v>
      </c>
      <c r="O782" s="7">
        <v>0</v>
      </c>
      <c r="P782" s="6">
        <v>22.91</v>
      </c>
      <c r="Q782" s="6">
        <f t="shared" si="74"/>
        <v>101.86</v>
      </c>
      <c r="R782" s="6">
        <f t="shared" si="75"/>
        <v>45.82</v>
      </c>
      <c r="S782" s="6">
        <f t="shared" si="76"/>
        <v>56.04</v>
      </c>
      <c r="T782" s="8">
        <f t="shared" si="77"/>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11">
        <f t="shared" si="72"/>
        <v>2026</v>
      </c>
      <c r="D783" s="13" t="str">
        <f t="shared" si="73"/>
        <v>Q2</v>
      </c>
      <c r="E783" s="4">
        <f>MONTH(SalesDataTable[[#This Row],[Order Date]])</f>
        <v>5</v>
      </c>
      <c r="F783" s="4" t="str">
        <f>TEXT(SalesDataTable[[#This Row],[Order Date]],"MMM")</f>
        <v>May</v>
      </c>
      <c r="G783" s="4" t="s">
        <v>11</v>
      </c>
      <c r="H783" s="4" t="s">
        <v>25</v>
      </c>
      <c r="I783" s="4" t="s">
        <v>2</v>
      </c>
      <c r="J783" s="4" t="s">
        <v>3</v>
      </c>
      <c r="K783" s="4" t="s">
        <v>34</v>
      </c>
      <c r="L783" s="4" t="s">
        <v>45</v>
      </c>
      <c r="M783" s="9">
        <v>2</v>
      </c>
      <c r="N783" s="6">
        <v>50.79</v>
      </c>
      <c r="O783" s="7">
        <v>0.05</v>
      </c>
      <c r="P783" s="6">
        <v>21.83</v>
      </c>
      <c r="Q783" s="6">
        <f t="shared" si="74"/>
        <v>96.500999999999991</v>
      </c>
      <c r="R783" s="6">
        <f t="shared" si="75"/>
        <v>43.66</v>
      </c>
      <c r="S783" s="6">
        <f t="shared" si="76"/>
        <v>52.840999999999994</v>
      </c>
      <c r="T783" s="8">
        <f t="shared" si="77"/>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11">
        <f t="shared" si="72"/>
        <v>2026</v>
      </c>
      <c r="D784" s="13" t="str">
        <f t="shared" si="73"/>
        <v>Q2</v>
      </c>
      <c r="E784" s="4">
        <f>MONTH(SalesDataTable[[#This Row],[Order Date]])</f>
        <v>5</v>
      </c>
      <c r="F784" s="4"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74"/>
        <v>724.23</v>
      </c>
      <c r="R784" s="6">
        <f t="shared" si="75"/>
        <v>444.45</v>
      </c>
      <c r="S784" s="6">
        <f t="shared" si="76"/>
        <v>279.78000000000003</v>
      </c>
      <c r="T784" s="8">
        <f t="shared" si="77"/>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11">
        <f t="shared" si="72"/>
        <v>2026</v>
      </c>
      <c r="D785" s="13" t="str">
        <f t="shared" si="73"/>
        <v>Q2</v>
      </c>
      <c r="E785" s="4">
        <f>MONTH(SalesDataTable[[#This Row],[Order Date]])</f>
        <v>5</v>
      </c>
      <c r="F785" s="4"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74"/>
        <v>72.819999999999993</v>
      </c>
      <c r="R785" s="6">
        <f t="shared" si="75"/>
        <v>27.84</v>
      </c>
      <c r="S785" s="6">
        <f t="shared" si="76"/>
        <v>44.97999999999999</v>
      </c>
      <c r="T785" s="8">
        <f t="shared" si="77"/>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11">
        <f t="shared" si="72"/>
        <v>2026</v>
      </c>
      <c r="D786" s="13" t="str">
        <f t="shared" si="73"/>
        <v>Q2</v>
      </c>
      <c r="E786" s="4">
        <f>MONTH(SalesDataTable[[#This Row],[Order Date]])</f>
        <v>5</v>
      </c>
      <c r="F786" s="4" t="str">
        <f>TEXT(SalesDataTable[[#This Row],[Order Date]],"MMM")</f>
        <v>May</v>
      </c>
      <c r="G786" s="4" t="s">
        <v>20</v>
      </c>
      <c r="H786" s="4" t="s">
        <v>21</v>
      </c>
      <c r="I786" s="4" t="s">
        <v>28</v>
      </c>
      <c r="J786" s="4" t="s">
        <v>3</v>
      </c>
      <c r="K786" s="4" t="s">
        <v>9</v>
      </c>
      <c r="L786" s="4" t="s">
        <v>46</v>
      </c>
      <c r="M786" s="9">
        <v>2</v>
      </c>
      <c r="N786" s="6">
        <v>72.25</v>
      </c>
      <c r="O786" s="7">
        <v>0</v>
      </c>
      <c r="P786" s="6">
        <v>32.25</v>
      </c>
      <c r="Q786" s="6">
        <f t="shared" si="74"/>
        <v>144.5</v>
      </c>
      <c r="R786" s="6">
        <f t="shared" si="75"/>
        <v>64.5</v>
      </c>
      <c r="S786" s="6">
        <f t="shared" si="76"/>
        <v>80</v>
      </c>
      <c r="T786" s="8">
        <f t="shared" si="77"/>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11">
        <f t="shared" si="72"/>
        <v>2026</v>
      </c>
      <c r="D787" s="13" t="str">
        <f t="shared" si="73"/>
        <v>Q2</v>
      </c>
      <c r="E787" s="4">
        <f>MONTH(SalesDataTable[[#This Row],[Order Date]])</f>
        <v>5</v>
      </c>
      <c r="F787" s="4" t="str">
        <f>TEXT(SalesDataTable[[#This Row],[Order Date]],"MMM")</f>
        <v>May</v>
      </c>
      <c r="G787" s="4" t="s">
        <v>20</v>
      </c>
      <c r="H787" s="4" t="s">
        <v>33</v>
      </c>
      <c r="I787" s="4" t="s">
        <v>19</v>
      </c>
      <c r="J787" s="4" t="s">
        <v>13</v>
      </c>
      <c r="K787" s="4" t="s">
        <v>4</v>
      </c>
      <c r="L787" s="4" t="s">
        <v>30</v>
      </c>
      <c r="M787" s="9">
        <v>4</v>
      </c>
      <c r="N787" s="6">
        <v>103.36</v>
      </c>
      <c r="O787" s="7">
        <v>0</v>
      </c>
      <c r="P787" s="6">
        <v>51.59</v>
      </c>
      <c r="Q787" s="6">
        <f t="shared" si="74"/>
        <v>413.44</v>
      </c>
      <c r="R787" s="6">
        <f t="shared" si="75"/>
        <v>206.36</v>
      </c>
      <c r="S787" s="6">
        <f t="shared" si="76"/>
        <v>207.07999999999998</v>
      </c>
      <c r="T787" s="8">
        <f t="shared" si="77"/>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11">
        <f t="shared" si="72"/>
        <v>2026</v>
      </c>
      <c r="D788" s="13" t="str">
        <f t="shared" si="73"/>
        <v>Q2</v>
      </c>
      <c r="E788" s="4">
        <f>MONTH(SalesDataTable[[#This Row],[Order Date]])</f>
        <v>5</v>
      </c>
      <c r="F788" s="4"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74"/>
        <v>495.89</v>
      </c>
      <c r="R788" s="6">
        <f t="shared" si="75"/>
        <v>318.76</v>
      </c>
      <c r="S788" s="6">
        <f t="shared" si="76"/>
        <v>177.13</v>
      </c>
      <c r="T788" s="8">
        <f t="shared" si="77"/>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11">
        <f t="shared" si="72"/>
        <v>2026</v>
      </c>
      <c r="D789" s="13" t="str">
        <f t="shared" si="73"/>
        <v>Q2</v>
      </c>
      <c r="E789" s="4">
        <f>MONTH(SalesDataTable[[#This Row],[Order Date]])</f>
        <v>5</v>
      </c>
      <c r="F789" s="4" t="str">
        <f>TEXT(SalesDataTable[[#This Row],[Order Date]],"MMM")</f>
        <v>May</v>
      </c>
      <c r="G789" s="4" t="s">
        <v>6</v>
      </c>
      <c r="H789" s="4" t="s">
        <v>43</v>
      </c>
      <c r="I789" s="4" t="s">
        <v>2</v>
      </c>
      <c r="J789" s="4" t="s">
        <v>3</v>
      </c>
      <c r="K789" s="4" t="s">
        <v>4</v>
      </c>
      <c r="L789" s="4" t="s">
        <v>30</v>
      </c>
      <c r="M789" s="9">
        <v>2</v>
      </c>
      <c r="N789" s="6">
        <v>100.49</v>
      </c>
      <c r="O789" s="7">
        <v>0.1</v>
      </c>
      <c r="P789" s="6">
        <v>50.11</v>
      </c>
      <c r="Q789" s="6">
        <f t="shared" si="74"/>
        <v>180.88200000000001</v>
      </c>
      <c r="R789" s="6">
        <f t="shared" si="75"/>
        <v>100.22</v>
      </c>
      <c r="S789" s="6">
        <f t="shared" si="76"/>
        <v>80.662000000000006</v>
      </c>
      <c r="T789" s="8">
        <f t="shared" si="77"/>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11">
        <f t="shared" si="72"/>
        <v>2026</v>
      </c>
      <c r="D790" s="13" t="str">
        <f t="shared" si="73"/>
        <v>Q2</v>
      </c>
      <c r="E790" s="4">
        <f>MONTH(SalesDataTable[[#This Row],[Order Date]])</f>
        <v>5</v>
      </c>
      <c r="F790" s="4"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74"/>
        <v>1198.404</v>
      </c>
      <c r="R790" s="6">
        <f t="shared" si="75"/>
        <v>792.24</v>
      </c>
      <c r="S790" s="6">
        <f t="shared" si="76"/>
        <v>406.16399999999999</v>
      </c>
      <c r="T790" s="8">
        <f t="shared" si="77"/>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11">
        <f t="shared" si="72"/>
        <v>2026</v>
      </c>
      <c r="D791" s="13" t="str">
        <f t="shared" si="73"/>
        <v>Q2</v>
      </c>
      <c r="E791" s="4">
        <f>MONTH(SalesDataTable[[#This Row],[Order Date]])</f>
        <v>5</v>
      </c>
      <c r="F791" s="4" t="str">
        <f>TEXT(SalesDataTable[[#This Row],[Order Date]],"MMM")</f>
        <v>May</v>
      </c>
      <c r="G791" s="4" t="s">
        <v>6</v>
      </c>
      <c r="H791" s="4" t="s">
        <v>43</v>
      </c>
      <c r="I791" s="4" t="s">
        <v>2</v>
      </c>
      <c r="J791" s="4" t="s">
        <v>13</v>
      </c>
      <c r="K791" s="4" t="s">
        <v>9</v>
      </c>
      <c r="L791" s="4" t="s">
        <v>37</v>
      </c>
      <c r="M791" s="9">
        <v>1</v>
      </c>
      <c r="N791" s="6">
        <v>154.6</v>
      </c>
      <c r="O791" s="7">
        <v>0</v>
      </c>
      <c r="P791" s="6">
        <v>80.05</v>
      </c>
      <c r="Q791" s="6">
        <f t="shared" si="74"/>
        <v>154.6</v>
      </c>
      <c r="R791" s="6">
        <f t="shared" si="75"/>
        <v>80.05</v>
      </c>
      <c r="S791" s="6">
        <f t="shared" si="76"/>
        <v>74.55</v>
      </c>
      <c r="T791" s="8">
        <f t="shared" si="77"/>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11">
        <f t="shared" si="72"/>
        <v>2026</v>
      </c>
      <c r="D792" s="13" t="str">
        <f t="shared" si="73"/>
        <v>Q2</v>
      </c>
      <c r="E792" s="4">
        <f>MONTH(SalesDataTable[[#This Row],[Order Date]])</f>
        <v>5</v>
      </c>
      <c r="F792" s="4" t="str">
        <f>TEXT(SalesDataTable[[#This Row],[Order Date]],"MMM")</f>
        <v>May</v>
      </c>
      <c r="G792" s="4" t="s">
        <v>20</v>
      </c>
      <c r="H792" s="4" t="s">
        <v>21</v>
      </c>
      <c r="I792" s="4" t="s">
        <v>28</v>
      </c>
      <c r="J792" s="4" t="s">
        <v>3</v>
      </c>
      <c r="K792" s="4" t="s">
        <v>4</v>
      </c>
      <c r="L792" s="4" t="s">
        <v>5</v>
      </c>
      <c r="M792" s="9">
        <v>1</v>
      </c>
      <c r="N792" s="6">
        <v>83.23</v>
      </c>
      <c r="O792" s="7">
        <v>0.05</v>
      </c>
      <c r="P792" s="6">
        <v>43.82</v>
      </c>
      <c r="Q792" s="6">
        <f t="shared" si="74"/>
        <v>79.0685</v>
      </c>
      <c r="R792" s="6">
        <f t="shared" si="75"/>
        <v>43.82</v>
      </c>
      <c r="S792" s="6">
        <f t="shared" si="76"/>
        <v>35.2485</v>
      </c>
      <c r="T792" s="8">
        <f t="shared" si="77"/>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11">
        <f t="shared" si="72"/>
        <v>2026</v>
      </c>
      <c r="D793" s="13" t="str">
        <f t="shared" si="73"/>
        <v>Q2</v>
      </c>
      <c r="E793" s="4">
        <f>MONTH(SalesDataTable[[#This Row],[Order Date]])</f>
        <v>5</v>
      </c>
      <c r="F793" s="4" t="str">
        <f>TEXT(SalesDataTable[[#This Row],[Order Date]],"MMM")</f>
        <v>May</v>
      </c>
      <c r="G793" s="4" t="s">
        <v>6</v>
      </c>
      <c r="H793" s="4" t="s">
        <v>43</v>
      </c>
      <c r="I793" s="4" t="s">
        <v>28</v>
      </c>
      <c r="J793" s="4" t="s">
        <v>3</v>
      </c>
      <c r="K793" s="4" t="s">
        <v>14</v>
      </c>
      <c r="L793" s="4" t="s">
        <v>32</v>
      </c>
      <c r="M793" s="9">
        <v>3</v>
      </c>
      <c r="N793" s="6">
        <v>46.23</v>
      </c>
      <c r="O793" s="7">
        <v>0</v>
      </c>
      <c r="P793" s="6">
        <v>18.47</v>
      </c>
      <c r="Q793" s="6">
        <f t="shared" si="74"/>
        <v>138.69</v>
      </c>
      <c r="R793" s="6">
        <f t="shared" si="75"/>
        <v>55.41</v>
      </c>
      <c r="S793" s="6">
        <f t="shared" si="76"/>
        <v>83.28</v>
      </c>
      <c r="T793" s="8">
        <f t="shared" si="77"/>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11">
        <f t="shared" si="72"/>
        <v>2026</v>
      </c>
      <c r="D794" s="13" t="str">
        <f t="shared" si="73"/>
        <v>Q2</v>
      </c>
      <c r="E794" s="4">
        <f>MONTH(SalesDataTable[[#This Row],[Order Date]])</f>
        <v>5</v>
      </c>
      <c r="F794" s="4"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74"/>
        <v>119.035</v>
      </c>
      <c r="R794" s="6">
        <f t="shared" si="75"/>
        <v>59.62</v>
      </c>
      <c r="S794" s="6">
        <f t="shared" si="76"/>
        <v>59.414999999999999</v>
      </c>
      <c r="T794" s="8">
        <f t="shared" si="77"/>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11">
        <f t="shared" si="72"/>
        <v>2026</v>
      </c>
      <c r="D795" s="13" t="str">
        <f t="shared" si="73"/>
        <v>Q2</v>
      </c>
      <c r="E795" s="4">
        <f>MONTH(SalesDataTable[[#This Row],[Order Date]])</f>
        <v>5</v>
      </c>
      <c r="F795" s="4"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74"/>
        <v>32.543999999999997</v>
      </c>
      <c r="R795" s="6">
        <f t="shared" si="75"/>
        <v>13.38</v>
      </c>
      <c r="S795" s="6">
        <f t="shared" si="76"/>
        <v>19.163999999999994</v>
      </c>
      <c r="T795" s="8">
        <f t="shared" si="77"/>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11">
        <f t="shared" si="72"/>
        <v>2026</v>
      </c>
      <c r="D796" s="13" t="str">
        <f t="shared" si="73"/>
        <v>Q2</v>
      </c>
      <c r="E796" s="4">
        <f>MONTH(SalesDataTable[[#This Row],[Order Date]])</f>
        <v>5</v>
      </c>
      <c r="F796" s="4"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74"/>
        <v>115.33949999999999</v>
      </c>
      <c r="R796" s="6">
        <f t="shared" si="75"/>
        <v>60.75</v>
      </c>
      <c r="S796" s="6">
        <f t="shared" si="76"/>
        <v>54.589499999999987</v>
      </c>
      <c r="T796" s="8">
        <f t="shared" si="77"/>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11">
        <f t="shared" si="72"/>
        <v>2026</v>
      </c>
      <c r="D797" s="13" t="str">
        <f t="shared" si="73"/>
        <v>Q2</v>
      </c>
      <c r="E797" s="4">
        <f>MONTH(SalesDataTable[[#This Row],[Order Date]])</f>
        <v>5</v>
      </c>
      <c r="F797" s="4"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74"/>
        <v>357.96600000000001</v>
      </c>
      <c r="R797" s="6">
        <f t="shared" si="75"/>
        <v>203.64</v>
      </c>
      <c r="S797" s="6">
        <f t="shared" si="76"/>
        <v>154.32600000000002</v>
      </c>
      <c r="T797" s="8">
        <f t="shared" si="77"/>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11">
        <f t="shared" si="72"/>
        <v>2026</v>
      </c>
      <c r="D798" s="13" t="str">
        <f t="shared" si="73"/>
        <v>Q2</v>
      </c>
      <c r="E798" s="4">
        <f>MONTH(SalesDataTable[[#This Row],[Order Date]])</f>
        <v>5</v>
      </c>
      <c r="F798" s="4"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74"/>
        <v>154.10899999999998</v>
      </c>
      <c r="R798" s="6">
        <f t="shared" si="75"/>
        <v>80.099999999999994</v>
      </c>
      <c r="S798" s="6">
        <f t="shared" si="76"/>
        <v>74.008999999999986</v>
      </c>
      <c r="T798" s="8">
        <f t="shared" si="77"/>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11">
        <f t="shared" si="72"/>
        <v>2026</v>
      </c>
      <c r="D799" s="13" t="str">
        <f t="shared" si="73"/>
        <v>Q2</v>
      </c>
      <c r="E799" s="4">
        <f>MONTH(SalesDataTable[[#This Row],[Order Date]])</f>
        <v>5</v>
      </c>
      <c r="F799" s="4" t="str">
        <f>TEXT(SalesDataTable[[#This Row],[Order Date]],"MMM")</f>
        <v>May</v>
      </c>
      <c r="G799" s="4" t="s">
        <v>6</v>
      </c>
      <c r="H799" s="4" t="s">
        <v>49</v>
      </c>
      <c r="I799" s="4" t="s">
        <v>28</v>
      </c>
      <c r="J799" s="4" t="s">
        <v>16</v>
      </c>
      <c r="K799" s="4" t="s">
        <v>4</v>
      </c>
      <c r="L799" s="4" t="s">
        <v>30</v>
      </c>
      <c r="M799" s="9">
        <v>3</v>
      </c>
      <c r="N799" s="6">
        <v>104.54</v>
      </c>
      <c r="O799" s="7">
        <v>0</v>
      </c>
      <c r="P799" s="6">
        <v>51.45</v>
      </c>
      <c r="Q799" s="6">
        <f t="shared" si="74"/>
        <v>313.62</v>
      </c>
      <c r="R799" s="6">
        <f t="shared" si="75"/>
        <v>154.35000000000002</v>
      </c>
      <c r="S799" s="6">
        <f t="shared" si="76"/>
        <v>159.26999999999998</v>
      </c>
      <c r="T799" s="8">
        <f t="shared" si="77"/>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11">
        <f t="shared" si="72"/>
        <v>2026</v>
      </c>
      <c r="D800" s="13" t="str">
        <f t="shared" si="73"/>
        <v>Q2</v>
      </c>
      <c r="E800" s="4">
        <f>MONTH(SalesDataTable[[#This Row],[Order Date]])</f>
        <v>5</v>
      </c>
      <c r="F800" s="4" t="str">
        <f>TEXT(SalesDataTable[[#This Row],[Order Date]],"MMM")</f>
        <v>May</v>
      </c>
      <c r="G800" s="4" t="s">
        <v>11</v>
      </c>
      <c r="H800" s="4" t="s">
        <v>52</v>
      </c>
      <c r="I800" s="4" t="s">
        <v>19</v>
      </c>
      <c r="J800" s="4" t="s">
        <v>13</v>
      </c>
      <c r="K800" s="4" t="s">
        <v>9</v>
      </c>
      <c r="L800" s="4" t="s">
        <v>17</v>
      </c>
      <c r="M800" s="9">
        <v>3</v>
      </c>
      <c r="N800" s="6">
        <v>143.87</v>
      </c>
      <c r="O800" s="7">
        <v>0</v>
      </c>
      <c r="P800" s="6">
        <v>79.2</v>
      </c>
      <c r="Q800" s="6">
        <f t="shared" si="74"/>
        <v>431.61</v>
      </c>
      <c r="R800" s="6">
        <f t="shared" si="75"/>
        <v>237.60000000000002</v>
      </c>
      <c r="S800" s="6">
        <f t="shared" si="76"/>
        <v>194.01</v>
      </c>
      <c r="T800" s="8">
        <f t="shared" si="77"/>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11">
        <f t="shared" si="72"/>
        <v>2026</v>
      </c>
      <c r="D801" s="13" t="str">
        <f t="shared" si="73"/>
        <v>Q2</v>
      </c>
      <c r="E801" s="4">
        <f>MONTH(SalesDataTable[[#This Row],[Order Date]])</f>
        <v>5</v>
      </c>
      <c r="F801" s="4"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74"/>
        <v>33.255000000000003</v>
      </c>
      <c r="R801" s="6">
        <f t="shared" si="75"/>
        <v>13.26</v>
      </c>
      <c r="S801" s="6">
        <f t="shared" si="76"/>
        <v>19.995000000000005</v>
      </c>
      <c r="T801" s="8">
        <f t="shared" si="77"/>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11">
        <f t="shared" si="72"/>
        <v>2026</v>
      </c>
      <c r="D802" s="13" t="str">
        <f t="shared" si="73"/>
        <v>Q2</v>
      </c>
      <c r="E802" s="4">
        <f>MONTH(SalesDataTable[[#This Row],[Order Date]])</f>
        <v>5</v>
      </c>
      <c r="F802" s="4" t="str">
        <f>TEXT(SalesDataTable[[#This Row],[Order Date]],"MMM")</f>
        <v>May</v>
      </c>
      <c r="G802" s="4" t="s">
        <v>11</v>
      </c>
      <c r="H802" s="4" t="s">
        <v>25</v>
      </c>
      <c r="I802" s="4" t="s">
        <v>2</v>
      </c>
      <c r="J802" s="4" t="s">
        <v>13</v>
      </c>
      <c r="K802" s="4" t="s">
        <v>23</v>
      </c>
      <c r="L802" s="4" t="s">
        <v>51</v>
      </c>
      <c r="M802" s="9">
        <v>1</v>
      </c>
      <c r="N802" s="6">
        <v>121.38</v>
      </c>
      <c r="O802" s="7">
        <v>0</v>
      </c>
      <c r="P802" s="6">
        <v>59.68</v>
      </c>
      <c r="Q802" s="6">
        <f t="shared" si="74"/>
        <v>121.38</v>
      </c>
      <c r="R802" s="6">
        <f t="shared" si="75"/>
        <v>59.68</v>
      </c>
      <c r="S802" s="6">
        <f t="shared" si="76"/>
        <v>61.699999999999996</v>
      </c>
      <c r="T802" s="8">
        <f t="shared" si="77"/>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11">
        <f t="shared" si="72"/>
        <v>2026</v>
      </c>
      <c r="D803" s="13" t="str">
        <f t="shared" si="73"/>
        <v>Q2</v>
      </c>
      <c r="E803" s="4">
        <f>MONTH(SalesDataTable[[#This Row],[Order Date]])</f>
        <v>5</v>
      </c>
      <c r="F803" s="4" t="str">
        <f>TEXT(SalesDataTable[[#This Row],[Order Date]],"MMM")</f>
        <v>May</v>
      </c>
      <c r="G803" s="4" t="s">
        <v>20</v>
      </c>
      <c r="H803" s="4" t="s">
        <v>33</v>
      </c>
      <c r="I803" s="4" t="s">
        <v>2</v>
      </c>
      <c r="J803" s="4" t="s">
        <v>3</v>
      </c>
      <c r="K803" s="4" t="s">
        <v>34</v>
      </c>
      <c r="L803" s="4" t="s">
        <v>35</v>
      </c>
      <c r="M803" s="9">
        <v>2</v>
      </c>
      <c r="N803" s="6">
        <v>39.79</v>
      </c>
      <c r="O803" s="7">
        <v>0.1</v>
      </c>
      <c r="P803" s="6">
        <v>14.33</v>
      </c>
      <c r="Q803" s="6">
        <f t="shared" si="74"/>
        <v>71.622</v>
      </c>
      <c r="R803" s="6">
        <f t="shared" si="75"/>
        <v>28.66</v>
      </c>
      <c r="S803" s="6">
        <f t="shared" si="76"/>
        <v>42.962000000000003</v>
      </c>
      <c r="T803" s="8">
        <f t="shared" si="77"/>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11">
        <f t="shared" si="72"/>
        <v>2026</v>
      </c>
      <c r="D804" s="13" t="str">
        <f t="shared" si="73"/>
        <v>Q2</v>
      </c>
      <c r="E804" s="4">
        <f>MONTH(SalesDataTable[[#This Row],[Order Date]])</f>
        <v>5</v>
      </c>
      <c r="F804" s="4" t="str">
        <f>TEXT(SalesDataTable[[#This Row],[Order Date]],"MMM")</f>
        <v>May</v>
      </c>
      <c r="G804" s="4" t="s">
        <v>0</v>
      </c>
      <c r="H804" s="4" t="s">
        <v>50</v>
      </c>
      <c r="I804" s="4" t="s">
        <v>19</v>
      </c>
      <c r="J804" s="4" t="s">
        <v>3</v>
      </c>
      <c r="K804" s="4" t="s">
        <v>4</v>
      </c>
      <c r="L804" s="4" t="s">
        <v>22</v>
      </c>
      <c r="M804" s="9">
        <v>4</v>
      </c>
      <c r="N804" s="6">
        <v>51.31</v>
      </c>
      <c r="O804" s="7">
        <v>0</v>
      </c>
      <c r="P804" s="6">
        <v>22.19</v>
      </c>
      <c r="Q804" s="6">
        <f t="shared" si="74"/>
        <v>205.24</v>
      </c>
      <c r="R804" s="6">
        <f t="shared" si="75"/>
        <v>88.76</v>
      </c>
      <c r="S804" s="6">
        <f t="shared" si="76"/>
        <v>116.48</v>
      </c>
      <c r="T804" s="8">
        <f t="shared" si="77"/>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11">
        <f t="shared" si="72"/>
        <v>2026</v>
      </c>
      <c r="D805" s="13" t="str">
        <f t="shared" si="73"/>
        <v>Q2</v>
      </c>
      <c r="E805" s="4">
        <f>MONTH(SalesDataTable[[#This Row],[Order Date]])</f>
        <v>5</v>
      </c>
      <c r="F805" s="4" t="str">
        <f>TEXT(SalesDataTable[[#This Row],[Order Date]],"MMM")</f>
        <v>May</v>
      </c>
      <c r="G805" s="4" t="s">
        <v>20</v>
      </c>
      <c r="H805" s="4" t="s">
        <v>31</v>
      </c>
      <c r="I805" s="4" t="s">
        <v>2</v>
      </c>
      <c r="J805" s="4" t="s">
        <v>3</v>
      </c>
      <c r="K805" s="4" t="s">
        <v>34</v>
      </c>
      <c r="L805" s="4" t="s">
        <v>45</v>
      </c>
      <c r="M805" s="9">
        <v>2</v>
      </c>
      <c r="N805" s="6">
        <v>51.15</v>
      </c>
      <c r="O805" s="7">
        <v>0</v>
      </c>
      <c r="P805" s="6">
        <v>22.53</v>
      </c>
      <c r="Q805" s="6">
        <f t="shared" si="74"/>
        <v>102.3</v>
      </c>
      <c r="R805" s="6">
        <f t="shared" si="75"/>
        <v>45.06</v>
      </c>
      <c r="S805" s="6">
        <f t="shared" si="76"/>
        <v>57.239999999999995</v>
      </c>
      <c r="T805" s="8">
        <f t="shared" si="77"/>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11">
        <f t="shared" si="72"/>
        <v>2026</v>
      </c>
      <c r="D806" s="13" t="str">
        <f t="shared" si="73"/>
        <v>Q2</v>
      </c>
      <c r="E806" s="4">
        <f>MONTH(SalesDataTable[[#This Row],[Order Date]])</f>
        <v>5</v>
      </c>
      <c r="F806" s="4" t="str">
        <f>TEXT(SalesDataTable[[#This Row],[Order Date]],"MMM")</f>
        <v>May</v>
      </c>
      <c r="G806" s="4" t="s">
        <v>6</v>
      </c>
      <c r="H806" s="4" t="s">
        <v>43</v>
      </c>
      <c r="I806" s="4" t="s">
        <v>19</v>
      </c>
      <c r="J806" s="4" t="s">
        <v>16</v>
      </c>
      <c r="K806" s="4" t="s">
        <v>34</v>
      </c>
      <c r="L806" s="4" t="s">
        <v>45</v>
      </c>
      <c r="M806" s="9">
        <v>1</v>
      </c>
      <c r="N806" s="6">
        <v>50.83</v>
      </c>
      <c r="O806" s="7">
        <v>0.1</v>
      </c>
      <c r="P806" s="6">
        <v>21.82</v>
      </c>
      <c r="Q806" s="6">
        <f t="shared" si="74"/>
        <v>45.747</v>
      </c>
      <c r="R806" s="6">
        <f t="shared" si="75"/>
        <v>21.82</v>
      </c>
      <c r="S806" s="6">
        <f t="shared" si="76"/>
        <v>23.927</v>
      </c>
      <c r="T806" s="8">
        <f t="shared" si="77"/>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11">
        <f t="shared" si="72"/>
        <v>2026</v>
      </c>
      <c r="D807" s="13" t="str">
        <f t="shared" si="73"/>
        <v>Q2</v>
      </c>
      <c r="E807" s="4">
        <f>MONTH(SalesDataTable[[#This Row],[Order Date]])</f>
        <v>5</v>
      </c>
      <c r="F807" s="4" t="str">
        <f>TEXT(SalesDataTable[[#This Row],[Order Date]],"MMM")</f>
        <v>May</v>
      </c>
      <c r="G807" s="4" t="s">
        <v>11</v>
      </c>
      <c r="H807" s="4" t="s">
        <v>12</v>
      </c>
      <c r="I807" s="4" t="s">
        <v>8</v>
      </c>
      <c r="J807" s="4" t="s">
        <v>16</v>
      </c>
      <c r="K807" s="4" t="s">
        <v>9</v>
      </c>
      <c r="L807" s="4" t="s">
        <v>17</v>
      </c>
      <c r="M807" s="9">
        <v>6</v>
      </c>
      <c r="N807" s="6">
        <v>141.9</v>
      </c>
      <c r="O807" s="7">
        <v>0.1</v>
      </c>
      <c r="P807" s="6">
        <v>79.64</v>
      </c>
      <c r="Q807" s="6">
        <f t="shared" si="74"/>
        <v>766.2600000000001</v>
      </c>
      <c r="R807" s="6">
        <f t="shared" si="75"/>
        <v>477.84000000000003</v>
      </c>
      <c r="S807" s="6">
        <f t="shared" si="76"/>
        <v>288.42000000000007</v>
      </c>
      <c r="T807" s="8">
        <f t="shared" si="77"/>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11">
        <f t="shared" si="72"/>
        <v>2026</v>
      </c>
      <c r="D808" s="13" t="str">
        <f t="shared" si="73"/>
        <v>Q2</v>
      </c>
      <c r="E808" s="4">
        <f>MONTH(SalesDataTable[[#This Row],[Order Date]])</f>
        <v>5</v>
      </c>
      <c r="F808" s="4" t="str">
        <f>TEXT(SalesDataTable[[#This Row],[Order Date]],"MMM")</f>
        <v>May</v>
      </c>
      <c r="G808" s="4" t="s">
        <v>20</v>
      </c>
      <c r="H808" s="4" t="s">
        <v>33</v>
      </c>
      <c r="I808" s="4" t="s">
        <v>2</v>
      </c>
      <c r="J808" s="4" t="s">
        <v>3</v>
      </c>
      <c r="K808" s="4" t="s">
        <v>23</v>
      </c>
      <c r="L808" s="4" t="s">
        <v>51</v>
      </c>
      <c r="M808" s="9">
        <v>1</v>
      </c>
      <c r="N808" s="6">
        <v>122.11</v>
      </c>
      <c r="O808" s="7">
        <v>0</v>
      </c>
      <c r="P808" s="6">
        <v>59.86</v>
      </c>
      <c r="Q808" s="6">
        <f t="shared" si="74"/>
        <v>122.11</v>
      </c>
      <c r="R808" s="6">
        <f t="shared" si="75"/>
        <v>59.86</v>
      </c>
      <c r="S808" s="6">
        <f t="shared" si="76"/>
        <v>62.25</v>
      </c>
      <c r="T808" s="8">
        <f t="shared" si="77"/>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11">
        <f t="shared" si="72"/>
        <v>2026</v>
      </c>
      <c r="D809" s="13" t="str">
        <f t="shared" si="73"/>
        <v>Q2</v>
      </c>
      <c r="E809" s="4">
        <f>MONTH(SalesDataTable[[#This Row],[Order Date]])</f>
        <v>5</v>
      </c>
      <c r="F809" s="4" t="str">
        <f>TEXT(SalesDataTable[[#This Row],[Order Date]],"MMM")</f>
        <v>May</v>
      </c>
      <c r="G809" s="4" t="s">
        <v>6</v>
      </c>
      <c r="H809" s="4" t="s">
        <v>41</v>
      </c>
      <c r="I809" s="4" t="s">
        <v>2</v>
      </c>
      <c r="J809" s="4" t="s">
        <v>3</v>
      </c>
      <c r="K809" s="4" t="s">
        <v>4</v>
      </c>
      <c r="L809" s="4" t="s">
        <v>30</v>
      </c>
      <c r="M809" s="9">
        <v>1</v>
      </c>
      <c r="N809" s="6">
        <v>102.38</v>
      </c>
      <c r="O809" s="7">
        <v>0</v>
      </c>
      <c r="P809" s="6">
        <v>50.82</v>
      </c>
      <c r="Q809" s="6">
        <f t="shared" si="74"/>
        <v>102.38</v>
      </c>
      <c r="R809" s="6">
        <f t="shared" si="75"/>
        <v>50.82</v>
      </c>
      <c r="S809" s="6">
        <f t="shared" si="76"/>
        <v>51.559999999999995</v>
      </c>
      <c r="T809" s="8">
        <f t="shared" si="77"/>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11">
        <f t="shared" si="72"/>
        <v>2026</v>
      </c>
      <c r="D810" s="13" t="str">
        <f t="shared" si="73"/>
        <v>Q2</v>
      </c>
      <c r="E810" s="4">
        <f>MONTH(SalesDataTable[[#This Row],[Order Date]])</f>
        <v>5</v>
      </c>
      <c r="F810" s="4"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74"/>
        <v>167.04</v>
      </c>
      <c r="R810" s="6">
        <f t="shared" si="75"/>
        <v>69.800000000000011</v>
      </c>
      <c r="S810" s="6">
        <f t="shared" si="76"/>
        <v>97.239999999999981</v>
      </c>
      <c r="T810" s="8">
        <f t="shared" si="77"/>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11">
        <f t="shared" si="72"/>
        <v>2026</v>
      </c>
      <c r="D811" s="13" t="str">
        <f t="shared" si="73"/>
        <v>Q2</v>
      </c>
      <c r="E811" s="4">
        <f>MONTH(SalesDataTable[[#This Row],[Order Date]])</f>
        <v>5</v>
      </c>
      <c r="F811" s="4" t="str">
        <f>TEXT(SalesDataTable[[#This Row],[Order Date]],"MMM")</f>
        <v>May</v>
      </c>
      <c r="G811" s="4" t="s">
        <v>6</v>
      </c>
      <c r="H811" s="4" t="s">
        <v>43</v>
      </c>
      <c r="I811" s="4" t="s">
        <v>2</v>
      </c>
      <c r="J811" s="4" t="s">
        <v>13</v>
      </c>
      <c r="K811" s="4" t="s">
        <v>9</v>
      </c>
      <c r="L811" s="4" t="s">
        <v>10</v>
      </c>
      <c r="M811" s="9">
        <v>2</v>
      </c>
      <c r="N811" s="6">
        <v>91.76</v>
      </c>
      <c r="O811" s="7">
        <v>0.05</v>
      </c>
      <c r="P811" s="6">
        <v>46.31</v>
      </c>
      <c r="Q811" s="6">
        <f t="shared" si="74"/>
        <v>174.34399999999999</v>
      </c>
      <c r="R811" s="6">
        <f t="shared" si="75"/>
        <v>92.62</v>
      </c>
      <c r="S811" s="6">
        <f t="shared" si="76"/>
        <v>81.72399999999999</v>
      </c>
      <c r="T811" s="8">
        <f t="shared" si="77"/>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11">
        <f t="shared" si="72"/>
        <v>2026</v>
      </c>
      <c r="D812" s="13" t="str">
        <f t="shared" si="73"/>
        <v>Q2</v>
      </c>
      <c r="E812" s="4">
        <f>MONTH(SalesDataTable[[#This Row],[Order Date]])</f>
        <v>5</v>
      </c>
      <c r="F812" s="4" t="str">
        <f>TEXT(SalesDataTable[[#This Row],[Order Date]],"MMM")</f>
        <v>May</v>
      </c>
      <c r="G812" s="4" t="s">
        <v>20</v>
      </c>
      <c r="H812" s="4" t="s">
        <v>21</v>
      </c>
      <c r="I812" s="4" t="s">
        <v>2</v>
      </c>
      <c r="J812" s="4" t="s">
        <v>3</v>
      </c>
      <c r="K812" s="4" t="s">
        <v>9</v>
      </c>
      <c r="L812" s="4" t="s">
        <v>17</v>
      </c>
      <c r="M812" s="9">
        <v>1</v>
      </c>
      <c r="N812" s="6">
        <v>144.51</v>
      </c>
      <c r="O812" s="7">
        <v>0</v>
      </c>
      <c r="P812" s="6">
        <v>79.22</v>
      </c>
      <c r="Q812" s="6">
        <f t="shared" si="74"/>
        <v>144.51</v>
      </c>
      <c r="R812" s="6">
        <f t="shared" si="75"/>
        <v>79.22</v>
      </c>
      <c r="S812" s="6">
        <f t="shared" si="76"/>
        <v>65.289999999999992</v>
      </c>
      <c r="T812" s="8">
        <f t="shared" si="77"/>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11">
        <f t="shared" si="72"/>
        <v>2026</v>
      </c>
      <c r="D813" s="13" t="str">
        <f t="shared" si="73"/>
        <v>Q2</v>
      </c>
      <c r="E813" s="4">
        <f>MONTH(SalesDataTable[[#This Row],[Order Date]])</f>
        <v>5</v>
      </c>
      <c r="F813" s="4" t="str">
        <f>TEXT(SalesDataTable[[#This Row],[Order Date]],"MMM")</f>
        <v>May</v>
      </c>
      <c r="G813" s="4" t="s">
        <v>6</v>
      </c>
      <c r="H813" s="4" t="s">
        <v>27</v>
      </c>
      <c r="I813" s="4" t="s">
        <v>8</v>
      </c>
      <c r="J813" s="4" t="s">
        <v>16</v>
      </c>
      <c r="K813" s="4" t="s">
        <v>34</v>
      </c>
      <c r="L813" s="4" t="s">
        <v>45</v>
      </c>
      <c r="M813" s="9">
        <v>3</v>
      </c>
      <c r="N813" s="6">
        <v>49.7</v>
      </c>
      <c r="O813" s="7">
        <v>0.1</v>
      </c>
      <c r="P813" s="6">
        <v>21.84</v>
      </c>
      <c r="Q813" s="6">
        <f t="shared" si="74"/>
        <v>134.19000000000003</v>
      </c>
      <c r="R813" s="6">
        <f t="shared" si="75"/>
        <v>65.52</v>
      </c>
      <c r="S813" s="6">
        <f t="shared" si="76"/>
        <v>68.67000000000003</v>
      </c>
      <c r="T813" s="8">
        <f t="shared" si="77"/>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11">
        <f t="shared" si="72"/>
        <v>2026</v>
      </c>
      <c r="D814" s="13" t="str">
        <f t="shared" si="73"/>
        <v>Q2</v>
      </c>
      <c r="E814" s="4">
        <f>MONTH(SalesDataTable[[#This Row],[Order Date]])</f>
        <v>5</v>
      </c>
      <c r="F814" s="4" t="str">
        <f>TEXT(SalesDataTable[[#This Row],[Order Date]],"MMM")</f>
        <v>May</v>
      </c>
      <c r="G814" s="4" t="s">
        <v>0</v>
      </c>
      <c r="H814" s="4" t="s">
        <v>1</v>
      </c>
      <c r="I814" s="4" t="s">
        <v>2</v>
      </c>
      <c r="J814" s="4" t="s">
        <v>3</v>
      </c>
      <c r="K814" s="4" t="s">
        <v>23</v>
      </c>
      <c r="L814" s="4" t="s">
        <v>51</v>
      </c>
      <c r="M814" s="9">
        <v>1</v>
      </c>
      <c r="N814" s="6">
        <v>120.9</v>
      </c>
      <c r="O814" s="7">
        <v>0</v>
      </c>
      <c r="P814" s="6">
        <v>59.31</v>
      </c>
      <c r="Q814" s="6">
        <f t="shared" si="74"/>
        <v>120.9</v>
      </c>
      <c r="R814" s="6">
        <f t="shared" si="75"/>
        <v>59.31</v>
      </c>
      <c r="S814" s="6">
        <f t="shared" si="76"/>
        <v>61.59</v>
      </c>
      <c r="T814" s="8">
        <f t="shared" si="77"/>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11">
        <f t="shared" si="72"/>
        <v>2026</v>
      </c>
      <c r="D815" s="13" t="str">
        <f t="shared" si="73"/>
        <v>Q2</v>
      </c>
      <c r="E815" s="4">
        <f>MONTH(SalesDataTable[[#This Row],[Order Date]])</f>
        <v>5</v>
      </c>
      <c r="F815" s="4"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74"/>
        <v>185.934</v>
      </c>
      <c r="R815" s="6">
        <f t="shared" si="75"/>
        <v>105.73</v>
      </c>
      <c r="S815" s="6">
        <f t="shared" si="76"/>
        <v>80.203999999999994</v>
      </c>
      <c r="T815" s="8">
        <f t="shared" si="77"/>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11">
        <f t="shared" si="72"/>
        <v>2026</v>
      </c>
      <c r="D816" s="13" t="str">
        <f t="shared" si="73"/>
        <v>Q2</v>
      </c>
      <c r="E816" s="4">
        <f>MONTH(SalesDataTable[[#This Row],[Order Date]])</f>
        <v>5</v>
      </c>
      <c r="F816" s="4" t="str">
        <f>TEXT(SalesDataTable[[#This Row],[Order Date]],"MMM")</f>
        <v>May</v>
      </c>
      <c r="G816" s="4" t="s">
        <v>0</v>
      </c>
      <c r="H816" s="4" t="s">
        <v>1</v>
      </c>
      <c r="I816" s="4" t="s">
        <v>8</v>
      </c>
      <c r="J816" s="4" t="s">
        <v>3</v>
      </c>
      <c r="K816" s="4" t="s">
        <v>4</v>
      </c>
      <c r="L816" s="4" t="s">
        <v>26</v>
      </c>
      <c r="M816" s="9">
        <v>8</v>
      </c>
      <c r="N816" s="6">
        <v>40.15</v>
      </c>
      <c r="O816" s="7">
        <v>0.15</v>
      </c>
      <c r="P816" s="6">
        <v>16.91</v>
      </c>
      <c r="Q816" s="6">
        <f t="shared" si="74"/>
        <v>273.02</v>
      </c>
      <c r="R816" s="6">
        <f t="shared" si="75"/>
        <v>135.28</v>
      </c>
      <c r="S816" s="6">
        <f t="shared" si="76"/>
        <v>137.73999999999998</v>
      </c>
      <c r="T816" s="8">
        <f t="shared" si="77"/>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11">
        <f t="shared" si="72"/>
        <v>2026</v>
      </c>
      <c r="D817" s="13" t="str">
        <f t="shared" si="73"/>
        <v>Q2</v>
      </c>
      <c r="E817" s="4">
        <f>MONTH(SalesDataTable[[#This Row],[Order Date]])</f>
        <v>5</v>
      </c>
      <c r="F817" s="4"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74"/>
        <v>523.32000000000005</v>
      </c>
      <c r="R817" s="6">
        <f t="shared" si="75"/>
        <v>267.83999999999997</v>
      </c>
      <c r="S817" s="6">
        <f t="shared" si="76"/>
        <v>255.48000000000008</v>
      </c>
      <c r="T817" s="8">
        <f t="shared" si="77"/>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11">
        <f t="shared" si="72"/>
        <v>2026</v>
      </c>
      <c r="D818" s="13" t="str">
        <f t="shared" si="73"/>
        <v>Q2</v>
      </c>
      <c r="E818" s="4">
        <f>MONTH(SalesDataTable[[#This Row],[Order Date]])</f>
        <v>5</v>
      </c>
      <c r="F818" s="4" t="str">
        <f>TEXT(SalesDataTable[[#This Row],[Order Date]],"MMM")</f>
        <v>May</v>
      </c>
      <c r="G818" s="4" t="s">
        <v>6</v>
      </c>
      <c r="H818" s="4" t="s">
        <v>43</v>
      </c>
      <c r="I818" s="4" t="s">
        <v>2</v>
      </c>
      <c r="J818" s="4" t="s">
        <v>13</v>
      </c>
      <c r="K818" s="4" t="s">
        <v>4</v>
      </c>
      <c r="L818" s="4" t="s">
        <v>22</v>
      </c>
      <c r="M818" s="9">
        <v>1</v>
      </c>
      <c r="N818" s="6">
        <v>50.34</v>
      </c>
      <c r="O818" s="7">
        <v>0.05</v>
      </c>
      <c r="P818" s="6">
        <v>22.23</v>
      </c>
      <c r="Q818" s="6">
        <f t="shared" si="74"/>
        <v>47.823</v>
      </c>
      <c r="R818" s="6">
        <f t="shared" si="75"/>
        <v>22.23</v>
      </c>
      <c r="S818" s="6">
        <f t="shared" si="76"/>
        <v>25.593</v>
      </c>
      <c r="T818" s="8">
        <f t="shared" si="77"/>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11">
        <f t="shared" si="72"/>
        <v>2026</v>
      </c>
      <c r="D819" s="13" t="str">
        <f t="shared" si="73"/>
        <v>Q2</v>
      </c>
      <c r="E819" s="4">
        <f>MONTH(SalesDataTable[[#This Row],[Order Date]])</f>
        <v>5</v>
      </c>
      <c r="F819" s="4" t="str">
        <f>TEXT(SalesDataTable[[#This Row],[Order Date]],"MMM")</f>
        <v>May</v>
      </c>
      <c r="G819" s="4" t="s">
        <v>11</v>
      </c>
      <c r="H819" s="4" t="s">
        <v>39</v>
      </c>
      <c r="I819" s="4" t="s">
        <v>2</v>
      </c>
      <c r="J819" s="4" t="s">
        <v>3</v>
      </c>
      <c r="K819" s="4" t="s">
        <v>4</v>
      </c>
      <c r="L819" s="4" t="s">
        <v>30</v>
      </c>
      <c r="M819" s="9">
        <v>2</v>
      </c>
      <c r="N819" s="6">
        <v>103.37</v>
      </c>
      <c r="O819" s="7">
        <v>0</v>
      </c>
      <c r="P819" s="6">
        <v>50.49</v>
      </c>
      <c r="Q819" s="6">
        <f t="shared" si="74"/>
        <v>206.74</v>
      </c>
      <c r="R819" s="6">
        <f t="shared" si="75"/>
        <v>100.98</v>
      </c>
      <c r="S819" s="6">
        <f t="shared" si="76"/>
        <v>105.76</v>
      </c>
      <c r="T819" s="8">
        <f t="shared" si="77"/>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11">
        <f t="shared" si="72"/>
        <v>2026</v>
      </c>
      <c r="D820" s="13" t="str">
        <f t="shared" si="73"/>
        <v>Q2</v>
      </c>
      <c r="E820" s="4">
        <f>MONTH(SalesDataTable[[#This Row],[Order Date]])</f>
        <v>5</v>
      </c>
      <c r="F820" s="4"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74"/>
        <v>348.58350000000002</v>
      </c>
      <c r="R820" s="6">
        <f t="shared" si="75"/>
        <v>213.32999999999998</v>
      </c>
      <c r="S820" s="6">
        <f t="shared" si="76"/>
        <v>135.25350000000003</v>
      </c>
      <c r="T820" s="8">
        <f t="shared" si="77"/>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11">
        <f t="shared" si="72"/>
        <v>2026</v>
      </c>
      <c r="D821" s="13" t="str">
        <f t="shared" si="73"/>
        <v>Q2</v>
      </c>
      <c r="E821" s="4">
        <f>MONTH(SalesDataTable[[#This Row],[Order Date]])</f>
        <v>5</v>
      </c>
      <c r="F821" s="4" t="str">
        <f>TEXT(SalesDataTable[[#This Row],[Order Date]],"MMM")</f>
        <v>May</v>
      </c>
      <c r="G821" s="4" t="s">
        <v>0</v>
      </c>
      <c r="H821" s="4" t="s">
        <v>36</v>
      </c>
      <c r="I821" s="4" t="s">
        <v>2</v>
      </c>
      <c r="J821" s="4" t="s">
        <v>16</v>
      </c>
      <c r="K821" s="4" t="s">
        <v>14</v>
      </c>
      <c r="L821" s="4" t="s">
        <v>48</v>
      </c>
      <c r="M821" s="9">
        <v>1</v>
      </c>
      <c r="N821" s="6">
        <v>166.48</v>
      </c>
      <c r="O821" s="7">
        <v>0</v>
      </c>
      <c r="P821" s="6">
        <v>89.42</v>
      </c>
      <c r="Q821" s="6">
        <f t="shared" si="74"/>
        <v>166.48</v>
      </c>
      <c r="R821" s="6">
        <f t="shared" si="75"/>
        <v>89.42</v>
      </c>
      <c r="S821" s="6">
        <f t="shared" si="76"/>
        <v>77.059999999999988</v>
      </c>
      <c r="T821" s="8">
        <f t="shared" si="77"/>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11">
        <f t="shared" si="72"/>
        <v>2026</v>
      </c>
      <c r="D822" s="13" t="str">
        <f t="shared" si="73"/>
        <v>Q2</v>
      </c>
      <c r="E822" s="4">
        <f>MONTH(SalesDataTable[[#This Row],[Order Date]])</f>
        <v>5</v>
      </c>
      <c r="F822" s="4"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74"/>
        <v>576.63</v>
      </c>
      <c r="R822" s="6">
        <f t="shared" si="75"/>
        <v>310.53000000000003</v>
      </c>
      <c r="S822" s="6">
        <f t="shared" si="76"/>
        <v>266.09999999999997</v>
      </c>
      <c r="T822" s="8">
        <f t="shared" si="77"/>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11">
        <f t="shared" si="72"/>
        <v>2026</v>
      </c>
      <c r="D823" s="13" t="str">
        <f t="shared" si="73"/>
        <v>Q2</v>
      </c>
      <c r="E823" s="4">
        <f>MONTH(SalesDataTable[[#This Row],[Order Date]])</f>
        <v>5</v>
      </c>
      <c r="F823" s="4"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74"/>
        <v>462.44099999999997</v>
      </c>
      <c r="R823" s="6">
        <f t="shared" si="75"/>
        <v>236.45999999999998</v>
      </c>
      <c r="S823" s="6">
        <f t="shared" si="76"/>
        <v>225.98099999999999</v>
      </c>
      <c r="T823" s="8">
        <f t="shared" si="77"/>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11">
        <f t="shared" si="72"/>
        <v>2026</v>
      </c>
      <c r="D824" s="13" t="str">
        <f t="shared" si="73"/>
        <v>Q2</v>
      </c>
      <c r="E824" s="4">
        <f>MONTH(SalesDataTable[[#This Row],[Order Date]])</f>
        <v>5</v>
      </c>
      <c r="F824" s="4" t="str">
        <f>TEXT(SalesDataTable[[#This Row],[Order Date]],"MMM")</f>
        <v>May</v>
      </c>
      <c r="G824" s="4" t="s">
        <v>11</v>
      </c>
      <c r="H824" s="4" t="s">
        <v>39</v>
      </c>
      <c r="I824" s="4" t="s">
        <v>8</v>
      </c>
      <c r="J824" s="4" t="s">
        <v>16</v>
      </c>
      <c r="K824" s="4" t="s">
        <v>14</v>
      </c>
      <c r="L824" s="4" t="s">
        <v>15</v>
      </c>
      <c r="M824" s="9">
        <v>6</v>
      </c>
      <c r="N824" s="6">
        <v>37.1</v>
      </c>
      <c r="O824" s="7">
        <v>0.1</v>
      </c>
      <c r="P824" s="6">
        <v>13.63</v>
      </c>
      <c r="Q824" s="6">
        <f t="shared" si="74"/>
        <v>200.34000000000003</v>
      </c>
      <c r="R824" s="6">
        <f t="shared" si="75"/>
        <v>81.78</v>
      </c>
      <c r="S824" s="6">
        <f t="shared" si="76"/>
        <v>118.56000000000003</v>
      </c>
      <c r="T824" s="8">
        <f t="shared" si="77"/>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11">
        <f t="shared" si="72"/>
        <v>2026</v>
      </c>
      <c r="D825" s="13" t="str">
        <f t="shared" si="73"/>
        <v>Q2</v>
      </c>
      <c r="E825" s="4">
        <f>MONTH(SalesDataTable[[#This Row],[Order Date]])</f>
        <v>5</v>
      </c>
      <c r="F825" s="4" t="str">
        <f>TEXT(SalesDataTable[[#This Row],[Order Date]],"MMM")</f>
        <v>May</v>
      </c>
      <c r="G825" s="4" t="s">
        <v>6</v>
      </c>
      <c r="H825" s="4" t="s">
        <v>49</v>
      </c>
      <c r="I825" s="4" t="s">
        <v>8</v>
      </c>
      <c r="J825" s="4" t="s">
        <v>16</v>
      </c>
      <c r="K825" s="4" t="s">
        <v>14</v>
      </c>
      <c r="L825" s="4" t="s">
        <v>15</v>
      </c>
      <c r="M825" s="9">
        <v>6</v>
      </c>
      <c r="N825" s="6">
        <v>35.92</v>
      </c>
      <c r="O825" s="7">
        <v>0.15</v>
      </c>
      <c r="P825" s="6">
        <v>13.3</v>
      </c>
      <c r="Q825" s="6">
        <f t="shared" si="74"/>
        <v>183.19200000000001</v>
      </c>
      <c r="R825" s="6">
        <f t="shared" si="75"/>
        <v>79.800000000000011</v>
      </c>
      <c r="S825" s="6">
        <f t="shared" si="76"/>
        <v>103.392</v>
      </c>
      <c r="T825" s="8">
        <f t="shared" si="77"/>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11">
        <f t="shared" si="72"/>
        <v>2026</v>
      </c>
      <c r="D826" s="13" t="str">
        <f t="shared" si="73"/>
        <v>Q2</v>
      </c>
      <c r="E826" s="4">
        <f>MONTH(SalesDataTable[[#This Row],[Order Date]])</f>
        <v>5</v>
      </c>
      <c r="F826" s="4" t="str">
        <f>TEXT(SalesDataTable[[#This Row],[Order Date]],"MMM")</f>
        <v>May</v>
      </c>
      <c r="G826" s="4" t="s">
        <v>20</v>
      </c>
      <c r="H826" s="4" t="s">
        <v>47</v>
      </c>
      <c r="I826" s="4" t="s">
        <v>19</v>
      </c>
      <c r="J826" s="4" t="s">
        <v>16</v>
      </c>
      <c r="K826" s="4" t="s">
        <v>34</v>
      </c>
      <c r="L826" s="4" t="s">
        <v>42</v>
      </c>
      <c r="M826" s="9">
        <v>4</v>
      </c>
      <c r="N826" s="6">
        <v>36.21</v>
      </c>
      <c r="O826" s="7">
        <v>0</v>
      </c>
      <c r="P826" s="6">
        <v>14.3</v>
      </c>
      <c r="Q826" s="6">
        <f t="shared" si="74"/>
        <v>144.84</v>
      </c>
      <c r="R826" s="6">
        <f t="shared" si="75"/>
        <v>57.2</v>
      </c>
      <c r="S826" s="6">
        <f t="shared" si="76"/>
        <v>87.64</v>
      </c>
      <c r="T826" s="8">
        <f t="shared" si="77"/>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11">
        <f t="shared" si="72"/>
        <v>2026</v>
      </c>
      <c r="D827" s="13" t="str">
        <f t="shared" si="73"/>
        <v>Q2</v>
      </c>
      <c r="E827" s="4">
        <f>MONTH(SalesDataTable[[#This Row],[Order Date]])</f>
        <v>5</v>
      </c>
      <c r="F827" s="4"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74"/>
        <v>208.13550000000001</v>
      </c>
      <c r="R827" s="6">
        <f t="shared" si="75"/>
        <v>99.600000000000009</v>
      </c>
      <c r="S827" s="6">
        <f t="shared" si="76"/>
        <v>108.5355</v>
      </c>
      <c r="T827" s="8">
        <f t="shared" si="77"/>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11">
        <f t="shared" si="72"/>
        <v>2026</v>
      </c>
      <c r="D828" s="13" t="str">
        <f t="shared" si="73"/>
        <v>Q2</v>
      </c>
      <c r="E828" s="4">
        <f>MONTH(SalesDataTable[[#This Row],[Order Date]])</f>
        <v>5</v>
      </c>
      <c r="F828" s="4" t="str">
        <f>TEXT(SalesDataTable[[#This Row],[Order Date]],"MMM")</f>
        <v>May</v>
      </c>
      <c r="G828" s="4" t="s">
        <v>11</v>
      </c>
      <c r="H828" s="4" t="s">
        <v>25</v>
      </c>
      <c r="I828" s="4" t="s">
        <v>19</v>
      </c>
      <c r="J828" s="4" t="s">
        <v>3</v>
      </c>
      <c r="K828" s="4" t="s">
        <v>4</v>
      </c>
      <c r="L828" s="4" t="s">
        <v>5</v>
      </c>
      <c r="M828" s="9">
        <v>2</v>
      </c>
      <c r="N828" s="6">
        <v>80.81</v>
      </c>
      <c r="O828" s="7">
        <v>0</v>
      </c>
      <c r="P828" s="6">
        <v>42.53</v>
      </c>
      <c r="Q828" s="6">
        <f t="shared" si="74"/>
        <v>161.62</v>
      </c>
      <c r="R828" s="6">
        <f t="shared" si="75"/>
        <v>85.06</v>
      </c>
      <c r="S828" s="6">
        <f t="shared" si="76"/>
        <v>76.56</v>
      </c>
      <c r="T828" s="8">
        <f t="shared" si="77"/>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11">
        <f t="shared" si="72"/>
        <v>2026</v>
      </c>
      <c r="D829" s="13" t="str">
        <f t="shared" si="73"/>
        <v>Q2</v>
      </c>
      <c r="E829" s="4">
        <f>MONTH(SalesDataTable[[#This Row],[Order Date]])</f>
        <v>5</v>
      </c>
      <c r="F829" s="4" t="str">
        <f>TEXT(SalesDataTable[[#This Row],[Order Date]],"MMM")</f>
        <v>May</v>
      </c>
      <c r="G829" s="4" t="s">
        <v>6</v>
      </c>
      <c r="H829" s="4" t="s">
        <v>41</v>
      </c>
      <c r="I829" s="4" t="s">
        <v>2</v>
      </c>
      <c r="J829" s="4" t="s">
        <v>13</v>
      </c>
      <c r="K829" s="4" t="s">
        <v>4</v>
      </c>
      <c r="L829" s="4" t="s">
        <v>22</v>
      </c>
      <c r="M829" s="9">
        <v>1</v>
      </c>
      <c r="N829" s="6">
        <v>51.53</v>
      </c>
      <c r="O829" s="7">
        <v>0.1</v>
      </c>
      <c r="P829" s="6">
        <v>23.06</v>
      </c>
      <c r="Q829" s="6">
        <f t="shared" si="74"/>
        <v>46.377000000000002</v>
      </c>
      <c r="R829" s="6">
        <f t="shared" si="75"/>
        <v>23.06</v>
      </c>
      <c r="S829" s="6">
        <f t="shared" si="76"/>
        <v>23.317000000000004</v>
      </c>
      <c r="T829" s="8">
        <f t="shared" si="77"/>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11">
        <f t="shared" si="72"/>
        <v>2026</v>
      </c>
      <c r="D830" s="13" t="str">
        <f t="shared" si="73"/>
        <v>Q2</v>
      </c>
      <c r="E830" s="4">
        <f>MONTH(SalesDataTable[[#This Row],[Order Date]])</f>
        <v>5</v>
      </c>
      <c r="F830" s="4"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74"/>
        <v>388.3125</v>
      </c>
      <c r="R830" s="6">
        <f t="shared" si="75"/>
        <v>195.79999999999998</v>
      </c>
      <c r="S830" s="6">
        <f t="shared" si="76"/>
        <v>192.51250000000002</v>
      </c>
      <c r="T830" s="8">
        <f t="shared" si="77"/>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11">
        <f t="shared" si="72"/>
        <v>2026</v>
      </c>
      <c r="D831" s="13" t="str">
        <f t="shared" si="73"/>
        <v>Q2</v>
      </c>
      <c r="E831" s="4">
        <f>MONTH(SalesDataTable[[#This Row],[Order Date]])</f>
        <v>5</v>
      </c>
      <c r="F831" s="4" t="str">
        <f>TEXT(SalesDataTable[[#This Row],[Order Date]],"MMM")</f>
        <v>May</v>
      </c>
      <c r="G831" s="4" t="s">
        <v>11</v>
      </c>
      <c r="H831" s="4" t="s">
        <v>39</v>
      </c>
      <c r="I831" s="4" t="s">
        <v>2</v>
      </c>
      <c r="J831" s="4" t="s">
        <v>13</v>
      </c>
      <c r="K831" s="4" t="s">
        <v>14</v>
      </c>
      <c r="L831" s="4" t="s">
        <v>48</v>
      </c>
      <c r="M831" s="9">
        <v>1</v>
      </c>
      <c r="N831" s="6">
        <v>165.99</v>
      </c>
      <c r="O831" s="7">
        <v>0.1</v>
      </c>
      <c r="P831" s="6">
        <v>89.9</v>
      </c>
      <c r="Q831" s="6">
        <f t="shared" si="74"/>
        <v>149.39100000000002</v>
      </c>
      <c r="R831" s="6">
        <f t="shared" si="75"/>
        <v>89.9</v>
      </c>
      <c r="S831" s="6">
        <f t="shared" si="76"/>
        <v>59.491000000000014</v>
      </c>
      <c r="T831" s="8">
        <f t="shared" si="77"/>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11">
        <f t="shared" si="72"/>
        <v>2026</v>
      </c>
      <c r="D832" s="13" t="str">
        <f t="shared" si="73"/>
        <v>Q2</v>
      </c>
      <c r="E832" s="4">
        <f>MONTH(SalesDataTable[[#This Row],[Order Date]])</f>
        <v>5</v>
      </c>
      <c r="F832" s="4" t="str">
        <f>TEXT(SalesDataTable[[#This Row],[Order Date]],"MMM")</f>
        <v>May</v>
      </c>
      <c r="G832" s="4" t="s">
        <v>0</v>
      </c>
      <c r="H832" s="4" t="s">
        <v>50</v>
      </c>
      <c r="I832" s="4" t="s">
        <v>19</v>
      </c>
      <c r="J832" s="4" t="s">
        <v>13</v>
      </c>
      <c r="K832" s="4" t="s">
        <v>23</v>
      </c>
      <c r="L832" s="4" t="s">
        <v>51</v>
      </c>
      <c r="M832" s="9">
        <v>2</v>
      </c>
      <c r="N832" s="6">
        <v>121.22</v>
      </c>
      <c r="O832" s="7">
        <v>0</v>
      </c>
      <c r="P832" s="6">
        <v>60.38</v>
      </c>
      <c r="Q832" s="6">
        <f t="shared" si="74"/>
        <v>242.44</v>
      </c>
      <c r="R832" s="6">
        <f t="shared" si="75"/>
        <v>120.76</v>
      </c>
      <c r="S832" s="6">
        <f t="shared" si="76"/>
        <v>121.67999999999999</v>
      </c>
      <c r="T832" s="8">
        <f t="shared" si="77"/>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11">
        <f t="shared" si="72"/>
        <v>2026</v>
      </c>
      <c r="D833" s="13" t="str">
        <f t="shared" si="73"/>
        <v>Q2</v>
      </c>
      <c r="E833" s="4">
        <f>MONTH(SalesDataTable[[#This Row],[Order Date]])</f>
        <v>5</v>
      </c>
      <c r="F833" s="4" t="str">
        <f>TEXT(SalesDataTable[[#This Row],[Order Date]],"MMM")</f>
        <v>May</v>
      </c>
      <c r="G833" s="4" t="s">
        <v>6</v>
      </c>
      <c r="H833" s="4" t="s">
        <v>43</v>
      </c>
      <c r="I833" s="4" t="s">
        <v>19</v>
      </c>
      <c r="J833" s="4" t="s">
        <v>16</v>
      </c>
      <c r="K833" s="4" t="s">
        <v>14</v>
      </c>
      <c r="L833" s="4" t="s">
        <v>44</v>
      </c>
      <c r="M833" s="9">
        <v>2</v>
      </c>
      <c r="N833" s="6">
        <v>131.1</v>
      </c>
      <c r="O833" s="7">
        <v>0</v>
      </c>
      <c r="P833" s="6">
        <v>65.55</v>
      </c>
      <c r="Q833" s="6">
        <f t="shared" si="74"/>
        <v>262.2</v>
      </c>
      <c r="R833" s="6">
        <f t="shared" si="75"/>
        <v>131.1</v>
      </c>
      <c r="S833" s="6">
        <f t="shared" si="76"/>
        <v>131.1</v>
      </c>
      <c r="T833" s="8">
        <f t="shared" si="77"/>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11">
        <f t="shared" ref="C834:C897" si="78">YEAR(B834)</f>
        <v>2026</v>
      </c>
      <c r="D834" s="13" t="str">
        <f t="shared" ref="D834:D897" si="79">"Q"&amp;ROUNDUP(MONTH(B834)/3,0)</f>
        <v>Q2</v>
      </c>
      <c r="E834" s="4">
        <f>MONTH(SalesDataTable[[#This Row],[Order Date]])</f>
        <v>5</v>
      </c>
      <c r="F834" s="4"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80">M834*N834*(1-O834)</f>
        <v>92.88</v>
      </c>
      <c r="R834" s="6">
        <f t="shared" ref="R834:R897" si="81">M834*P834</f>
        <v>37.26</v>
      </c>
      <c r="S834" s="6">
        <f t="shared" ref="S834:S897" si="82">Q834-R834</f>
        <v>55.62</v>
      </c>
      <c r="T834" s="8">
        <f t="shared" ref="T834:T897" si="83">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11">
        <f t="shared" si="78"/>
        <v>2026</v>
      </c>
      <c r="D835" s="13" t="str">
        <f t="shared" si="79"/>
        <v>Q2</v>
      </c>
      <c r="E835" s="4">
        <f>MONTH(SalesDataTable[[#This Row],[Order Date]])</f>
        <v>5</v>
      </c>
      <c r="F835" s="4"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80"/>
        <v>36.659999999999997</v>
      </c>
      <c r="R835" s="6">
        <f t="shared" si="81"/>
        <v>13.61</v>
      </c>
      <c r="S835" s="6">
        <f t="shared" si="82"/>
        <v>23.049999999999997</v>
      </c>
      <c r="T835" s="8">
        <f t="shared" si="83"/>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11">
        <f t="shared" si="78"/>
        <v>2026</v>
      </c>
      <c r="D836" s="13" t="str">
        <f t="shared" si="79"/>
        <v>Q2</v>
      </c>
      <c r="E836" s="4">
        <f>MONTH(SalesDataTable[[#This Row],[Order Date]])</f>
        <v>5</v>
      </c>
      <c r="F836" s="4"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80"/>
        <v>702.76499999999999</v>
      </c>
      <c r="R836" s="6">
        <f t="shared" si="81"/>
        <v>402.95000000000005</v>
      </c>
      <c r="S836" s="6">
        <f t="shared" si="82"/>
        <v>299.81499999999994</v>
      </c>
      <c r="T836" s="8">
        <f t="shared" si="83"/>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11">
        <f t="shared" si="78"/>
        <v>2026</v>
      </c>
      <c r="D837" s="13" t="str">
        <f t="shared" si="79"/>
        <v>Q2</v>
      </c>
      <c r="E837" s="4">
        <f>MONTH(SalesDataTable[[#This Row],[Order Date]])</f>
        <v>5</v>
      </c>
      <c r="F837" s="4" t="str">
        <f>TEXT(SalesDataTable[[#This Row],[Order Date]],"MMM")</f>
        <v>May</v>
      </c>
      <c r="G837" s="4" t="s">
        <v>6</v>
      </c>
      <c r="H837" s="4" t="s">
        <v>43</v>
      </c>
      <c r="I837" s="4" t="s">
        <v>19</v>
      </c>
      <c r="J837" s="4" t="s">
        <v>13</v>
      </c>
      <c r="K837" s="4" t="s">
        <v>14</v>
      </c>
      <c r="L837" s="4" t="s">
        <v>15</v>
      </c>
      <c r="M837" s="9">
        <v>1</v>
      </c>
      <c r="N837" s="6">
        <v>35.97</v>
      </c>
      <c r="O837" s="7">
        <v>0.1</v>
      </c>
      <c r="P837" s="6">
        <v>13.54</v>
      </c>
      <c r="Q837" s="6">
        <f t="shared" si="80"/>
        <v>32.372999999999998</v>
      </c>
      <c r="R837" s="6">
        <f t="shared" si="81"/>
        <v>13.54</v>
      </c>
      <c r="S837" s="6">
        <f t="shared" si="82"/>
        <v>18.832999999999998</v>
      </c>
      <c r="T837" s="8">
        <f t="shared" si="83"/>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11">
        <f t="shared" si="78"/>
        <v>2026</v>
      </c>
      <c r="D838" s="13" t="str">
        <f t="shared" si="79"/>
        <v>Q2</v>
      </c>
      <c r="E838" s="4">
        <f>MONTH(SalesDataTable[[#This Row],[Order Date]])</f>
        <v>5</v>
      </c>
      <c r="F838" s="4"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80"/>
        <v>425.37399999999997</v>
      </c>
      <c r="R838" s="6">
        <f t="shared" si="81"/>
        <v>280.04000000000002</v>
      </c>
      <c r="S838" s="6">
        <f t="shared" si="82"/>
        <v>145.33399999999995</v>
      </c>
      <c r="T838" s="8">
        <f t="shared" si="83"/>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11">
        <f t="shared" si="78"/>
        <v>2026</v>
      </c>
      <c r="D839" s="13" t="str">
        <f t="shared" si="79"/>
        <v>Q2</v>
      </c>
      <c r="E839" s="4">
        <f>MONTH(SalesDataTable[[#This Row],[Order Date]])</f>
        <v>5</v>
      </c>
      <c r="F839" s="4" t="str">
        <f>TEXT(SalesDataTable[[#This Row],[Order Date]],"MMM")</f>
        <v>May</v>
      </c>
      <c r="G839" s="4" t="s">
        <v>20</v>
      </c>
      <c r="H839" s="4" t="s">
        <v>33</v>
      </c>
      <c r="I839" s="4" t="s">
        <v>2</v>
      </c>
      <c r="J839" s="4" t="s">
        <v>13</v>
      </c>
      <c r="K839" s="4" t="s">
        <v>34</v>
      </c>
      <c r="L839" s="4" t="s">
        <v>42</v>
      </c>
      <c r="M839" s="9">
        <v>4</v>
      </c>
      <c r="N839" s="6">
        <v>36.29</v>
      </c>
      <c r="O839" s="7">
        <v>0.1</v>
      </c>
      <c r="P839" s="6">
        <v>13.77</v>
      </c>
      <c r="Q839" s="6">
        <f t="shared" si="80"/>
        <v>130.64400000000001</v>
      </c>
      <c r="R839" s="6">
        <f t="shared" si="81"/>
        <v>55.08</v>
      </c>
      <c r="S839" s="6">
        <f t="shared" si="82"/>
        <v>75.564000000000007</v>
      </c>
      <c r="T839" s="8">
        <f t="shared" si="83"/>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11">
        <f t="shared" si="78"/>
        <v>2026</v>
      </c>
      <c r="D840" s="13" t="str">
        <f t="shared" si="79"/>
        <v>Q2</v>
      </c>
      <c r="E840" s="4">
        <f>MONTH(SalesDataTable[[#This Row],[Order Date]])</f>
        <v>5</v>
      </c>
      <c r="F840" s="4" t="str">
        <f>TEXT(SalesDataTable[[#This Row],[Order Date]],"MMM")</f>
        <v>May</v>
      </c>
      <c r="G840" s="4" t="s">
        <v>6</v>
      </c>
      <c r="H840" s="4" t="s">
        <v>27</v>
      </c>
      <c r="I840" s="4" t="s">
        <v>2</v>
      </c>
      <c r="J840" s="4" t="s">
        <v>13</v>
      </c>
      <c r="K840" s="4" t="s">
        <v>9</v>
      </c>
      <c r="L840" s="4" t="s">
        <v>17</v>
      </c>
      <c r="M840" s="9">
        <v>4</v>
      </c>
      <c r="N840" s="6">
        <v>143.34</v>
      </c>
      <c r="O840" s="7">
        <v>0</v>
      </c>
      <c r="P840" s="6">
        <v>80.55</v>
      </c>
      <c r="Q840" s="6">
        <f t="shared" si="80"/>
        <v>573.36</v>
      </c>
      <c r="R840" s="6">
        <f t="shared" si="81"/>
        <v>322.2</v>
      </c>
      <c r="S840" s="6">
        <f t="shared" si="82"/>
        <v>251.16000000000003</v>
      </c>
      <c r="T840" s="8">
        <f t="shared" si="83"/>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11">
        <f t="shared" si="78"/>
        <v>2026</v>
      </c>
      <c r="D841" s="13" t="str">
        <f t="shared" si="79"/>
        <v>Q2</v>
      </c>
      <c r="E841" s="4">
        <f>MONTH(SalesDataTable[[#This Row],[Order Date]])</f>
        <v>5</v>
      </c>
      <c r="F841" s="4" t="str">
        <f>TEXT(SalesDataTable[[#This Row],[Order Date]],"MMM")</f>
        <v>May</v>
      </c>
      <c r="G841" s="4" t="s">
        <v>6</v>
      </c>
      <c r="H841" s="4" t="s">
        <v>43</v>
      </c>
      <c r="I841" s="4" t="s">
        <v>28</v>
      </c>
      <c r="J841" s="4" t="s">
        <v>13</v>
      </c>
      <c r="K841" s="4" t="s">
        <v>4</v>
      </c>
      <c r="L841" s="4" t="s">
        <v>22</v>
      </c>
      <c r="M841" s="9">
        <v>3</v>
      </c>
      <c r="N841" s="6">
        <v>51.68</v>
      </c>
      <c r="O841" s="7">
        <v>0</v>
      </c>
      <c r="P841" s="6">
        <v>22.4</v>
      </c>
      <c r="Q841" s="6">
        <f t="shared" si="80"/>
        <v>155.04</v>
      </c>
      <c r="R841" s="6">
        <f t="shared" si="81"/>
        <v>67.199999999999989</v>
      </c>
      <c r="S841" s="6">
        <f t="shared" si="82"/>
        <v>87.84</v>
      </c>
      <c r="T841" s="8">
        <f t="shared" si="83"/>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11">
        <f t="shared" si="78"/>
        <v>2026</v>
      </c>
      <c r="D842" s="13" t="str">
        <f t="shared" si="79"/>
        <v>Q2</v>
      </c>
      <c r="E842" s="4">
        <f>MONTH(SalesDataTable[[#This Row],[Order Date]])</f>
        <v>5</v>
      </c>
      <c r="F842" s="4" t="str">
        <f>TEXT(SalesDataTable[[#This Row],[Order Date]],"MMM")</f>
        <v>May</v>
      </c>
      <c r="G842" s="4" t="s">
        <v>20</v>
      </c>
      <c r="H842" s="4" t="s">
        <v>31</v>
      </c>
      <c r="I842" s="4" t="s">
        <v>2</v>
      </c>
      <c r="J842" s="4" t="s">
        <v>3</v>
      </c>
      <c r="K842" s="4" t="s">
        <v>14</v>
      </c>
      <c r="L842" s="4" t="s">
        <v>32</v>
      </c>
      <c r="M842" s="9">
        <v>1</v>
      </c>
      <c r="N842" s="6">
        <v>46.84</v>
      </c>
      <c r="O842" s="7">
        <v>0</v>
      </c>
      <c r="P842" s="6">
        <v>17.93</v>
      </c>
      <c r="Q842" s="6">
        <f t="shared" si="80"/>
        <v>46.84</v>
      </c>
      <c r="R842" s="6">
        <f t="shared" si="81"/>
        <v>17.93</v>
      </c>
      <c r="S842" s="6">
        <f t="shared" si="82"/>
        <v>28.910000000000004</v>
      </c>
      <c r="T842" s="8">
        <f t="shared" si="83"/>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11">
        <f t="shared" si="78"/>
        <v>2026</v>
      </c>
      <c r="D843" s="13" t="str">
        <f t="shared" si="79"/>
        <v>Q2</v>
      </c>
      <c r="E843" s="4">
        <f>MONTH(SalesDataTable[[#This Row],[Order Date]])</f>
        <v>5</v>
      </c>
      <c r="F843" s="4"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80"/>
        <v>346.27499999999998</v>
      </c>
      <c r="R843" s="6">
        <f t="shared" si="81"/>
        <v>157.85</v>
      </c>
      <c r="S843" s="6">
        <f t="shared" si="82"/>
        <v>188.42499999999998</v>
      </c>
      <c r="T843" s="8">
        <f t="shared" si="83"/>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11">
        <f t="shared" si="78"/>
        <v>2026</v>
      </c>
      <c r="D844" s="13" t="str">
        <f t="shared" si="79"/>
        <v>Q2</v>
      </c>
      <c r="E844" s="4">
        <f>MONTH(SalesDataTable[[#This Row],[Order Date]])</f>
        <v>5</v>
      </c>
      <c r="F844" s="4" t="str">
        <f>TEXT(SalesDataTable[[#This Row],[Order Date]],"MMM")</f>
        <v>May</v>
      </c>
      <c r="G844" s="4" t="s">
        <v>20</v>
      </c>
      <c r="H844" s="4" t="s">
        <v>31</v>
      </c>
      <c r="I844" s="4" t="s">
        <v>2</v>
      </c>
      <c r="J844" s="4" t="s">
        <v>13</v>
      </c>
      <c r="K844" s="4" t="s">
        <v>9</v>
      </c>
      <c r="L844" s="4" t="s">
        <v>10</v>
      </c>
      <c r="M844" s="9">
        <v>1</v>
      </c>
      <c r="N844" s="6">
        <v>91.07</v>
      </c>
      <c r="O844" s="7">
        <v>0</v>
      </c>
      <c r="P844" s="6">
        <v>45.3</v>
      </c>
      <c r="Q844" s="6">
        <f t="shared" si="80"/>
        <v>91.07</v>
      </c>
      <c r="R844" s="6">
        <f t="shared" si="81"/>
        <v>45.3</v>
      </c>
      <c r="S844" s="6">
        <f t="shared" si="82"/>
        <v>45.769999999999996</v>
      </c>
      <c r="T844" s="8">
        <f t="shared" si="83"/>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11">
        <f t="shared" si="78"/>
        <v>2026</v>
      </c>
      <c r="D845" s="13" t="str">
        <f t="shared" si="79"/>
        <v>Q2</v>
      </c>
      <c r="E845" s="4">
        <f>MONTH(SalesDataTable[[#This Row],[Order Date]])</f>
        <v>5</v>
      </c>
      <c r="F845" s="4" t="str">
        <f>TEXT(SalesDataTable[[#This Row],[Order Date]],"MMM")</f>
        <v>May</v>
      </c>
      <c r="G845" s="4" t="s">
        <v>11</v>
      </c>
      <c r="H845" s="4" t="s">
        <v>39</v>
      </c>
      <c r="I845" s="4" t="s">
        <v>19</v>
      </c>
      <c r="J845" s="4" t="s">
        <v>13</v>
      </c>
      <c r="K845" s="4" t="s">
        <v>4</v>
      </c>
      <c r="L845" s="4" t="s">
        <v>5</v>
      </c>
      <c r="M845" s="9">
        <v>1</v>
      </c>
      <c r="N845" s="6">
        <v>81.86</v>
      </c>
      <c r="O845" s="7">
        <v>0</v>
      </c>
      <c r="P845" s="6">
        <v>43.14</v>
      </c>
      <c r="Q845" s="6">
        <f t="shared" si="80"/>
        <v>81.86</v>
      </c>
      <c r="R845" s="6">
        <f t="shared" si="81"/>
        <v>43.14</v>
      </c>
      <c r="S845" s="6">
        <f t="shared" si="82"/>
        <v>38.72</v>
      </c>
      <c r="T845" s="8">
        <f t="shared" si="83"/>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11">
        <f t="shared" si="78"/>
        <v>2026</v>
      </c>
      <c r="D846" s="13" t="str">
        <f t="shared" si="79"/>
        <v>Q2</v>
      </c>
      <c r="E846" s="4">
        <f>MONTH(SalesDataTable[[#This Row],[Order Date]])</f>
        <v>5</v>
      </c>
      <c r="F846" s="4" t="str">
        <f>TEXT(SalesDataTable[[#This Row],[Order Date]],"MMM")</f>
        <v>May</v>
      </c>
      <c r="G846" s="4" t="s">
        <v>20</v>
      </c>
      <c r="H846" s="4" t="s">
        <v>33</v>
      </c>
      <c r="I846" s="4" t="s">
        <v>2</v>
      </c>
      <c r="J846" s="4" t="s">
        <v>3</v>
      </c>
      <c r="K846" s="4" t="s">
        <v>14</v>
      </c>
      <c r="L846" s="4" t="s">
        <v>32</v>
      </c>
      <c r="M846" s="9">
        <v>1</v>
      </c>
      <c r="N846" s="6">
        <v>45.45</v>
      </c>
      <c r="O846" s="7">
        <v>0</v>
      </c>
      <c r="P846" s="6">
        <v>17.93</v>
      </c>
      <c r="Q846" s="6">
        <f t="shared" si="80"/>
        <v>45.45</v>
      </c>
      <c r="R846" s="6">
        <f t="shared" si="81"/>
        <v>17.93</v>
      </c>
      <c r="S846" s="6">
        <f t="shared" si="82"/>
        <v>27.520000000000003</v>
      </c>
      <c r="T846" s="8">
        <f t="shared" si="83"/>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11">
        <f t="shared" si="78"/>
        <v>2026</v>
      </c>
      <c r="D847" s="13" t="str">
        <f t="shared" si="79"/>
        <v>Q2</v>
      </c>
      <c r="E847" s="4">
        <f>MONTH(SalesDataTable[[#This Row],[Order Date]])</f>
        <v>5</v>
      </c>
      <c r="F847" s="4" t="str">
        <f>TEXT(SalesDataTable[[#This Row],[Order Date]],"MMM")</f>
        <v>May</v>
      </c>
      <c r="G847" s="4" t="s">
        <v>11</v>
      </c>
      <c r="H847" s="4" t="s">
        <v>39</v>
      </c>
      <c r="I847" s="4" t="s">
        <v>19</v>
      </c>
      <c r="J847" s="4" t="s">
        <v>16</v>
      </c>
      <c r="K847" s="4" t="s">
        <v>9</v>
      </c>
      <c r="L847" s="4" t="s">
        <v>46</v>
      </c>
      <c r="M847" s="9">
        <v>1</v>
      </c>
      <c r="N847" s="6">
        <v>70.62</v>
      </c>
      <c r="O847" s="7">
        <v>0</v>
      </c>
      <c r="P847" s="6">
        <v>32.53</v>
      </c>
      <c r="Q847" s="6">
        <f t="shared" si="80"/>
        <v>70.62</v>
      </c>
      <c r="R847" s="6">
        <f t="shared" si="81"/>
        <v>32.53</v>
      </c>
      <c r="S847" s="6">
        <f t="shared" si="82"/>
        <v>38.090000000000003</v>
      </c>
      <c r="T847" s="8">
        <f t="shared" si="83"/>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11">
        <f t="shared" si="78"/>
        <v>2026</v>
      </c>
      <c r="D848" s="13" t="str">
        <f t="shared" si="79"/>
        <v>Q2</v>
      </c>
      <c r="E848" s="4">
        <f>MONTH(SalesDataTable[[#This Row],[Order Date]])</f>
        <v>5</v>
      </c>
      <c r="F848" s="4" t="str">
        <f>TEXT(SalesDataTable[[#This Row],[Order Date]],"MMM")</f>
        <v>May</v>
      </c>
      <c r="G848" s="4" t="s">
        <v>20</v>
      </c>
      <c r="H848" s="4" t="s">
        <v>33</v>
      </c>
      <c r="I848" s="4" t="s">
        <v>2</v>
      </c>
      <c r="J848" s="4" t="s">
        <v>13</v>
      </c>
      <c r="K848" s="4" t="s">
        <v>34</v>
      </c>
      <c r="L848" s="4" t="s">
        <v>45</v>
      </c>
      <c r="M848" s="9">
        <v>2</v>
      </c>
      <c r="N848" s="6">
        <v>51.56</v>
      </c>
      <c r="O848" s="7">
        <v>0</v>
      </c>
      <c r="P848" s="6">
        <v>22.46</v>
      </c>
      <c r="Q848" s="6">
        <f t="shared" si="80"/>
        <v>103.12</v>
      </c>
      <c r="R848" s="6">
        <f t="shared" si="81"/>
        <v>44.92</v>
      </c>
      <c r="S848" s="6">
        <f t="shared" si="82"/>
        <v>58.2</v>
      </c>
      <c r="T848" s="8">
        <f t="shared" si="83"/>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11">
        <f t="shared" si="78"/>
        <v>2026</v>
      </c>
      <c r="D849" s="13" t="str">
        <f t="shared" si="79"/>
        <v>Q2</v>
      </c>
      <c r="E849" s="4">
        <f>MONTH(SalesDataTable[[#This Row],[Order Date]])</f>
        <v>5</v>
      </c>
      <c r="F849" s="4"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80"/>
        <v>292.44</v>
      </c>
      <c r="R849" s="6">
        <f t="shared" si="81"/>
        <v>162.13999999999999</v>
      </c>
      <c r="S849" s="6">
        <f t="shared" si="82"/>
        <v>130.30000000000001</v>
      </c>
      <c r="T849" s="8">
        <f t="shared" si="83"/>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11">
        <f t="shared" si="78"/>
        <v>2026</v>
      </c>
      <c r="D850" s="13" t="str">
        <f t="shared" si="79"/>
        <v>Q2</v>
      </c>
      <c r="E850" s="4">
        <f>MONTH(SalesDataTable[[#This Row],[Order Date]])</f>
        <v>5</v>
      </c>
      <c r="F850" s="4" t="str">
        <f>TEXT(SalesDataTable[[#This Row],[Order Date]],"MMM")</f>
        <v>May</v>
      </c>
      <c r="G850" s="4" t="s">
        <v>20</v>
      </c>
      <c r="H850" s="4" t="s">
        <v>47</v>
      </c>
      <c r="I850" s="4" t="s">
        <v>19</v>
      </c>
      <c r="J850" s="4" t="s">
        <v>3</v>
      </c>
      <c r="K850" s="4" t="s">
        <v>34</v>
      </c>
      <c r="L850" s="4" t="s">
        <v>45</v>
      </c>
      <c r="M850" s="9">
        <v>2</v>
      </c>
      <c r="N850" s="6">
        <v>51.34</v>
      </c>
      <c r="O850" s="7">
        <v>0</v>
      </c>
      <c r="P850" s="6">
        <v>22.17</v>
      </c>
      <c r="Q850" s="6">
        <f t="shared" si="80"/>
        <v>102.68</v>
      </c>
      <c r="R850" s="6">
        <f t="shared" si="81"/>
        <v>44.34</v>
      </c>
      <c r="S850" s="6">
        <f t="shared" si="82"/>
        <v>58.34</v>
      </c>
      <c r="T850" s="8">
        <f t="shared" si="83"/>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11">
        <f t="shared" si="78"/>
        <v>2026</v>
      </c>
      <c r="D851" s="13" t="str">
        <f t="shared" si="79"/>
        <v>Q2</v>
      </c>
      <c r="E851" s="4">
        <f>MONTH(SalesDataTable[[#This Row],[Order Date]])</f>
        <v>5</v>
      </c>
      <c r="F851" s="4"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80"/>
        <v>145.92950000000002</v>
      </c>
      <c r="R851" s="6">
        <f t="shared" si="81"/>
        <v>79.94</v>
      </c>
      <c r="S851" s="6">
        <f t="shared" si="82"/>
        <v>65.989500000000021</v>
      </c>
      <c r="T851" s="8">
        <f t="shared" si="83"/>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11">
        <f t="shared" si="78"/>
        <v>2026</v>
      </c>
      <c r="D852" s="13" t="str">
        <f t="shared" si="79"/>
        <v>Q2</v>
      </c>
      <c r="E852" s="4">
        <f>MONTH(SalesDataTable[[#This Row],[Order Date]])</f>
        <v>5</v>
      </c>
      <c r="F852" s="4"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80"/>
        <v>70.073999999999998</v>
      </c>
      <c r="R852" s="6">
        <f t="shared" si="81"/>
        <v>39.380000000000003</v>
      </c>
      <c r="S852" s="6">
        <f t="shared" si="82"/>
        <v>30.693999999999996</v>
      </c>
      <c r="T852" s="8">
        <f t="shared" si="83"/>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11">
        <f t="shared" si="78"/>
        <v>2026</v>
      </c>
      <c r="D853" s="13" t="str">
        <f t="shared" si="79"/>
        <v>Q2</v>
      </c>
      <c r="E853" s="4">
        <f>MONTH(SalesDataTable[[#This Row],[Order Date]])</f>
        <v>5</v>
      </c>
      <c r="F853" s="4" t="str">
        <f>TEXT(SalesDataTable[[#This Row],[Order Date]],"MMM")</f>
        <v>May</v>
      </c>
      <c r="G853" s="4" t="s">
        <v>0</v>
      </c>
      <c r="H853" s="4" t="s">
        <v>1</v>
      </c>
      <c r="I853" s="4" t="s">
        <v>8</v>
      </c>
      <c r="J853" s="4" t="s">
        <v>16</v>
      </c>
      <c r="K853" s="4" t="s">
        <v>9</v>
      </c>
      <c r="L853" s="4" t="s">
        <v>10</v>
      </c>
      <c r="M853" s="9">
        <v>10</v>
      </c>
      <c r="N853" s="6">
        <v>92.09</v>
      </c>
      <c r="O853" s="7">
        <v>0.15</v>
      </c>
      <c r="P853" s="6">
        <v>45.13</v>
      </c>
      <c r="Q853" s="6">
        <f t="shared" si="80"/>
        <v>782.7650000000001</v>
      </c>
      <c r="R853" s="6">
        <f t="shared" si="81"/>
        <v>451.3</v>
      </c>
      <c r="S853" s="6">
        <f t="shared" si="82"/>
        <v>331.46500000000009</v>
      </c>
      <c r="T853" s="8">
        <f t="shared" si="83"/>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11">
        <f t="shared" si="78"/>
        <v>2026</v>
      </c>
      <c r="D854" s="13" t="str">
        <f t="shared" si="79"/>
        <v>Q2</v>
      </c>
      <c r="E854" s="4">
        <f>MONTH(SalesDataTable[[#This Row],[Order Date]])</f>
        <v>5</v>
      </c>
      <c r="F854" s="4" t="str">
        <f>TEXT(SalesDataTable[[#This Row],[Order Date]],"MMM")</f>
        <v>May</v>
      </c>
      <c r="G854" s="4" t="s">
        <v>20</v>
      </c>
      <c r="H854" s="4" t="s">
        <v>33</v>
      </c>
      <c r="I854" s="4" t="s">
        <v>28</v>
      </c>
      <c r="J854" s="4" t="s">
        <v>13</v>
      </c>
      <c r="K854" s="4" t="s">
        <v>14</v>
      </c>
      <c r="L854" s="4" t="s">
        <v>15</v>
      </c>
      <c r="M854" s="9">
        <v>1</v>
      </c>
      <c r="N854" s="6">
        <v>36.72</v>
      </c>
      <c r="O854" s="7">
        <v>0</v>
      </c>
      <c r="P854" s="6">
        <v>13.67</v>
      </c>
      <c r="Q854" s="6">
        <f t="shared" si="80"/>
        <v>36.72</v>
      </c>
      <c r="R854" s="6">
        <f t="shared" si="81"/>
        <v>13.67</v>
      </c>
      <c r="S854" s="6">
        <f t="shared" si="82"/>
        <v>23.049999999999997</v>
      </c>
      <c r="T854" s="8">
        <f t="shared" si="83"/>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11">
        <f t="shared" si="78"/>
        <v>2026</v>
      </c>
      <c r="D855" s="13" t="str">
        <f t="shared" si="79"/>
        <v>Q2</v>
      </c>
      <c r="E855" s="4">
        <f>MONTH(SalesDataTable[[#This Row],[Order Date]])</f>
        <v>5</v>
      </c>
      <c r="F855" s="4"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80"/>
        <v>377.39699999999999</v>
      </c>
      <c r="R855" s="6">
        <f t="shared" si="81"/>
        <v>201.27</v>
      </c>
      <c r="S855" s="6">
        <f t="shared" si="82"/>
        <v>176.12699999999998</v>
      </c>
      <c r="T855" s="8">
        <f t="shared" si="83"/>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11">
        <f t="shared" si="78"/>
        <v>2026</v>
      </c>
      <c r="D856" s="13" t="str">
        <f t="shared" si="79"/>
        <v>Q2</v>
      </c>
      <c r="E856" s="4">
        <f>MONTH(SalesDataTable[[#This Row],[Order Date]])</f>
        <v>5</v>
      </c>
      <c r="F856" s="4"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80"/>
        <v>364.98999999999995</v>
      </c>
      <c r="R856" s="6">
        <f t="shared" si="81"/>
        <v>212.14</v>
      </c>
      <c r="S856" s="6">
        <f t="shared" si="82"/>
        <v>152.84999999999997</v>
      </c>
      <c r="T856" s="8">
        <f t="shared" si="83"/>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11">
        <f t="shared" si="78"/>
        <v>2026</v>
      </c>
      <c r="D857" s="13" t="str">
        <f t="shared" si="79"/>
        <v>Q2</v>
      </c>
      <c r="E857" s="4">
        <f>MONTH(SalesDataTable[[#This Row],[Order Date]])</f>
        <v>5</v>
      </c>
      <c r="F857" s="4" t="str">
        <f>TEXT(SalesDataTable[[#This Row],[Order Date]],"MMM")</f>
        <v>May</v>
      </c>
      <c r="G857" s="4" t="s">
        <v>11</v>
      </c>
      <c r="H857" s="4" t="s">
        <v>52</v>
      </c>
      <c r="I857" s="4" t="s">
        <v>19</v>
      </c>
      <c r="J857" s="4" t="s">
        <v>13</v>
      </c>
      <c r="K857" s="4" t="s">
        <v>14</v>
      </c>
      <c r="L857" s="4" t="s">
        <v>15</v>
      </c>
      <c r="M857" s="9">
        <v>4</v>
      </c>
      <c r="N857" s="6">
        <v>36.94</v>
      </c>
      <c r="O857" s="7">
        <v>0</v>
      </c>
      <c r="P857" s="6">
        <v>13.63</v>
      </c>
      <c r="Q857" s="6">
        <f t="shared" si="80"/>
        <v>147.76</v>
      </c>
      <c r="R857" s="6">
        <f t="shared" si="81"/>
        <v>54.52</v>
      </c>
      <c r="S857" s="6">
        <f t="shared" si="82"/>
        <v>93.239999999999981</v>
      </c>
      <c r="T857" s="8">
        <f t="shared" si="83"/>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11">
        <f t="shared" si="78"/>
        <v>2026</v>
      </c>
      <c r="D858" s="13" t="str">
        <f t="shared" si="79"/>
        <v>Q2</v>
      </c>
      <c r="E858" s="4">
        <f>MONTH(SalesDataTable[[#This Row],[Order Date]])</f>
        <v>5</v>
      </c>
      <c r="F858" s="4"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80"/>
        <v>153.16999999999999</v>
      </c>
      <c r="R858" s="6">
        <f t="shared" si="81"/>
        <v>78.489999999999995</v>
      </c>
      <c r="S858" s="6">
        <f t="shared" si="82"/>
        <v>74.679999999999993</v>
      </c>
      <c r="T858" s="8">
        <f t="shared" si="83"/>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11">
        <f t="shared" si="78"/>
        <v>2026</v>
      </c>
      <c r="D859" s="13" t="str">
        <f t="shared" si="79"/>
        <v>Q2</v>
      </c>
      <c r="E859" s="4">
        <f>MONTH(SalesDataTable[[#This Row],[Order Date]])</f>
        <v>5</v>
      </c>
      <c r="F859" s="4" t="str">
        <f>TEXT(SalesDataTable[[#This Row],[Order Date]],"MMM")</f>
        <v>May</v>
      </c>
      <c r="G859" s="4" t="s">
        <v>0</v>
      </c>
      <c r="H859" s="4" t="s">
        <v>1</v>
      </c>
      <c r="I859" s="4" t="s">
        <v>2</v>
      </c>
      <c r="J859" s="4" t="s">
        <v>16</v>
      </c>
      <c r="K859" s="4" t="s">
        <v>4</v>
      </c>
      <c r="L859" s="4" t="s">
        <v>5</v>
      </c>
      <c r="M859" s="9">
        <v>2</v>
      </c>
      <c r="N859" s="6">
        <v>82.85</v>
      </c>
      <c r="O859" s="7">
        <v>0</v>
      </c>
      <c r="P859" s="6">
        <v>42.53</v>
      </c>
      <c r="Q859" s="6">
        <f t="shared" si="80"/>
        <v>165.7</v>
      </c>
      <c r="R859" s="6">
        <f t="shared" si="81"/>
        <v>85.06</v>
      </c>
      <c r="S859" s="6">
        <f t="shared" si="82"/>
        <v>80.639999999999986</v>
      </c>
      <c r="T859" s="8">
        <f t="shared" si="83"/>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11">
        <f t="shared" si="78"/>
        <v>2026</v>
      </c>
      <c r="D860" s="13" t="str">
        <f t="shared" si="79"/>
        <v>Q2</v>
      </c>
      <c r="E860" s="4">
        <f>MONTH(SalesDataTable[[#This Row],[Order Date]])</f>
        <v>5</v>
      </c>
      <c r="F860" s="4"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80"/>
        <v>143.52000000000001</v>
      </c>
      <c r="R860" s="6">
        <f t="shared" si="81"/>
        <v>81.040000000000006</v>
      </c>
      <c r="S860" s="6">
        <f t="shared" si="82"/>
        <v>62.480000000000004</v>
      </c>
      <c r="T860" s="8">
        <f t="shared" si="83"/>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11">
        <f t="shared" si="78"/>
        <v>2026</v>
      </c>
      <c r="D861" s="13" t="str">
        <f t="shared" si="79"/>
        <v>Q2</v>
      </c>
      <c r="E861" s="4">
        <f>MONTH(SalesDataTable[[#This Row],[Order Date]])</f>
        <v>5</v>
      </c>
      <c r="F861" s="4"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80"/>
        <v>192.94</v>
      </c>
      <c r="R861" s="6">
        <f t="shared" si="81"/>
        <v>105.15</v>
      </c>
      <c r="S861" s="6">
        <f t="shared" si="82"/>
        <v>87.789999999999992</v>
      </c>
      <c r="T861" s="8">
        <f t="shared" si="83"/>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11">
        <f t="shared" si="78"/>
        <v>2026</v>
      </c>
      <c r="D862" s="13" t="str">
        <f t="shared" si="79"/>
        <v>Q2</v>
      </c>
      <c r="E862" s="4">
        <f>MONTH(SalesDataTable[[#This Row],[Order Date]])</f>
        <v>5</v>
      </c>
      <c r="F862" s="4"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80"/>
        <v>168.56</v>
      </c>
      <c r="R862" s="6">
        <f t="shared" si="81"/>
        <v>85.46</v>
      </c>
      <c r="S862" s="6">
        <f t="shared" si="82"/>
        <v>83.100000000000009</v>
      </c>
      <c r="T862" s="8">
        <f t="shared" si="83"/>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11">
        <f t="shared" si="78"/>
        <v>2026</v>
      </c>
      <c r="D863" s="13" t="str">
        <f t="shared" si="79"/>
        <v>Q2</v>
      </c>
      <c r="E863" s="4">
        <f>MONTH(SalesDataTable[[#This Row],[Order Date]])</f>
        <v>5</v>
      </c>
      <c r="F863" s="4" t="str">
        <f>TEXT(SalesDataTable[[#This Row],[Order Date]],"MMM")</f>
        <v>May</v>
      </c>
      <c r="G863" s="4" t="s">
        <v>0</v>
      </c>
      <c r="H863" s="4" t="s">
        <v>1</v>
      </c>
      <c r="I863" s="4" t="s">
        <v>2</v>
      </c>
      <c r="J863" s="4" t="s">
        <v>13</v>
      </c>
      <c r="K863" s="4" t="s">
        <v>23</v>
      </c>
      <c r="L863" s="4" t="s">
        <v>51</v>
      </c>
      <c r="M863" s="9">
        <v>2</v>
      </c>
      <c r="N863" s="6">
        <v>123.9</v>
      </c>
      <c r="O863" s="7">
        <v>0</v>
      </c>
      <c r="P863" s="6">
        <v>58.95</v>
      </c>
      <c r="Q863" s="6">
        <f t="shared" si="80"/>
        <v>247.8</v>
      </c>
      <c r="R863" s="6">
        <f t="shared" si="81"/>
        <v>117.9</v>
      </c>
      <c r="S863" s="6">
        <f t="shared" si="82"/>
        <v>129.9</v>
      </c>
      <c r="T863" s="8">
        <f t="shared" si="83"/>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11">
        <f t="shared" si="78"/>
        <v>2026</v>
      </c>
      <c r="D864" s="13" t="str">
        <f t="shared" si="79"/>
        <v>Q2</v>
      </c>
      <c r="E864" s="4">
        <f>MONTH(SalesDataTable[[#This Row],[Order Date]])</f>
        <v>5</v>
      </c>
      <c r="F864" s="4"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80"/>
        <v>281.86</v>
      </c>
      <c r="R864" s="6">
        <f t="shared" si="81"/>
        <v>162.08000000000001</v>
      </c>
      <c r="S864" s="6">
        <f t="shared" si="82"/>
        <v>119.78</v>
      </c>
      <c r="T864" s="8">
        <f t="shared" si="83"/>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11">
        <f t="shared" si="78"/>
        <v>2026</v>
      </c>
      <c r="D865" s="13" t="str">
        <f t="shared" si="79"/>
        <v>Q2</v>
      </c>
      <c r="E865" s="4">
        <f>MONTH(SalesDataTable[[#This Row],[Order Date]])</f>
        <v>5</v>
      </c>
      <c r="F865" s="4"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80"/>
        <v>73.150000000000006</v>
      </c>
      <c r="R865" s="6">
        <f t="shared" si="81"/>
        <v>32.950000000000003</v>
      </c>
      <c r="S865" s="6">
        <f t="shared" si="82"/>
        <v>40.200000000000003</v>
      </c>
      <c r="T865" s="8">
        <f t="shared" si="83"/>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11">
        <f t="shared" si="78"/>
        <v>2026</v>
      </c>
      <c r="D866" s="13" t="str">
        <f t="shared" si="79"/>
        <v>Q2</v>
      </c>
      <c r="E866" s="4">
        <f>MONTH(SalesDataTable[[#This Row],[Order Date]])</f>
        <v>5</v>
      </c>
      <c r="F866" s="4"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80"/>
        <v>374.96499999999997</v>
      </c>
      <c r="R866" s="6">
        <f t="shared" si="81"/>
        <v>205.26</v>
      </c>
      <c r="S866" s="6">
        <f t="shared" si="82"/>
        <v>169.70499999999998</v>
      </c>
      <c r="T866" s="8">
        <f t="shared" si="83"/>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11">
        <f t="shared" si="78"/>
        <v>2026</v>
      </c>
      <c r="D867" s="13" t="str">
        <f t="shared" si="79"/>
        <v>Q2</v>
      </c>
      <c r="E867" s="4">
        <f>MONTH(SalesDataTable[[#This Row],[Order Date]])</f>
        <v>5</v>
      </c>
      <c r="F867" s="4"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80"/>
        <v>104.70899999999999</v>
      </c>
      <c r="R867" s="6">
        <f t="shared" si="81"/>
        <v>41.910000000000004</v>
      </c>
      <c r="S867" s="6">
        <f t="shared" si="82"/>
        <v>62.798999999999985</v>
      </c>
      <c r="T867" s="8">
        <f t="shared" si="83"/>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11">
        <f t="shared" si="78"/>
        <v>2026</v>
      </c>
      <c r="D868" s="13" t="str">
        <f t="shared" si="79"/>
        <v>Q2</v>
      </c>
      <c r="E868" s="4">
        <f>MONTH(SalesDataTable[[#This Row],[Order Date]])</f>
        <v>5</v>
      </c>
      <c r="F868" s="4"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80"/>
        <v>287.565</v>
      </c>
      <c r="R868" s="6">
        <f t="shared" si="81"/>
        <v>154.30000000000001</v>
      </c>
      <c r="S868" s="6">
        <f t="shared" si="82"/>
        <v>133.26499999999999</v>
      </c>
      <c r="T868" s="8">
        <f t="shared" si="83"/>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11">
        <f t="shared" si="78"/>
        <v>2026</v>
      </c>
      <c r="D869" s="13" t="str">
        <f t="shared" si="79"/>
        <v>Q2</v>
      </c>
      <c r="E869" s="4">
        <f>MONTH(SalesDataTable[[#This Row],[Order Date]])</f>
        <v>5</v>
      </c>
      <c r="F869" s="4" t="str">
        <f>TEXT(SalesDataTable[[#This Row],[Order Date]],"MMM")</f>
        <v>May</v>
      </c>
      <c r="G869" s="4" t="s">
        <v>0</v>
      </c>
      <c r="H869" s="4" t="s">
        <v>50</v>
      </c>
      <c r="I869" s="4" t="s">
        <v>19</v>
      </c>
      <c r="J869" s="4" t="s">
        <v>13</v>
      </c>
      <c r="K869" s="4" t="s">
        <v>4</v>
      </c>
      <c r="L869" s="4" t="s">
        <v>22</v>
      </c>
      <c r="M869" s="9">
        <v>2</v>
      </c>
      <c r="N869" s="6">
        <v>50.09</v>
      </c>
      <c r="O869" s="7">
        <v>0.05</v>
      </c>
      <c r="P869" s="6">
        <v>23.16</v>
      </c>
      <c r="Q869" s="6">
        <f t="shared" si="80"/>
        <v>95.171000000000006</v>
      </c>
      <c r="R869" s="6">
        <f t="shared" si="81"/>
        <v>46.32</v>
      </c>
      <c r="S869" s="6">
        <f t="shared" si="82"/>
        <v>48.851000000000006</v>
      </c>
      <c r="T869" s="8">
        <f t="shared" si="83"/>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11">
        <f t="shared" si="78"/>
        <v>2026</v>
      </c>
      <c r="D870" s="13" t="str">
        <f t="shared" si="79"/>
        <v>Q2</v>
      </c>
      <c r="E870" s="4">
        <f>MONTH(SalesDataTable[[#This Row],[Order Date]])</f>
        <v>5</v>
      </c>
      <c r="F870" s="4" t="str">
        <f>TEXT(SalesDataTable[[#This Row],[Order Date]],"MMM")</f>
        <v>May</v>
      </c>
      <c r="G870" s="4" t="s">
        <v>0</v>
      </c>
      <c r="H870" s="4" t="s">
        <v>36</v>
      </c>
      <c r="I870" s="4" t="s">
        <v>2</v>
      </c>
      <c r="J870" s="4" t="s">
        <v>13</v>
      </c>
      <c r="K870" s="4" t="s">
        <v>34</v>
      </c>
      <c r="L870" s="4" t="s">
        <v>38</v>
      </c>
      <c r="M870" s="9">
        <v>2</v>
      </c>
      <c r="N870" s="6">
        <v>121.96</v>
      </c>
      <c r="O870" s="7">
        <v>0.05</v>
      </c>
      <c r="P870" s="6">
        <v>71.2</v>
      </c>
      <c r="Q870" s="6">
        <f t="shared" si="80"/>
        <v>231.72399999999999</v>
      </c>
      <c r="R870" s="6">
        <f t="shared" si="81"/>
        <v>142.4</v>
      </c>
      <c r="S870" s="6">
        <f t="shared" si="82"/>
        <v>89.323999999999984</v>
      </c>
      <c r="T870" s="8">
        <f t="shared" si="83"/>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11">
        <f t="shared" si="78"/>
        <v>2026</v>
      </c>
      <c r="D871" s="13" t="str">
        <f t="shared" si="79"/>
        <v>Q2</v>
      </c>
      <c r="E871" s="4">
        <f>MONTH(SalesDataTable[[#This Row],[Order Date]])</f>
        <v>5</v>
      </c>
      <c r="F871" s="4"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80"/>
        <v>127.56599999999999</v>
      </c>
      <c r="R871" s="6">
        <f t="shared" si="81"/>
        <v>65.44</v>
      </c>
      <c r="S871" s="6">
        <f t="shared" si="82"/>
        <v>62.125999999999991</v>
      </c>
      <c r="T871" s="8">
        <f t="shared" si="83"/>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11">
        <f t="shared" si="78"/>
        <v>2026</v>
      </c>
      <c r="D872" s="13" t="str">
        <f t="shared" si="79"/>
        <v>Q2</v>
      </c>
      <c r="E872" s="4">
        <f>MONTH(SalesDataTable[[#This Row],[Order Date]])</f>
        <v>5</v>
      </c>
      <c r="F872" s="4"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80"/>
        <v>286.36799999999999</v>
      </c>
      <c r="R872" s="6">
        <f t="shared" si="81"/>
        <v>152.04</v>
      </c>
      <c r="S872" s="6">
        <f t="shared" si="82"/>
        <v>134.328</v>
      </c>
      <c r="T872" s="8">
        <f t="shared" si="83"/>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11">
        <f t="shared" si="78"/>
        <v>2026</v>
      </c>
      <c r="D873" s="13" t="str">
        <f t="shared" si="79"/>
        <v>Q2</v>
      </c>
      <c r="E873" s="4">
        <f>MONTH(SalesDataTable[[#This Row],[Order Date]])</f>
        <v>5</v>
      </c>
      <c r="F873" s="4"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80"/>
        <v>108.69</v>
      </c>
      <c r="R873" s="6">
        <f t="shared" si="81"/>
        <v>40.650000000000006</v>
      </c>
      <c r="S873" s="6">
        <f t="shared" si="82"/>
        <v>68.039999999999992</v>
      </c>
      <c r="T873" s="8">
        <f t="shared" si="83"/>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11">
        <f t="shared" si="78"/>
        <v>2026</v>
      </c>
      <c r="D874" s="13" t="str">
        <f t="shared" si="79"/>
        <v>Q2</v>
      </c>
      <c r="E874" s="4">
        <f>MONTH(SalesDataTable[[#This Row],[Order Date]])</f>
        <v>5</v>
      </c>
      <c r="F874" s="4" t="str">
        <f>TEXT(SalesDataTable[[#This Row],[Order Date]],"MMM")</f>
        <v>May</v>
      </c>
      <c r="G874" s="4" t="s">
        <v>11</v>
      </c>
      <c r="H874" s="4" t="s">
        <v>12</v>
      </c>
      <c r="I874" s="4" t="s">
        <v>28</v>
      </c>
      <c r="J874" s="4" t="s">
        <v>3</v>
      </c>
      <c r="K874" s="4" t="s">
        <v>23</v>
      </c>
      <c r="L874" s="4" t="s">
        <v>51</v>
      </c>
      <c r="M874" s="9">
        <v>3</v>
      </c>
      <c r="N874" s="6">
        <v>120.61</v>
      </c>
      <c r="O874" s="7">
        <v>0</v>
      </c>
      <c r="P874" s="6">
        <v>60.17</v>
      </c>
      <c r="Q874" s="6">
        <f t="shared" si="80"/>
        <v>361.83</v>
      </c>
      <c r="R874" s="6">
        <f t="shared" si="81"/>
        <v>180.51</v>
      </c>
      <c r="S874" s="6">
        <f t="shared" si="82"/>
        <v>181.32</v>
      </c>
      <c r="T874" s="8">
        <f t="shared" si="83"/>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11">
        <f t="shared" si="78"/>
        <v>2026</v>
      </c>
      <c r="D875" s="13" t="str">
        <f t="shared" si="79"/>
        <v>Q2</v>
      </c>
      <c r="E875" s="4">
        <f>MONTH(SalesDataTable[[#This Row],[Order Date]])</f>
        <v>5</v>
      </c>
      <c r="F875" s="4" t="str">
        <f>TEXT(SalesDataTable[[#This Row],[Order Date]],"MMM")</f>
        <v>May</v>
      </c>
      <c r="G875" s="4" t="s">
        <v>11</v>
      </c>
      <c r="H875" s="4" t="s">
        <v>25</v>
      </c>
      <c r="I875" s="4" t="s">
        <v>28</v>
      </c>
      <c r="J875" s="4" t="s">
        <v>3</v>
      </c>
      <c r="K875" s="4" t="s">
        <v>14</v>
      </c>
      <c r="L875" s="4" t="s">
        <v>32</v>
      </c>
      <c r="M875" s="9">
        <v>3</v>
      </c>
      <c r="N875" s="6">
        <v>46.46</v>
      </c>
      <c r="O875" s="7">
        <v>0</v>
      </c>
      <c r="P875" s="6">
        <v>18.71</v>
      </c>
      <c r="Q875" s="6">
        <f t="shared" si="80"/>
        <v>139.38</v>
      </c>
      <c r="R875" s="6">
        <f t="shared" si="81"/>
        <v>56.13</v>
      </c>
      <c r="S875" s="6">
        <f t="shared" si="82"/>
        <v>83.25</v>
      </c>
      <c r="T875" s="8">
        <f t="shared" si="83"/>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11">
        <f t="shared" si="78"/>
        <v>2026</v>
      </c>
      <c r="D876" s="13" t="str">
        <f t="shared" si="79"/>
        <v>Q2</v>
      </c>
      <c r="E876" s="4">
        <f>MONTH(SalesDataTable[[#This Row],[Order Date]])</f>
        <v>5</v>
      </c>
      <c r="F876" s="4" t="str">
        <f>TEXT(SalesDataTable[[#This Row],[Order Date]],"MMM")</f>
        <v>May</v>
      </c>
      <c r="G876" s="4" t="s">
        <v>6</v>
      </c>
      <c r="H876" s="4" t="s">
        <v>43</v>
      </c>
      <c r="I876" s="4" t="s">
        <v>2</v>
      </c>
      <c r="J876" s="4" t="s">
        <v>16</v>
      </c>
      <c r="K876" s="4" t="s">
        <v>34</v>
      </c>
      <c r="L876" s="4" t="s">
        <v>42</v>
      </c>
      <c r="M876" s="9">
        <v>1</v>
      </c>
      <c r="N876" s="6">
        <v>36.9</v>
      </c>
      <c r="O876" s="7">
        <v>0.05</v>
      </c>
      <c r="P876" s="6">
        <v>13.89</v>
      </c>
      <c r="Q876" s="6">
        <f t="shared" si="80"/>
        <v>35.055</v>
      </c>
      <c r="R876" s="6">
        <f t="shared" si="81"/>
        <v>13.89</v>
      </c>
      <c r="S876" s="6">
        <f t="shared" si="82"/>
        <v>21.164999999999999</v>
      </c>
      <c r="T876" s="8">
        <f t="shared" si="83"/>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11">
        <f t="shared" si="78"/>
        <v>2026</v>
      </c>
      <c r="D877" s="13" t="str">
        <f t="shared" si="79"/>
        <v>Q2</v>
      </c>
      <c r="E877" s="4">
        <f>MONTH(SalesDataTable[[#This Row],[Order Date]])</f>
        <v>5</v>
      </c>
      <c r="F877" s="4"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80"/>
        <v>231.47699999999998</v>
      </c>
      <c r="R877" s="6">
        <f t="shared" si="81"/>
        <v>90.84</v>
      </c>
      <c r="S877" s="6">
        <f t="shared" si="82"/>
        <v>140.63699999999997</v>
      </c>
      <c r="T877" s="8">
        <f t="shared" si="83"/>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11">
        <f t="shared" si="78"/>
        <v>2026</v>
      </c>
      <c r="D878" s="13" t="str">
        <f t="shared" si="79"/>
        <v>Q2</v>
      </c>
      <c r="E878" s="4">
        <f>MONTH(SalesDataTable[[#This Row],[Order Date]])</f>
        <v>5</v>
      </c>
      <c r="F878" s="4"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80"/>
        <v>70.033999999999992</v>
      </c>
      <c r="R878" s="6">
        <f t="shared" si="81"/>
        <v>27.7</v>
      </c>
      <c r="S878" s="6">
        <f t="shared" si="82"/>
        <v>42.333999999999989</v>
      </c>
      <c r="T878" s="8">
        <f t="shared" si="83"/>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11">
        <f t="shared" si="78"/>
        <v>2026</v>
      </c>
      <c r="D879" s="13" t="str">
        <f t="shared" si="79"/>
        <v>Q2</v>
      </c>
      <c r="E879" s="4">
        <f>MONTH(SalesDataTable[[#This Row],[Order Date]])</f>
        <v>5</v>
      </c>
      <c r="F879" s="4"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80"/>
        <v>470.22</v>
      </c>
      <c r="R879" s="6">
        <f t="shared" si="81"/>
        <v>239.45999999999998</v>
      </c>
      <c r="S879" s="6">
        <f t="shared" si="82"/>
        <v>230.76000000000005</v>
      </c>
      <c r="T879" s="8">
        <f t="shared" si="83"/>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11">
        <f t="shared" si="78"/>
        <v>2026</v>
      </c>
      <c r="D880" s="13" t="str">
        <f t="shared" si="79"/>
        <v>Q2</v>
      </c>
      <c r="E880" s="4">
        <f>MONTH(SalesDataTable[[#This Row],[Order Date]])</f>
        <v>5</v>
      </c>
      <c r="F880" s="4" t="str">
        <f>TEXT(SalesDataTable[[#This Row],[Order Date]],"MMM")</f>
        <v>May</v>
      </c>
      <c r="G880" s="4" t="s">
        <v>0</v>
      </c>
      <c r="H880" s="4" t="s">
        <v>36</v>
      </c>
      <c r="I880" s="4" t="s">
        <v>8</v>
      </c>
      <c r="J880" s="4" t="s">
        <v>3</v>
      </c>
      <c r="K880" s="4" t="s">
        <v>4</v>
      </c>
      <c r="L880" s="4" t="s">
        <v>22</v>
      </c>
      <c r="M880" s="9">
        <v>3</v>
      </c>
      <c r="N880" s="6">
        <v>51.04</v>
      </c>
      <c r="O880" s="7">
        <v>0.2</v>
      </c>
      <c r="P880" s="6">
        <v>22.32</v>
      </c>
      <c r="Q880" s="6">
        <f t="shared" si="80"/>
        <v>122.49600000000001</v>
      </c>
      <c r="R880" s="6">
        <f t="shared" si="81"/>
        <v>66.960000000000008</v>
      </c>
      <c r="S880" s="6">
        <f t="shared" si="82"/>
        <v>55.536000000000001</v>
      </c>
      <c r="T880" s="8">
        <f t="shared" si="83"/>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11">
        <f t="shared" si="78"/>
        <v>2026</v>
      </c>
      <c r="D881" s="13" t="str">
        <f t="shared" si="79"/>
        <v>Q2</v>
      </c>
      <c r="E881" s="4">
        <f>MONTH(SalesDataTable[[#This Row],[Order Date]])</f>
        <v>5</v>
      </c>
      <c r="F881" s="4" t="str">
        <f>TEXT(SalesDataTable[[#This Row],[Order Date]],"MMM")</f>
        <v>May</v>
      </c>
      <c r="G881" s="4" t="s">
        <v>20</v>
      </c>
      <c r="H881" s="4" t="s">
        <v>47</v>
      </c>
      <c r="I881" s="4" t="s">
        <v>19</v>
      </c>
      <c r="J881" s="4" t="s">
        <v>13</v>
      </c>
      <c r="K881" s="4" t="s">
        <v>9</v>
      </c>
      <c r="L881" s="4" t="s">
        <v>10</v>
      </c>
      <c r="M881" s="9">
        <v>2</v>
      </c>
      <c r="N881" s="6">
        <v>93.55</v>
      </c>
      <c r="O881" s="7">
        <v>0</v>
      </c>
      <c r="P881" s="6">
        <v>44.31</v>
      </c>
      <c r="Q881" s="6">
        <f t="shared" si="80"/>
        <v>187.1</v>
      </c>
      <c r="R881" s="6">
        <f t="shared" si="81"/>
        <v>88.62</v>
      </c>
      <c r="S881" s="6">
        <f t="shared" si="82"/>
        <v>98.47999999999999</v>
      </c>
      <c r="T881" s="8">
        <f t="shared" si="83"/>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11">
        <f t="shared" si="78"/>
        <v>2026</v>
      </c>
      <c r="D882" s="13" t="str">
        <f t="shared" si="79"/>
        <v>Q2</v>
      </c>
      <c r="E882" s="4">
        <f>MONTH(SalesDataTable[[#This Row],[Order Date]])</f>
        <v>5</v>
      </c>
      <c r="F882" s="4"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80"/>
        <v>131.74</v>
      </c>
      <c r="R882" s="6">
        <f t="shared" si="81"/>
        <v>66.650000000000006</v>
      </c>
      <c r="S882" s="6">
        <f t="shared" si="82"/>
        <v>65.09</v>
      </c>
      <c r="T882" s="8">
        <f t="shared" si="83"/>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11">
        <f t="shared" si="78"/>
        <v>2026</v>
      </c>
      <c r="D883" s="13" t="str">
        <f t="shared" si="79"/>
        <v>Q2</v>
      </c>
      <c r="E883" s="4">
        <f>MONTH(SalesDataTable[[#This Row],[Order Date]])</f>
        <v>5</v>
      </c>
      <c r="F883" s="4" t="str">
        <f>TEXT(SalesDataTable[[#This Row],[Order Date]],"MMM")</f>
        <v>May</v>
      </c>
      <c r="G883" s="4" t="s">
        <v>20</v>
      </c>
      <c r="H883" s="4" t="s">
        <v>33</v>
      </c>
      <c r="I883" s="4" t="s">
        <v>2</v>
      </c>
      <c r="J883" s="4" t="s">
        <v>13</v>
      </c>
      <c r="K883" s="4" t="s">
        <v>9</v>
      </c>
      <c r="L883" s="4" t="s">
        <v>10</v>
      </c>
      <c r="M883" s="9">
        <v>5</v>
      </c>
      <c r="N883" s="6">
        <v>91.79</v>
      </c>
      <c r="O883" s="7">
        <v>0.05</v>
      </c>
      <c r="P883" s="6">
        <v>44.48</v>
      </c>
      <c r="Q883" s="6">
        <f t="shared" si="80"/>
        <v>436.0025</v>
      </c>
      <c r="R883" s="6">
        <f t="shared" si="81"/>
        <v>222.39999999999998</v>
      </c>
      <c r="S883" s="6">
        <f t="shared" si="82"/>
        <v>213.60250000000002</v>
      </c>
      <c r="T883" s="8">
        <f t="shared" si="83"/>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11">
        <f t="shared" si="78"/>
        <v>2026</v>
      </c>
      <c r="D884" s="13" t="str">
        <f t="shared" si="79"/>
        <v>Q2</v>
      </c>
      <c r="E884" s="4">
        <f>MONTH(SalesDataTable[[#This Row],[Order Date]])</f>
        <v>5</v>
      </c>
      <c r="F884" s="4" t="str">
        <f>TEXT(SalesDataTable[[#This Row],[Order Date]],"MMM")</f>
        <v>May</v>
      </c>
      <c r="G884" s="4" t="s">
        <v>20</v>
      </c>
      <c r="H884" s="4" t="s">
        <v>47</v>
      </c>
      <c r="I884" s="4" t="s">
        <v>2</v>
      </c>
      <c r="J884" s="4" t="s">
        <v>16</v>
      </c>
      <c r="K884" s="4" t="s">
        <v>9</v>
      </c>
      <c r="L884" s="4" t="s">
        <v>37</v>
      </c>
      <c r="M884" s="9">
        <v>4</v>
      </c>
      <c r="N884" s="6">
        <v>155.4</v>
      </c>
      <c r="O884" s="7">
        <v>0.05</v>
      </c>
      <c r="P884" s="6">
        <v>77.31</v>
      </c>
      <c r="Q884" s="6">
        <f t="shared" si="80"/>
        <v>590.52</v>
      </c>
      <c r="R884" s="6">
        <f t="shared" si="81"/>
        <v>309.24</v>
      </c>
      <c r="S884" s="6">
        <f t="shared" si="82"/>
        <v>281.27999999999997</v>
      </c>
      <c r="T884" s="8">
        <f t="shared" si="83"/>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11">
        <f t="shared" si="78"/>
        <v>2026</v>
      </c>
      <c r="D885" s="13" t="str">
        <f t="shared" si="79"/>
        <v>Q2</v>
      </c>
      <c r="E885" s="4">
        <f>MONTH(SalesDataTable[[#This Row],[Order Date]])</f>
        <v>5</v>
      </c>
      <c r="F885" s="4" t="str">
        <f>TEXT(SalesDataTable[[#This Row],[Order Date]],"MMM")</f>
        <v>May</v>
      </c>
      <c r="G885" s="4" t="s">
        <v>6</v>
      </c>
      <c r="H885" s="4" t="s">
        <v>7</v>
      </c>
      <c r="I885" s="4" t="s">
        <v>2</v>
      </c>
      <c r="J885" s="4" t="s">
        <v>13</v>
      </c>
      <c r="K885" s="4" t="s">
        <v>14</v>
      </c>
      <c r="L885" s="4" t="s">
        <v>15</v>
      </c>
      <c r="M885" s="9">
        <v>1</v>
      </c>
      <c r="N885" s="6">
        <v>36.57</v>
      </c>
      <c r="O885" s="7">
        <v>0.05</v>
      </c>
      <c r="P885" s="6">
        <v>13.33</v>
      </c>
      <c r="Q885" s="6">
        <f t="shared" si="80"/>
        <v>34.741500000000002</v>
      </c>
      <c r="R885" s="6">
        <f t="shared" si="81"/>
        <v>13.33</v>
      </c>
      <c r="S885" s="6">
        <f t="shared" si="82"/>
        <v>21.411500000000004</v>
      </c>
      <c r="T885" s="8">
        <f t="shared" si="83"/>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11">
        <f t="shared" si="78"/>
        <v>2026</v>
      </c>
      <c r="D886" s="13" t="str">
        <f t="shared" si="79"/>
        <v>Q2</v>
      </c>
      <c r="E886" s="4">
        <f>MONTH(SalesDataTable[[#This Row],[Order Date]])</f>
        <v>5</v>
      </c>
      <c r="F886" s="4"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80"/>
        <v>82.38</v>
      </c>
      <c r="R886" s="6">
        <f t="shared" si="81"/>
        <v>34.380000000000003</v>
      </c>
      <c r="S886" s="6">
        <f t="shared" si="82"/>
        <v>47.999999999999993</v>
      </c>
      <c r="T886" s="8">
        <f t="shared" si="83"/>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11">
        <f t="shared" si="78"/>
        <v>2026</v>
      </c>
      <c r="D887" s="13" t="str">
        <f t="shared" si="79"/>
        <v>Q2</v>
      </c>
      <c r="E887" s="4">
        <f>MONTH(SalesDataTable[[#This Row],[Order Date]])</f>
        <v>5</v>
      </c>
      <c r="F887" s="4"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80"/>
        <v>129.83649999999997</v>
      </c>
      <c r="R887" s="6">
        <f t="shared" si="81"/>
        <v>67.099999999999994</v>
      </c>
      <c r="S887" s="6">
        <f t="shared" si="82"/>
        <v>62.736499999999978</v>
      </c>
      <c r="T887" s="8">
        <f t="shared" si="83"/>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11">
        <f t="shared" si="78"/>
        <v>2026</v>
      </c>
      <c r="D888" s="13" t="str">
        <f t="shared" si="79"/>
        <v>Q2</v>
      </c>
      <c r="E888" s="4">
        <f>MONTH(SalesDataTable[[#This Row],[Order Date]])</f>
        <v>5</v>
      </c>
      <c r="F888" s="4"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80"/>
        <v>71.400000000000006</v>
      </c>
      <c r="R888" s="6">
        <f t="shared" si="81"/>
        <v>27.04</v>
      </c>
      <c r="S888" s="6">
        <f t="shared" si="82"/>
        <v>44.360000000000007</v>
      </c>
      <c r="T888" s="8">
        <f t="shared" si="83"/>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11">
        <f t="shared" si="78"/>
        <v>2026</v>
      </c>
      <c r="D889" s="13" t="str">
        <f t="shared" si="79"/>
        <v>Q2</v>
      </c>
      <c r="E889" s="4">
        <f>MONTH(SalesDataTable[[#This Row],[Order Date]])</f>
        <v>5</v>
      </c>
      <c r="F889" s="4" t="str">
        <f>TEXT(SalesDataTable[[#This Row],[Order Date]],"MMM")</f>
        <v>May</v>
      </c>
      <c r="G889" s="4" t="s">
        <v>0</v>
      </c>
      <c r="H889" s="4" t="s">
        <v>1</v>
      </c>
      <c r="I889" s="4" t="s">
        <v>2</v>
      </c>
      <c r="J889" s="4" t="s">
        <v>3</v>
      </c>
      <c r="K889" s="4" t="s">
        <v>4</v>
      </c>
      <c r="L889" s="4" t="s">
        <v>30</v>
      </c>
      <c r="M889" s="9">
        <v>1</v>
      </c>
      <c r="N889" s="6">
        <v>100.87</v>
      </c>
      <c r="O889" s="7">
        <v>0</v>
      </c>
      <c r="P889" s="6">
        <v>50.4</v>
      </c>
      <c r="Q889" s="6">
        <f t="shared" si="80"/>
        <v>100.87</v>
      </c>
      <c r="R889" s="6">
        <f t="shared" si="81"/>
        <v>50.4</v>
      </c>
      <c r="S889" s="6">
        <f t="shared" si="82"/>
        <v>50.470000000000006</v>
      </c>
      <c r="T889" s="8">
        <f t="shared" si="83"/>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11">
        <f t="shared" si="78"/>
        <v>2026</v>
      </c>
      <c r="D890" s="13" t="str">
        <f t="shared" si="79"/>
        <v>Q2</v>
      </c>
      <c r="E890" s="4">
        <f>MONTH(SalesDataTable[[#This Row],[Order Date]])</f>
        <v>5</v>
      </c>
      <c r="F890" s="4"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80"/>
        <v>130.80000000000001</v>
      </c>
      <c r="R890" s="6">
        <f t="shared" si="81"/>
        <v>68.7</v>
      </c>
      <c r="S890" s="6">
        <f t="shared" si="82"/>
        <v>62.100000000000009</v>
      </c>
      <c r="T890" s="8">
        <f t="shared" si="83"/>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11">
        <f t="shared" si="78"/>
        <v>2026</v>
      </c>
      <c r="D891" s="13" t="str">
        <f t="shared" si="79"/>
        <v>Q2</v>
      </c>
      <c r="E891" s="4">
        <f>MONTH(SalesDataTable[[#This Row],[Order Date]])</f>
        <v>5</v>
      </c>
      <c r="F891" s="4"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80"/>
        <v>153.88999999999999</v>
      </c>
      <c r="R891" s="6">
        <f t="shared" si="81"/>
        <v>79.64</v>
      </c>
      <c r="S891" s="6">
        <f t="shared" si="82"/>
        <v>74.249999999999986</v>
      </c>
      <c r="T891" s="8">
        <f t="shared" si="83"/>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11">
        <f t="shared" si="78"/>
        <v>2026</v>
      </c>
      <c r="D892" s="13" t="str">
        <f t="shared" si="79"/>
        <v>Q2</v>
      </c>
      <c r="E892" s="4">
        <f>MONTH(SalesDataTable[[#This Row],[Order Date]])</f>
        <v>5</v>
      </c>
      <c r="F892" s="4"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80"/>
        <v>104.1335</v>
      </c>
      <c r="R892" s="6">
        <f t="shared" si="81"/>
        <v>62.2</v>
      </c>
      <c r="S892" s="6">
        <f t="shared" si="82"/>
        <v>41.933499999999995</v>
      </c>
      <c r="T892" s="8">
        <f t="shared" si="83"/>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11">
        <f t="shared" si="78"/>
        <v>2026</v>
      </c>
      <c r="D893" s="13" t="str">
        <f t="shared" si="79"/>
        <v>Q2</v>
      </c>
      <c r="E893" s="4">
        <f>MONTH(SalesDataTable[[#This Row],[Order Date]])</f>
        <v>5</v>
      </c>
      <c r="F893" s="4" t="str">
        <f>TEXT(SalesDataTable[[#This Row],[Order Date]],"MMM")</f>
        <v>May</v>
      </c>
      <c r="G893" s="4" t="s">
        <v>20</v>
      </c>
      <c r="H893" s="4" t="s">
        <v>21</v>
      </c>
      <c r="I893" s="4" t="s">
        <v>8</v>
      </c>
      <c r="J893" s="4" t="s">
        <v>3</v>
      </c>
      <c r="K893" s="4" t="s">
        <v>4</v>
      </c>
      <c r="L893" s="4" t="s">
        <v>5</v>
      </c>
      <c r="M893" s="9">
        <v>8</v>
      </c>
      <c r="N893" s="6">
        <v>79.94</v>
      </c>
      <c r="O893" s="7">
        <v>0.15</v>
      </c>
      <c r="P893" s="6">
        <v>41.65</v>
      </c>
      <c r="Q893" s="6">
        <f t="shared" si="80"/>
        <v>543.59199999999998</v>
      </c>
      <c r="R893" s="6">
        <f t="shared" si="81"/>
        <v>333.2</v>
      </c>
      <c r="S893" s="6">
        <f t="shared" si="82"/>
        <v>210.392</v>
      </c>
      <c r="T893" s="8">
        <f t="shared" si="83"/>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11">
        <f t="shared" si="78"/>
        <v>2026</v>
      </c>
      <c r="D894" s="13" t="str">
        <f t="shared" si="79"/>
        <v>Q2</v>
      </c>
      <c r="E894" s="4">
        <f>MONTH(SalesDataTable[[#This Row],[Order Date]])</f>
        <v>5</v>
      </c>
      <c r="F894" s="4" t="str">
        <f>TEXT(SalesDataTable[[#This Row],[Order Date]],"MMM")</f>
        <v>May</v>
      </c>
      <c r="G894" s="4" t="s">
        <v>20</v>
      </c>
      <c r="H894" s="4" t="s">
        <v>31</v>
      </c>
      <c r="I894" s="4" t="s">
        <v>2</v>
      </c>
      <c r="J894" s="4" t="s">
        <v>13</v>
      </c>
      <c r="K894" s="4" t="s">
        <v>4</v>
      </c>
      <c r="L894" s="4" t="s">
        <v>22</v>
      </c>
      <c r="M894" s="9">
        <v>2</v>
      </c>
      <c r="N894" s="6">
        <v>50.78</v>
      </c>
      <c r="O894" s="7">
        <v>0.05</v>
      </c>
      <c r="P894" s="6">
        <v>23.03</v>
      </c>
      <c r="Q894" s="6">
        <f t="shared" si="80"/>
        <v>96.481999999999999</v>
      </c>
      <c r="R894" s="6">
        <f t="shared" si="81"/>
        <v>46.06</v>
      </c>
      <c r="S894" s="6">
        <f t="shared" si="82"/>
        <v>50.421999999999997</v>
      </c>
      <c r="T894" s="8">
        <f t="shared" si="83"/>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11">
        <f t="shared" si="78"/>
        <v>2026</v>
      </c>
      <c r="D895" s="13" t="str">
        <f t="shared" si="79"/>
        <v>Q2</v>
      </c>
      <c r="E895" s="4">
        <f>MONTH(SalesDataTable[[#This Row],[Order Date]])</f>
        <v>5</v>
      </c>
      <c r="F895" s="4" t="str">
        <f>TEXT(SalesDataTable[[#This Row],[Order Date]],"MMM")</f>
        <v>May</v>
      </c>
      <c r="G895" s="4" t="s">
        <v>0</v>
      </c>
      <c r="H895" s="4" t="s">
        <v>50</v>
      </c>
      <c r="I895" s="4" t="s">
        <v>28</v>
      </c>
      <c r="J895" s="4" t="s">
        <v>16</v>
      </c>
      <c r="K895" s="4" t="s">
        <v>4</v>
      </c>
      <c r="L895" s="4" t="s">
        <v>5</v>
      </c>
      <c r="M895" s="9">
        <v>2</v>
      </c>
      <c r="N895" s="6">
        <v>80.59</v>
      </c>
      <c r="O895" s="7">
        <v>0.05</v>
      </c>
      <c r="P895" s="6">
        <v>41.44</v>
      </c>
      <c r="Q895" s="6">
        <f t="shared" si="80"/>
        <v>153.12100000000001</v>
      </c>
      <c r="R895" s="6">
        <f t="shared" si="81"/>
        <v>82.88</v>
      </c>
      <c r="S895" s="6">
        <f t="shared" si="82"/>
        <v>70.241000000000014</v>
      </c>
      <c r="T895" s="8">
        <f t="shared" si="83"/>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11">
        <f t="shared" si="78"/>
        <v>2026</v>
      </c>
      <c r="D896" s="13" t="str">
        <f t="shared" si="79"/>
        <v>Q2</v>
      </c>
      <c r="E896" s="4">
        <f>MONTH(SalesDataTable[[#This Row],[Order Date]])</f>
        <v>5</v>
      </c>
      <c r="F896" s="4"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80"/>
        <v>91.162499999999994</v>
      </c>
      <c r="R896" s="6">
        <f t="shared" si="81"/>
        <v>40.619999999999997</v>
      </c>
      <c r="S896" s="6">
        <f t="shared" si="82"/>
        <v>50.542499999999997</v>
      </c>
      <c r="T896" s="8">
        <f t="shared" si="83"/>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11">
        <f t="shared" si="78"/>
        <v>2026</v>
      </c>
      <c r="D897" s="13" t="str">
        <f t="shared" si="79"/>
        <v>Q2</v>
      </c>
      <c r="E897" s="4">
        <f>MONTH(SalesDataTable[[#This Row],[Order Date]])</f>
        <v>5</v>
      </c>
      <c r="F897" s="4"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80"/>
        <v>881.01</v>
      </c>
      <c r="R897" s="6">
        <f t="shared" si="81"/>
        <v>509.90000000000003</v>
      </c>
      <c r="S897" s="6">
        <f t="shared" si="82"/>
        <v>371.10999999999996</v>
      </c>
      <c r="T897" s="8">
        <f t="shared" si="83"/>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11">
        <f t="shared" ref="C898:C961" si="84">YEAR(B898)</f>
        <v>2026</v>
      </c>
      <c r="D898" s="13" t="str">
        <f t="shared" ref="D898:D961" si="85">"Q"&amp;ROUNDUP(MONTH(B898)/3,0)</f>
        <v>Q2</v>
      </c>
      <c r="E898" s="4">
        <f>MONTH(SalesDataTable[[#This Row],[Order Date]])</f>
        <v>5</v>
      </c>
      <c r="F898" s="4"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86">M898*N898*(1-O898)</f>
        <v>239.30500000000001</v>
      </c>
      <c r="R898" s="6">
        <f t="shared" ref="R898:R961" si="87">M898*P898</f>
        <v>123.48</v>
      </c>
      <c r="S898" s="6">
        <f t="shared" ref="S898:S961" si="88">Q898-R898</f>
        <v>115.825</v>
      </c>
      <c r="T898" s="8">
        <f t="shared" ref="T898:T961" si="8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11">
        <f t="shared" si="84"/>
        <v>2026</v>
      </c>
      <c r="D899" s="13" t="str">
        <f t="shared" si="85"/>
        <v>Q2</v>
      </c>
      <c r="E899" s="4">
        <f>MONTH(SalesDataTable[[#This Row],[Order Date]])</f>
        <v>5</v>
      </c>
      <c r="F899" s="4" t="str">
        <f>TEXT(SalesDataTable[[#This Row],[Order Date]],"MMM")</f>
        <v>May</v>
      </c>
      <c r="G899" s="4" t="s">
        <v>20</v>
      </c>
      <c r="H899" s="4" t="s">
        <v>31</v>
      </c>
      <c r="I899" s="4" t="s">
        <v>2</v>
      </c>
      <c r="J899" s="4" t="s">
        <v>13</v>
      </c>
      <c r="K899" s="4" t="s">
        <v>34</v>
      </c>
      <c r="L899" s="4" t="s">
        <v>35</v>
      </c>
      <c r="M899" s="9">
        <v>2</v>
      </c>
      <c r="N899" s="6">
        <v>41.32</v>
      </c>
      <c r="O899" s="7">
        <v>0</v>
      </c>
      <c r="P899" s="6">
        <v>14.91</v>
      </c>
      <c r="Q899" s="6">
        <f t="shared" si="86"/>
        <v>82.64</v>
      </c>
      <c r="R899" s="6">
        <f t="shared" si="87"/>
        <v>29.82</v>
      </c>
      <c r="S899" s="6">
        <f t="shared" si="88"/>
        <v>52.82</v>
      </c>
      <c r="T899" s="8">
        <f t="shared" si="8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11">
        <f t="shared" si="84"/>
        <v>2026</v>
      </c>
      <c r="D900" s="13" t="str">
        <f t="shared" si="85"/>
        <v>Q2</v>
      </c>
      <c r="E900" s="4">
        <f>MONTH(SalesDataTable[[#This Row],[Order Date]])</f>
        <v>5</v>
      </c>
      <c r="F900" s="4" t="str">
        <f>TEXT(SalesDataTable[[#This Row],[Order Date]],"MMM")</f>
        <v>May</v>
      </c>
      <c r="G900" s="4" t="s">
        <v>20</v>
      </c>
      <c r="H900" s="4" t="s">
        <v>33</v>
      </c>
      <c r="I900" s="4" t="s">
        <v>28</v>
      </c>
      <c r="J900" s="4" t="s">
        <v>13</v>
      </c>
      <c r="K900" s="4" t="s">
        <v>9</v>
      </c>
      <c r="L900" s="4" t="s">
        <v>17</v>
      </c>
      <c r="M900" s="9">
        <v>2</v>
      </c>
      <c r="N900" s="6">
        <v>144.01</v>
      </c>
      <c r="O900" s="7">
        <v>0</v>
      </c>
      <c r="P900" s="6">
        <v>79.37</v>
      </c>
      <c r="Q900" s="6">
        <f t="shared" si="86"/>
        <v>288.02</v>
      </c>
      <c r="R900" s="6">
        <f t="shared" si="87"/>
        <v>158.74</v>
      </c>
      <c r="S900" s="6">
        <f t="shared" si="88"/>
        <v>129.27999999999997</v>
      </c>
      <c r="T900" s="8">
        <f t="shared" si="8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11">
        <f t="shared" si="84"/>
        <v>2026</v>
      </c>
      <c r="D901" s="13" t="str">
        <f t="shared" si="85"/>
        <v>Q2</v>
      </c>
      <c r="E901" s="4">
        <f>MONTH(SalesDataTable[[#This Row],[Order Date]])</f>
        <v>5</v>
      </c>
      <c r="F901" s="4" t="str">
        <f>TEXT(SalesDataTable[[#This Row],[Order Date]],"MMM")</f>
        <v>May</v>
      </c>
      <c r="G901" s="4" t="s">
        <v>0</v>
      </c>
      <c r="H901" s="4" t="s">
        <v>50</v>
      </c>
      <c r="I901" s="4" t="s">
        <v>2</v>
      </c>
      <c r="J901" s="4" t="s">
        <v>16</v>
      </c>
      <c r="K901" s="4" t="s">
        <v>4</v>
      </c>
      <c r="L901" s="4" t="s">
        <v>22</v>
      </c>
      <c r="M901" s="9">
        <v>2</v>
      </c>
      <c r="N901" s="6">
        <v>51.17</v>
      </c>
      <c r="O901" s="7">
        <v>0.05</v>
      </c>
      <c r="P901" s="6">
        <v>21.97</v>
      </c>
      <c r="Q901" s="6">
        <f t="shared" si="86"/>
        <v>97.222999999999999</v>
      </c>
      <c r="R901" s="6">
        <f t="shared" si="87"/>
        <v>43.94</v>
      </c>
      <c r="S901" s="6">
        <f t="shared" si="88"/>
        <v>53.283000000000001</v>
      </c>
      <c r="T901" s="8">
        <f t="shared" si="8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11">
        <f t="shared" si="84"/>
        <v>2026</v>
      </c>
      <c r="D902" s="13" t="str">
        <f t="shared" si="85"/>
        <v>Q2</v>
      </c>
      <c r="E902" s="4">
        <f>MONTH(SalesDataTable[[#This Row],[Order Date]])</f>
        <v>5</v>
      </c>
      <c r="F902" s="4" t="str">
        <f>TEXT(SalesDataTable[[#This Row],[Order Date]],"MMM")</f>
        <v>May</v>
      </c>
      <c r="G902" s="4" t="s">
        <v>0</v>
      </c>
      <c r="H902" s="4" t="s">
        <v>1</v>
      </c>
      <c r="I902" s="4" t="s">
        <v>8</v>
      </c>
      <c r="J902" s="4" t="s">
        <v>16</v>
      </c>
      <c r="K902" s="4" t="s">
        <v>23</v>
      </c>
      <c r="L902" s="4" t="s">
        <v>40</v>
      </c>
      <c r="M902" s="9">
        <v>6</v>
      </c>
      <c r="N902" s="6">
        <v>83.58</v>
      </c>
      <c r="O902" s="7">
        <v>0.2</v>
      </c>
      <c r="P902" s="6">
        <v>40.5</v>
      </c>
      <c r="Q902" s="6">
        <f t="shared" si="86"/>
        <v>401.18400000000003</v>
      </c>
      <c r="R902" s="6">
        <f t="shared" si="87"/>
        <v>243</v>
      </c>
      <c r="S902" s="6">
        <f t="shared" si="88"/>
        <v>158.18400000000003</v>
      </c>
      <c r="T902" s="8">
        <f t="shared" si="8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11">
        <f t="shared" si="84"/>
        <v>2026</v>
      </c>
      <c r="D903" s="13" t="str">
        <f t="shared" si="85"/>
        <v>Q2</v>
      </c>
      <c r="E903" s="4">
        <f>MONTH(SalesDataTable[[#This Row],[Order Date]])</f>
        <v>5</v>
      </c>
      <c r="F903" s="4"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86"/>
        <v>160.02000000000001</v>
      </c>
      <c r="R903" s="6">
        <f t="shared" si="87"/>
        <v>77.08</v>
      </c>
      <c r="S903" s="6">
        <f t="shared" si="88"/>
        <v>82.940000000000012</v>
      </c>
      <c r="T903" s="8">
        <f t="shared" si="8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11">
        <f t="shared" si="84"/>
        <v>2026</v>
      </c>
      <c r="D904" s="13" t="str">
        <f t="shared" si="85"/>
        <v>Q2</v>
      </c>
      <c r="E904" s="4">
        <f>MONTH(SalesDataTable[[#This Row],[Order Date]])</f>
        <v>5</v>
      </c>
      <c r="F904" s="4" t="str">
        <f>TEXT(SalesDataTable[[#This Row],[Order Date]],"MMM")</f>
        <v>May</v>
      </c>
      <c r="G904" s="4" t="s">
        <v>20</v>
      </c>
      <c r="H904" s="4" t="s">
        <v>31</v>
      </c>
      <c r="I904" s="4" t="s">
        <v>2</v>
      </c>
      <c r="J904" s="4" t="s">
        <v>13</v>
      </c>
      <c r="K904" s="4" t="s">
        <v>9</v>
      </c>
      <c r="L904" s="4" t="s">
        <v>10</v>
      </c>
      <c r="M904" s="9">
        <v>2</v>
      </c>
      <c r="N904" s="6">
        <v>94.4</v>
      </c>
      <c r="O904" s="7">
        <v>0</v>
      </c>
      <c r="P904" s="6">
        <v>46.39</v>
      </c>
      <c r="Q904" s="6">
        <f t="shared" si="86"/>
        <v>188.8</v>
      </c>
      <c r="R904" s="6">
        <f t="shared" si="87"/>
        <v>92.78</v>
      </c>
      <c r="S904" s="6">
        <f t="shared" si="88"/>
        <v>96.02000000000001</v>
      </c>
      <c r="T904" s="8">
        <f t="shared" si="8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11">
        <f t="shared" si="84"/>
        <v>2026</v>
      </c>
      <c r="D905" s="13" t="str">
        <f t="shared" si="85"/>
        <v>Q2</v>
      </c>
      <c r="E905" s="4">
        <f>MONTH(SalesDataTable[[#This Row],[Order Date]])</f>
        <v>5</v>
      </c>
      <c r="F905" s="4"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86"/>
        <v>943.98</v>
      </c>
      <c r="R905" s="6">
        <f t="shared" si="87"/>
        <v>473.09999999999997</v>
      </c>
      <c r="S905" s="6">
        <f t="shared" si="88"/>
        <v>470.88000000000005</v>
      </c>
      <c r="T905" s="8">
        <f t="shared" si="8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11">
        <f t="shared" si="84"/>
        <v>2026</v>
      </c>
      <c r="D906" s="13" t="str">
        <f t="shared" si="85"/>
        <v>Q2</v>
      </c>
      <c r="E906" s="4">
        <f>MONTH(SalesDataTable[[#This Row],[Order Date]])</f>
        <v>5</v>
      </c>
      <c r="F906" s="4" t="str">
        <f>TEXT(SalesDataTable[[#This Row],[Order Date]],"MMM")</f>
        <v>May</v>
      </c>
      <c r="G906" s="4" t="s">
        <v>11</v>
      </c>
      <c r="H906" s="4" t="s">
        <v>18</v>
      </c>
      <c r="I906" s="4" t="s">
        <v>2</v>
      </c>
      <c r="J906" s="4" t="s">
        <v>13</v>
      </c>
      <c r="K906" s="4" t="s">
        <v>23</v>
      </c>
      <c r="L906" s="4" t="s">
        <v>51</v>
      </c>
      <c r="M906" s="9">
        <v>1</v>
      </c>
      <c r="N906" s="6">
        <v>125.44</v>
      </c>
      <c r="O906" s="7">
        <v>0</v>
      </c>
      <c r="P906" s="6">
        <v>59.92</v>
      </c>
      <c r="Q906" s="6">
        <f t="shared" si="86"/>
        <v>125.44</v>
      </c>
      <c r="R906" s="6">
        <f t="shared" si="87"/>
        <v>59.92</v>
      </c>
      <c r="S906" s="6">
        <f t="shared" si="88"/>
        <v>65.52</v>
      </c>
      <c r="T906" s="8">
        <f t="shared" si="8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11">
        <f t="shared" si="84"/>
        <v>2026</v>
      </c>
      <c r="D907" s="13" t="str">
        <f t="shared" si="85"/>
        <v>Q2</v>
      </c>
      <c r="E907" s="4">
        <f>MONTH(SalesDataTable[[#This Row],[Order Date]])</f>
        <v>5</v>
      </c>
      <c r="F907" s="4" t="str">
        <f>TEXT(SalesDataTable[[#This Row],[Order Date]],"MMM")</f>
        <v>May</v>
      </c>
      <c r="G907" s="4" t="s">
        <v>6</v>
      </c>
      <c r="H907" s="4" t="s">
        <v>43</v>
      </c>
      <c r="I907" s="4" t="s">
        <v>28</v>
      </c>
      <c r="J907" s="4" t="s">
        <v>3</v>
      </c>
      <c r="K907" s="4" t="s">
        <v>34</v>
      </c>
      <c r="L907" s="4" t="s">
        <v>42</v>
      </c>
      <c r="M907" s="9">
        <v>2</v>
      </c>
      <c r="N907" s="6">
        <v>36.18</v>
      </c>
      <c r="O907" s="7">
        <v>0</v>
      </c>
      <c r="P907" s="6">
        <v>13.71</v>
      </c>
      <c r="Q907" s="6">
        <f t="shared" si="86"/>
        <v>72.36</v>
      </c>
      <c r="R907" s="6">
        <f t="shared" si="87"/>
        <v>27.42</v>
      </c>
      <c r="S907" s="6">
        <f t="shared" si="88"/>
        <v>44.94</v>
      </c>
      <c r="T907" s="8">
        <f t="shared" si="8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11">
        <f t="shared" si="84"/>
        <v>2026</v>
      </c>
      <c r="D908" s="13" t="str">
        <f t="shared" si="85"/>
        <v>Q2</v>
      </c>
      <c r="E908" s="4">
        <f>MONTH(SalesDataTable[[#This Row],[Order Date]])</f>
        <v>5</v>
      </c>
      <c r="F908" s="4" t="str">
        <f>TEXT(SalesDataTable[[#This Row],[Order Date]],"MMM")</f>
        <v>May</v>
      </c>
      <c r="G908" s="4" t="s">
        <v>0</v>
      </c>
      <c r="H908" s="4" t="s">
        <v>50</v>
      </c>
      <c r="I908" s="4" t="s">
        <v>19</v>
      </c>
      <c r="J908" s="4" t="s">
        <v>3</v>
      </c>
      <c r="K908" s="4" t="s">
        <v>34</v>
      </c>
      <c r="L908" s="4" t="s">
        <v>35</v>
      </c>
      <c r="M908" s="9">
        <v>1</v>
      </c>
      <c r="N908" s="6">
        <v>41</v>
      </c>
      <c r="O908" s="7">
        <v>0.05</v>
      </c>
      <c r="P908" s="6">
        <v>14.51</v>
      </c>
      <c r="Q908" s="6">
        <f t="shared" si="86"/>
        <v>38.949999999999996</v>
      </c>
      <c r="R908" s="6">
        <f t="shared" si="87"/>
        <v>14.51</v>
      </c>
      <c r="S908" s="6">
        <f t="shared" si="88"/>
        <v>24.439999999999998</v>
      </c>
      <c r="T908" s="8">
        <f t="shared" si="8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11">
        <f t="shared" si="84"/>
        <v>2026</v>
      </c>
      <c r="D909" s="13" t="str">
        <f t="shared" si="85"/>
        <v>Q2</v>
      </c>
      <c r="E909" s="4">
        <f>MONTH(SalesDataTable[[#This Row],[Order Date]])</f>
        <v>5</v>
      </c>
      <c r="F909" s="4" t="str">
        <f>TEXT(SalesDataTable[[#This Row],[Order Date]],"MMM")</f>
        <v>May</v>
      </c>
      <c r="G909" s="4" t="s">
        <v>11</v>
      </c>
      <c r="H909" s="4" t="s">
        <v>25</v>
      </c>
      <c r="I909" s="4" t="s">
        <v>2</v>
      </c>
      <c r="J909" s="4" t="s">
        <v>3</v>
      </c>
      <c r="K909" s="4" t="s">
        <v>9</v>
      </c>
      <c r="L909" s="4" t="s">
        <v>46</v>
      </c>
      <c r="M909" s="9">
        <v>1</v>
      </c>
      <c r="N909" s="6">
        <v>72.33</v>
      </c>
      <c r="O909" s="7">
        <v>0.1</v>
      </c>
      <c r="P909" s="6">
        <v>32.61</v>
      </c>
      <c r="Q909" s="6">
        <f t="shared" si="86"/>
        <v>65.096999999999994</v>
      </c>
      <c r="R909" s="6">
        <f t="shared" si="87"/>
        <v>32.61</v>
      </c>
      <c r="S909" s="6">
        <f t="shared" si="88"/>
        <v>32.486999999999995</v>
      </c>
      <c r="T909" s="8">
        <f t="shared" si="8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11">
        <f t="shared" si="84"/>
        <v>2026</v>
      </c>
      <c r="D910" s="13" t="str">
        <f t="shared" si="85"/>
        <v>Q2</v>
      </c>
      <c r="E910" s="4">
        <f>MONTH(SalesDataTable[[#This Row],[Order Date]])</f>
        <v>5</v>
      </c>
      <c r="F910" s="4" t="str">
        <f>TEXT(SalesDataTable[[#This Row],[Order Date]],"MMM")</f>
        <v>May</v>
      </c>
      <c r="G910" s="4" t="s">
        <v>20</v>
      </c>
      <c r="H910" s="4" t="s">
        <v>21</v>
      </c>
      <c r="I910" s="4" t="s">
        <v>2</v>
      </c>
      <c r="J910" s="4" t="s">
        <v>16</v>
      </c>
      <c r="K910" s="4" t="s">
        <v>23</v>
      </c>
      <c r="L910" s="4" t="s">
        <v>51</v>
      </c>
      <c r="M910" s="9">
        <v>2</v>
      </c>
      <c r="N910" s="6">
        <v>125.42</v>
      </c>
      <c r="O910" s="7">
        <v>0</v>
      </c>
      <c r="P910" s="6">
        <v>62.28</v>
      </c>
      <c r="Q910" s="6">
        <f t="shared" si="86"/>
        <v>250.84</v>
      </c>
      <c r="R910" s="6">
        <f t="shared" si="87"/>
        <v>124.56</v>
      </c>
      <c r="S910" s="6">
        <f t="shared" si="88"/>
        <v>126.28</v>
      </c>
      <c r="T910" s="8">
        <f t="shared" si="8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11">
        <f t="shared" si="84"/>
        <v>2026</v>
      </c>
      <c r="D911" s="13" t="str">
        <f t="shared" si="85"/>
        <v>Q2</v>
      </c>
      <c r="E911" s="4">
        <f>MONTH(SalesDataTable[[#This Row],[Order Date]])</f>
        <v>5</v>
      </c>
      <c r="F911" s="4" t="str">
        <f>TEXT(SalesDataTable[[#This Row],[Order Date]],"MMM")</f>
        <v>May</v>
      </c>
      <c r="G911" s="4" t="s">
        <v>0</v>
      </c>
      <c r="H911" s="4" t="s">
        <v>50</v>
      </c>
      <c r="I911" s="4" t="s">
        <v>2</v>
      </c>
      <c r="J911" s="4" t="s">
        <v>16</v>
      </c>
      <c r="K911" s="4" t="s">
        <v>4</v>
      </c>
      <c r="L911" s="4" t="s">
        <v>26</v>
      </c>
      <c r="M911" s="9">
        <v>2</v>
      </c>
      <c r="N911" s="6">
        <v>41.29</v>
      </c>
      <c r="O911" s="7">
        <v>0.15</v>
      </c>
      <c r="P911" s="6">
        <v>16.43</v>
      </c>
      <c r="Q911" s="6">
        <f t="shared" si="86"/>
        <v>70.192999999999998</v>
      </c>
      <c r="R911" s="6">
        <f t="shared" si="87"/>
        <v>32.86</v>
      </c>
      <c r="S911" s="6">
        <f t="shared" si="88"/>
        <v>37.332999999999998</v>
      </c>
      <c r="T911" s="8">
        <f t="shared" si="8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11">
        <f t="shared" si="84"/>
        <v>2026</v>
      </c>
      <c r="D912" s="13" t="str">
        <f t="shared" si="85"/>
        <v>Q2</v>
      </c>
      <c r="E912" s="4">
        <f>MONTH(SalesDataTable[[#This Row],[Order Date]])</f>
        <v>5</v>
      </c>
      <c r="F912" s="4"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86"/>
        <v>998.64</v>
      </c>
      <c r="R912" s="6">
        <f t="shared" si="87"/>
        <v>531.91999999999996</v>
      </c>
      <c r="S912" s="6">
        <f t="shared" si="88"/>
        <v>466.72</v>
      </c>
      <c r="T912" s="8">
        <f t="shared" si="8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11">
        <f t="shared" si="84"/>
        <v>2026</v>
      </c>
      <c r="D913" s="13" t="str">
        <f t="shared" si="85"/>
        <v>Q2</v>
      </c>
      <c r="E913" s="4">
        <f>MONTH(SalesDataTable[[#This Row],[Order Date]])</f>
        <v>5</v>
      </c>
      <c r="F913" s="4"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86"/>
        <v>562.67999999999995</v>
      </c>
      <c r="R913" s="6">
        <f t="shared" si="87"/>
        <v>322.88</v>
      </c>
      <c r="S913" s="6">
        <f t="shared" si="88"/>
        <v>239.79999999999995</v>
      </c>
      <c r="T913" s="8">
        <f t="shared" si="8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11">
        <f t="shared" si="84"/>
        <v>2026</v>
      </c>
      <c r="D914" s="13" t="str">
        <f t="shared" si="85"/>
        <v>Q2</v>
      </c>
      <c r="E914" s="4">
        <f>MONTH(SalesDataTable[[#This Row],[Order Date]])</f>
        <v>5</v>
      </c>
      <c r="F914" s="4"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86"/>
        <v>34.826999999999998</v>
      </c>
      <c r="R914" s="6">
        <f t="shared" si="87"/>
        <v>13.51</v>
      </c>
      <c r="S914" s="6">
        <f t="shared" si="88"/>
        <v>21.317</v>
      </c>
      <c r="T914" s="8">
        <f t="shared" si="8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11">
        <f t="shared" si="84"/>
        <v>2026</v>
      </c>
      <c r="D915" s="13" t="str">
        <f t="shared" si="85"/>
        <v>Q2</v>
      </c>
      <c r="E915" s="4">
        <f>MONTH(SalesDataTable[[#This Row],[Order Date]])</f>
        <v>5</v>
      </c>
      <c r="F915" s="4" t="str">
        <f>TEXT(SalesDataTable[[#This Row],[Order Date]],"MMM")</f>
        <v>May</v>
      </c>
      <c r="G915" s="4" t="s">
        <v>20</v>
      </c>
      <c r="H915" s="4" t="s">
        <v>21</v>
      </c>
      <c r="I915" s="4" t="s">
        <v>2</v>
      </c>
      <c r="J915" s="4" t="s">
        <v>3</v>
      </c>
      <c r="K915" s="4" t="s">
        <v>14</v>
      </c>
      <c r="L915" s="4" t="s">
        <v>32</v>
      </c>
      <c r="M915" s="9">
        <v>1</v>
      </c>
      <c r="N915" s="6">
        <v>46.28</v>
      </c>
      <c r="O915" s="7">
        <v>0.05</v>
      </c>
      <c r="P915" s="6">
        <v>17.95</v>
      </c>
      <c r="Q915" s="6">
        <f t="shared" si="86"/>
        <v>43.966000000000001</v>
      </c>
      <c r="R915" s="6">
        <f t="shared" si="87"/>
        <v>17.95</v>
      </c>
      <c r="S915" s="6">
        <f t="shared" si="88"/>
        <v>26.016000000000002</v>
      </c>
      <c r="T915" s="8">
        <f t="shared" si="8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11">
        <f t="shared" si="84"/>
        <v>2026</v>
      </c>
      <c r="D916" s="13" t="str">
        <f t="shared" si="85"/>
        <v>Q2</v>
      </c>
      <c r="E916" s="4">
        <f>MONTH(SalesDataTable[[#This Row],[Order Date]])</f>
        <v>5</v>
      </c>
      <c r="F916" s="4" t="str">
        <f>TEXT(SalesDataTable[[#This Row],[Order Date]],"MMM")</f>
        <v>May</v>
      </c>
      <c r="G916" s="4" t="s">
        <v>20</v>
      </c>
      <c r="H916" s="4" t="s">
        <v>47</v>
      </c>
      <c r="I916" s="4" t="s">
        <v>28</v>
      </c>
      <c r="J916" s="4" t="s">
        <v>3</v>
      </c>
      <c r="K916" s="4" t="s">
        <v>9</v>
      </c>
      <c r="L916" s="4" t="s">
        <v>10</v>
      </c>
      <c r="M916" s="9">
        <v>2</v>
      </c>
      <c r="N916" s="6">
        <v>92.12</v>
      </c>
      <c r="O916" s="7">
        <v>0</v>
      </c>
      <c r="P916" s="6">
        <v>46.64</v>
      </c>
      <c r="Q916" s="6">
        <f t="shared" si="86"/>
        <v>184.24</v>
      </c>
      <c r="R916" s="6">
        <f t="shared" si="87"/>
        <v>93.28</v>
      </c>
      <c r="S916" s="6">
        <f t="shared" si="88"/>
        <v>90.960000000000008</v>
      </c>
      <c r="T916" s="8">
        <f t="shared" si="8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11">
        <f t="shared" si="84"/>
        <v>2026</v>
      </c>
      <c r="D917" s="13" t="str">
        <f t="shared" si="85"/>
        <v>Q2</v>
      </c>
      <c r="E917" s="4">
        <f>MONTH(SalesDataTable[[#This Row],[Order Date]])</f>
        <v>5</v>
      </c>
      <c r="F917" s="4"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86"/>
        <v>118.64999999999999</v>
      </c>
      <c r="R917" s="6">
        <f t="shared" si="87"/>
        <v>44.61</v>
      </c>
      <c r="S917" s="6">
        <f t="shared" si="88"/>
        <v>74.039999999999992</v>
      </c>
      <c r="T917" s="8">
        <f t="shared" si="8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11">
        <f t="shared" si="84"/>
        <v>2026</v>
      </c>
      <c r="D918" s="13" t="str">
        <f t="shared" si="85"/>
        <v>Q2</v>
      </c>
      <c r="E918" s="4">
        <f>MONTH(SalesDataTable[[#This Row],[Order Date]])</f>
        <v>5</v>
      </c>
      <c r="F918" s="4" t="str">
        <f>TEXT(SalesDataTable[[#This Row],[Order Date]],"MMM")</f>
        <v>May</v>
      </c>
      <c r="G918" s="4" t="s">
        <v>0</v>
      </c>
      <c r="H918" s="4" t="s">
        <v>1</v>
      </c>
      <c r="I918" s="4" t="s">
        <v>19</v>
      </c>
      <c r="J918" s="4" t="s">
        <v>13</v>
      </c>
      <c r="K918" s="4" t="s">
        <v>4</v>
      </c>
      <c r="L918" s="4" t="s">
        <v>5</v>
      </c>
      <c r="M918" s="9">
        <v>1</v>
      </c>
      <c r="N918" s="6">
        <v>83.3</v>
      </c>
      <c r="O918" s="7">
        <v>0</v>
      </c>
      <c r="P918" s="6">
        <v>41.93</v>
      </c>
      <c r="Q918" s="6">
        <f t="shared" si="86"/>
        <v>83.3</v>
      </c>
      <c r="R918" s="6">
        <f t="shared" si="87"/>
        <v>41.93</v>
      </c>
      <c r="S918" s="6">
        <f t="shared" si="88"/>
        <v>41.37</v>
      </c>
      <c r="T918" s="8">
        <f t="shared" si="8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11">
        <f t="shared" si="84"/>
        <v>2026</v>
      </c>
      <c r="D919" s="13" t="str">
        <f t="shared" si="85"/>
        <v>Q2</v>
      </c>
      <c r="E919" s="4">
        <f>MONTH(SalesDataTable[[#This Row],[Order Date]])</f>
        <v>5</v>
      </c>
      <c r="F919" s="4" t="str">
        <f>TEXT(SalesDataTable[[#This Row],[Order Date]],"MMM")</f>
        <v>May</v>
      </c>
      <c r="G919" s="4" t="s">
        <v>20</v>
      </c>
      <c r="H919" s="4" t="s">
        <v>47</v>
      </c>
      <c r="I919" s="4" t="s">
        <v>19</v>
      </c>
      <c r="J919" s="4" t="s">
        <v>13</v>
      </c>
      <c r="K919" s="4" t="s">
        <v>9</v>
      </c>
      <c r="L919" s="4" t="s">
        <v>10</v>
      </c>
      <c r="M919" s="9">
        <v>2</v>
      </c>
      <c r="N919" s="6">
        <v>93.84</v>
      </c>
      <c r="O919" s="7">
        <v>0</v>
      </c>
      <c r="P919" s="6">
        <v>44.72</v>
      </c>
      <c r="Q919" s="6">
        <f t="shared" si="86"/>
        <v>187.68</v>
      </c>
      <c r="R919" s="6">
        <f t="shared" si="87"/>
        <v>89.44</v>
      </c>
      <c r="S919" s="6">
        <f t="shared" si="88"/>
        <v>98.240000000000009</v>
      </c>
      <c r="T919" s="8">
        <f t="shared" si="8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11">
        <f t="shared" si="84"/>
        <v>2026</v>
      </c>
      <c r="D920" s="13" t="str">
        <f t="shared" si="85"/>
        <v>Q2</v>
      </c>
      <c r="E920" s="4">
        <f>MONTH(SalesDataTable[[#This Row],[Order Date]])</f>
        <v>5</v>
      </c>
      <c r="F920" s="4" t="str">
        <f>TEXT(SalesDataTable[[#This Row],[Order Date]],"MMM")</f>
        <v>May</v>
      </c>
      <c r="G920" s="4" t="s">
        <v>11</v>
      </c>
      <c r="H920" s="4" t="s">
        <v>52</v>
      </c>
      <c r="I920" s="4" t="s">
        <v>2</v>
      </c>
      <c r="J920" s="4" t="s">
        <v>3</v>
      </c>
      <c r="K920" s="4" t="s">
        <v>4</v>
      </c>
      <c r="L920" s="4" t="s">
        <v>22</v>
      </c>
      <c r="M920" s="9">
        <v>2</v>
      </c>
      <c r="N920" s="6">
        <v>51.25</v>
      </c>
      <c r="O920" s="7">
        <v>0</v>
      </c>
      <c r="P920" s="6">
        <v>22.57</v>
      </c>
      <c r="Q920" s="6">
        <f t="shared" si="86"/>
        <v>102.5</v>
      </c>
      <c r="R920" s="6">
        <f t="shared" si="87"/>
        <v>45.14</v>
      </c>
      <c r="S920" s="6">
        <f t="shared" si="88"/>
        <v>57.36</v>
      </c>
      <c r="T920" s="8">
        <f t="shared" si="8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11">
        <f t="shared" si="84"/>
        <v>2026</v>
      </c>
      <c r="D921" s="13" t="str">
        <f t="shared" si="85"/>
        <v>Q2</v>
      </c>
      <c r="E921" s="4">
        <f>MONTH(SalesDataTable[[#This Row],[Order Date]])</f>
        <v>5</v>
      </c>
      <c r="F921" s="4" t="str">
        <f>TEXT(SalesDataTable[[#This Row],[Order Date]],"MMM")</f>
        <v>May</v>
      </c>
      <c r="G921" s="4" t="s">
        <v>20</v>
      </c>
      <c r="H921" s="4" t="s">
        <v>47</v>
      </c>
      <c r="I921" s="4" t="s">
        <v>8</v>
      </c>
      <c r="J921" s="4" t="s">
        <v>16</v>
      </c>
      <c r="K921" s="4" t="s">
        <v>4</v>
      </c>
      <c r="L921" s="4" t="s">
        <v>5</v>
      </c>
      <c r="M921" s="9">
        <v>8</v>
      </c>
      <c r="N921" s="6">
        <v>80.13</v>
      </c>
      <c r="O921" s="7">
        <v>0.1</v>
      </c>
      <c r="P921" s="6">
        <v>43.8</v>
      </c>
      <c r="Q921" s="6">
        <f t="shared" si="86"/>
        <v>576.93600000000004</v>
      </c>
      <c r="R921" s="6">
        <f t="shared" si="87"/>
        <v>350.4</v>
      </c>
      <c r="S921" s="6">
        <f t="shared" si="88"/>
        <v>226.53600000000006</v>
      </c>
      <c r="T921" s="8">
        <f t="shared" si="8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11">
        <f t="shared" si="84"/>
        <v>2026</v>
      </c>
      <c r="D922" s="13" t="str">
        <f t="shared" si="85"/>
        <v>Q2</v>
      </c>
      <c r="E922" s="4">
        <f>MONTH(SalesDataTable[[#This Row],[Order Date]])</f>
        <v>5</v>
      </c>
      <c r="F922" s="4" t="str">
        <f>TEXT(SalesDataTable[[#This Row],[Order Date]],"MMM")</f>
        <v>May</v>
      </c>
      <c r="G922" s="4" t="s">
        <v>6</v>
      </c>
      <c r="H922" s="4" t="s">
        <v>43</v>
      </c>
      <c r="I922" s="4" t="s">
        <v>2</v>
      </c>
      <c r="J922" s="4" t="s">
        <v>3</v>
      </c>
      <c r="K922" s="4" t="s">
        <v>34</v>
      </c>
      <c r="L922" s="4" t="s">
        <v>35</v>
      </c>
      <c r="M922" s="9">
        <v>1</v>
      </c>
      <c r="N922" s="6">
        <v>41.13</v>
      </c>
      <c r="O922" s="7">
        <v>0</v>
      </c>
      <c r="P922" s="6">
        <v>14.8</v>
      </c>
      <c r="Q922" s="6">
        <f t="shared" si="86"/>
        <v>41.13</v>
      </c>
      <c r="R922" s="6">
        <f t="shared" si="87"/>
        <v>14.8</v>
      </c>
      <c r="S922" s="6">
        <f t="shared" si="88"/>
        <v>26.330000000000002</v>
      </c>
      <c r="T922" s="8">
        <f t="shared" si="8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11">
        <f t="shared" si="84"/>
        <v>2026</v>
      </c>
      <c r="D923" s="13" t="str">
        <f t="shared" si="85"/>
        <v>Q2</v>
      </c>
      <c r="E923" s="4">
        <f>MONTH(SalesDataTable[[#This Row],[Order Date]])</f>
        <v>5</v>
      </c>
      <c r="F923" s="4"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86"/>
        <v>69.087999999999994</v>
      </c>
      <c r="R923" s="6">
        <f t="shared" si="87"/>
        <v>39.020000000000003</v>
      </c>
      <c r="S923" s="6">
        <f t="shared" si="88"/>
        <v>30.067999999999991</v>
      </c>
      <c r="T923" s="8">
        <f t="shared" si="8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11">
        <f t="shared" si="84"/>
        <v>2026</v>
      </c>
      <c r="D924" s="13" t="str">
        <f t="shared" si="85"/>
        <v>Q2</v>
      </c>
      <c r="E924" s="4">
        <f>MONTH(SalesDataTable[[#This Row],[Order Date]])</f>
        <v>5</v>
      </c>
      <c r="F924" s="4"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86"/>
        <v>46.19</v>
      </c>
      <c r="R924" s="6">
        <f t="shared" si="87"/>
        <v>18.329999999999998</v>
      </c>
      <c r="S924" s="6">
        <f t="shared" si="88"/>
        <v>27.86</v>
      </c>
      <c r="T924" s="8">
        <f t="shared" si="8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11">
        <f t="shared" si="84"/>
        <v>2026</v>
      </c>
      <c r="D925" s="13" t="str">
        <f t="shared" si="85"/>
        <v>Q2</v>
      </c>
      <c r="E925" s="4">
        <f>MONTH(SalesDataTable[[#This Row],[Order Date]])</f>
        <v>5</v>
      </c>
      <c r="F925" s="4"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86"/>
        <v>469.74</v>
      </c>
      <c r="R925" s="6">
        <f t="shared" si="87"/>
        <v>237.29999999999998</v>
      </c>
      <c r="S925" s="6">
        <f t="shared" si="88"/>
        <v>232.44000000000003</v>
      </c>
      <c r="T925" s="8">
        <f t="shared" si="8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11">
        <f t="shared" si="84"/>
        <v>2026</v>
      </c>
      <c r="D926" s="13" t="str">
        <f t="shared" si="85"/>
        <v>Q2</v>
      </c>
      <c r="E926" s="4">
        <f>MONTH(SalesDataTable[[#This Row],[Order Date]])</f>
        <v>5</v>
      </c>
      <c r="F926" s="4"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86"/>
        <v>123.91</v>
      </c>
      <c r="R926" s="6">
        <f t="shared" si="87"/>
        <v>68.89</v>
      </c>
      <c r="S926" s="6">
        <f t="shared" si="88"/>
        <v>55.019999999999996</v>
      </c>
      <c r="T926" s="8">
        <f t="shared" si="8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11">
        <f t="shared" si="84"/>
        <v>2026</v>
      </c>
      <c r="D927" s="13" t="str">
        <f t="shared" si="85"/>
        <v>Q2</v>
      </c>
      <c r="E927" s="4">
        <f>MONTH(SalesDataTable[[#This Row],[Order Date]])</f>
        <v>5</v>
      </c>
      <c r="F927" s="4" t="str">
        <f>TEXT(SalesDataTable[[#This Row],[Order Date]],"MMM")</f>
        <v>May</v>
      </c>
      <c r="G927" s="4" t="s">
        <v>11</v>
      </c>
      <c r="H927" s="4" t="s">
        <v>12</v>
      </c>
      <c r="I927" s="4" t="s">
        <v>28</v>
      </c>
      <c r="J927" s="4" t="s">
        <v>13</v>
      </c>
      <c r="K927" s="4" t="s">
        <v>4</v>
      </c>
      <c r="L927" s="4" t="s">
        <v>22</v>
      </c>
      <c r="M927" s="9">
        <v>1</v>
      </c>
      <c r="N927" s="6">
        <v>50.64</v>
      </c>
      <c r="O927" s="7">
        <v>0</v>
      </c>
      <c r="P927" s="6">
        <v>22.97</v>
      </c>
      <c r="Q927" s="6">
        <f t="shared" si="86"/>
        <v>50.64</v>
      </c>
      <c r="R927" s="6">
        <f t="shared" si="87"/>
        <v>22.97</v>
      </c>
      <c r="S927" s="6">
        <f t="shared" si="88"/>
        <v>27.67</v>
      </c>
      <c r="T927" s="8">
        <f t="shared" si="8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11">
        <f t="shared" si="84"/>
        <v>2026</v>
      </c>
      <c r="D928" s="13" t="str">
        <f t="shared" si="85"/>
        <v>Q2</v>
      </c>
      <c r="E928" s="4">
        <f>MONTH(SalesDataTable[[#This Row],[Order Date]])</f>
        <v>5</v>
      </c>
      <c r="F928" s="4"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86"/>
        <v>126.864</v>
      </c>
      <c r="R928" s="6">
        <f t="shared" si="87"/>
        <v>66.459999999999994</v>
      </c>
      <c r="S928" s="6">
        <f t="shared" si="88"/>
        <v>60.404000000000011</v>
      </c>
      <c r="T928" s="8">
        <f t="shared" si="8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11">
        <f t="shared" si="84"/>
        <v>2026</v>
      </c>
      <c r="D929" s="13" t="str">
        <f t="shared" si="85"/>
        <v>Q2</v>
      </c>
      <c r="E929" s="4">
        <f>MONTH(SalesDataTable[[#This Row],[Order Date]])</f>
        <v>5</v>
      </c>
      <c r="F929" s="4"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86"/>
        <v>39.206499999999998</v>
      </c>
      <c r="R929" s="6">
        <f t="shared" si="87"/>
        <v>17.149999999999999</v>
      </c>
      <c r="S929" s="6">
        <f t="shared" si="88"/>
        <v>22.0565</v>
      </c>
      <c r="T929" s="8">
        <f t="shared" si="8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11">
        <f t="shared" si="84"/>
        <v>2026</v>
      </c>
      <c r="D930" s="13" t="str">
        <f t="shared" si="85"/>
        <v>Q2</v>
      </c>
      <c r="E930" s="4">
        <f>MONTH(SalesDataTable[[#This Row],[Order Date]])</f>
        <v>5</v>
      </c>
      <c r="F930" s="4" t="str">
        <f>TEXT(SalesDataTable[[#This Row],[Order Date]],"MMM")</f>
        <v>May</v>
      </c>
      <c r="G930" s="4" t="s">
        <v>0</v>
      </c>
      <c r="H930" s="4" t="s">
        <v>50</v>
      </c>
      <c r="I930" s="4" t="s">
        <v>28</v>
      </c>
      <c r="J930" s="4" t="s">
        <v>3</v>
      </c>
      <c r="K930" s="4" t="s">
        <v>34</v>
      </c>
      <c r="L930" s="4" t="s">
        <v>42</v>
      </c>
      <c r="M930" s="9">
        <v>2</v>
      </c>
      <c r="N930" s="6">
        <v>36.9</v>
      </c>
      <c r="O930" s="7">
        <v>0</v>
      </c>
      <c r="P930" s="6">
        <v>14.07</v>
      </c>
      <c r="Q930" s="6">
        <f t="shared" si="86"/>
        <v>73.8</v>
      </c>
      <c r="R930" s="6">
        <f t="shared" si="87"/>
        <v>28.14</v>
      </c>
      <c r="S930" s="6">
        <f t="shared" si="88"/>
        <v>45.66</v>
      </c>
      <c r="T930" s="8">
        <f t="shared" si="8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11">
        <f t="shared" si="84"/>
        <v>2026</v>
      </c>
      <c r="D931" s="13" t="str">
        <f t="shared" si="85"/>
        <v>Q2</v>
      </c>
      <c r="E931" s="4">
        <f>MONTH(SalesDataTable[[#This Row],[Order Date]])</f>
        <v>5</v>
      </c>
      <c r="F931" s="4" t="str">
        <f>TEXT(SalesDataTable[[#This Row],[Order Date]],"MMM")</f>
        <v>May</v>
      </c>
      <c r="G931" s="4" t="s">
        <v>6</v>
      </c>
      <c r="H931" s="4" t="s">
        <v>41</v>
      </c>
      <c r="I931" s="4" t="s">
        <v>2</v>
      </c>
      <c r="J931" s="4" t="s">
        <v>3</v>
      </c>
      <c r="K931" s="4" t="s">
        <v>23</v>
      </c>
      <c r="L931" s="4" t="s">
        <v>29</v>
      </c>
      <c r="M931" s="9">
        <v>1</v>
      </c>
      <c r="N931" s="6">
        <v>196.91</v>
      </c>
      <c r="O931" s="7">
        <v>0</v>
      </c>
      <c r="P931" s="6">
        <v>106.31</v>
      </c>
      <c r="Q931" s="6">
        <f t="shared" si="86"/>
        <v>196.91</v>
      </c>
      <c r="R931" s="6">
        <f t="shared" si="87"/>
        <v>106.31</v>
      </c>
      <c r="S931" s="6">
        <f t="shared" si="88"/>
        <v>90.6</v>
      </c>
      <c r="T931" s="8">
        <f t="shared" si="8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11">
        <f t="shared" si="84"/>
        <v>2026</v>
      </c>
      <c r="D932" s="13" t="str">
        <f t="shared" si="85"/>
        <v>Q2</v>
      </c>
      <c r="E932" s="4">
        <f>MONTH(SalesDataTable[[#This Row],[Order Date]])</f>
        <v>5</v>
      </c>
      <c r="F932" s="4" t="str">
        <f>TEXT(SalesDataTable[[#This Row],[Order Date]],"MMM")</f>
        <v>May</v>
      </c>
      <c r="G932" s="4" t="s">
        <v>6</v>
      </c>
      <c r="H932" s="4" t="s">
        <v>27</v>
      </c>
      <c r="I932" s="4" t="s">
        <v>19</v>
      </c>
      <c r="J932" s="4" t="s">
        <v>16</v>
      </c>
      <c r="K932" s="4" t="s">
        <v>34</v>
      </c>
      <c r="L932" s="4" t="s">
        <v>42</v>
      </c>
      <c r="M932" s="9">
        <v>3</v>
      </c>
      <c r="N932" s="6">
        <v>35.79</v>
      </c>
      <c r="O932" s="7">
        <v>0</v>
      </c>
      <c r="P932" s="6">
        <v>13.67</v>
      </c>
      <c r="Q932" s="6">
        <f t="shared" si="86"/>
        <v>107.37</v>
      </c>
      <c r="R932" s="6">
        <f t="shared" si="87"/>
        <v>41.01</v>
      </c>
      <c r="S932" s="6">
        <f t="shared" si="88"/>
        <v>66.360000000000014</v>
      </c>
      <c r="T932" s="8">
        <f t="shared" si="8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11">
        <f t="shared" si="84"/>
        <v>2026</v>
      </c>
      <c r="D933" s="13" t="str">
        <f t="shared" si="85"/>
        <v>Q2</v>
      </c>
      <c r="E933" s="4">
        <f>MONTH(SalesDataTable[[#This Row],[Order Date]])</f>
        <v>5</v>
      </c>
      <c r="F933" s="4" t="str">
        <f>TEXT(SalesDataTable[[#This Row],[Order Date]],"MMM")</f>
        <v>May</v>
      </c>
      <c r="G933" s="4" t="s">
        <v>20</v>
      </c>
      <c r="H933" s="4" t="s">
        <v>47</v>
      </c>
      <c r="I933" s="4" t="s">
        <v>2</v>
      </c>
      <c r="J933" s="4" t="s">
        <v>13</v>
      </c>
      <c r="K933" s="4" t="s">
        <v>4</v>
      </c>
      <c r="L933" s="4" t="s">
        <v>5</v>
      </c>
      <c r="M933" s="9">
        <v>2</v>
      </c>
      <c r="N933" s="6">
        <v>82.22</v>
      </c>
      <c r="O933" s="7">
        <v>0.05</v>
      </c>
      <c r="P933" s="6">
        <v>42.35</v>
      </c>
      <c r="Q933" s="6">
        <f t="shared" si="86"/>
        <v>156.21799999999999</v>
      </c>
      <c r="R933" s="6">
        <f t="shared" si="87"/>
        <v>84.7</v>
      </c>
      <c r="S933" s="6">
        <f t="shared" si="88"/>
        <v>71.517999999999986</v>
      </c>
      <c r="T933" s="8">
        <f t="shared" si="8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11">
        <f t="shared" si="84"/>
        <v>2026</v>
      </c>
      <c r="D934" s="13" t="str">
        <f t="shared" si="85"/>
        <v>Q2</v>
      </c>
      <c r="E934" s="4">
        <f>MONTH(SalesDataTable[[#This Row],[Order Date]])</f>
        <v>5</v>
      </c>
      <c r="F934" s="4"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86"/>
        <v>40.57</v>
      </c>
      <c r="R934" s="6">
        <f t="shared" si="87"/>
        <v>16.809999999999999</v>
      </c>
      <c r="S934" s="6">
        <f t="shared" si="88"/>
        <v>23.76</v>
      </c>
      <c r="T934" s="8">
        <f t="shared" si="8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11">
        <f t="shared" si="84"/>
        <v>2026</v>
      </c>
      <c r="D935" s="13" t="str">
        <f t="shared" si="85"/>
        <v>Q2</v>
      </c>
      <c r="E935" s="4">
        <f>MONTH(SalesDataTable[[#This Row],[Order Date]])</f>
        <v>5</v>
      </c>
      <c r="F935" s="4"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86"/>
        <v>182.03899999999999</v>
      </c>
      <c r="R935" s="6">
        <f t="shared" si="87"/>
        <v>106.15</v>
      </c>
      <c r="S935" s="6">
        <f t="shared" si="88"/>
        <v>75.888999999999982</v>
      </c>
      <c r="T935" s="8">
        <f t="shared" si="8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11">
        <f t="shared" si="84"/>
        <v>2026</v>
      </c>
      <c r="D936" s="13" t="str">
        <f t="shared" si="85"/>
        <v>Q2</v>
      </c>
      <c r="E936" s="4">
        <f>MONTH(SalesDataTable[[#This Row],[Order Date]])</f>
        <v>5</v>
      </c>
      <c r="F936" s="4"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86"/>
        <v>146.36649999999997</v>
      </c>
      <c r="R936" s="6">
        <f t="shared" si="87"/>
        <v>78.400000000000006</v>
      </c>
      <c r="S936" s="6">
        <f t="shared" si="88"/>
        <v>67.966499999999968</v>
      </c>
      <c r="T936" s="8">
        <f t="shared" si="8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11">
        <f t="shared" si="84"/>
        <v>2026</v>
      </c>
      <c r="D937" s="13" t="str">
        <f t="shared" si="85"/>
        <v>Q2</v>
      </c>
      <c r="E937" s="4">
        <f>MONTH(SalesDataTable[[#This Row],[Order Date]])</f>
        <v>5</v>
      </c>
      <c r="F937" s="4" t="str">
        <f>TEXT(SalesDataTable[[#This Row],[Order Date]],"MMM")</f>
        <v>May</v>
      </c>
      <c r="G937" s="4" t="s">
        <v>11</v>
      </c>
      <c r="H937" s="4" t="s">
        <v>39</v>
      </c>
      <c r="I937" s="4" t="s">
        <v>28</v>
      </c>
      <c r="J937" s="4" t="s">
        <v>3</v>
      </c>
      <c r="K937" s="4" t="s">
        <v>23</v>
      </c>
      <c r="L937" s="4" t="s">
        <v>51</v>
      </c>
      <c r="M937" s="9">
        <v>1</v>
      </c>
      <c r="N937" s="6">
        <v>120.8</v>
      </c>
      <c r="O937" s="7">
        <v>0</v>
      </c>
      <c r="P937" s="6">
        <v>61.4</v>
      </c>
      <c r="Q937" s="6">
        <f t="shared" si="86"/>
        <v>120.8</v>
      </c>
      <c r="R937" s="6">
        <f t="shared" si="87"/>
        <v>61.4</v>
      </c>
      <c r="S937" s="6">
        <f t="shared" si="88"/>
        <v>59.4</v>
      </c>
      <c r="T937" s="8">
        <f t="shared" si="8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11">
        <f t="shared" si="84"/>
        <v>2026</v>
      </c>
      <c r="D938" s="13" t="str">
        <f t="shared" si="85"/>
        <v>Q2</v>
      </c>
      <c r="E938" s="4">
        <f>MONTH(SalesDataTable[[#This Row],[Order Date]])</f>
        <v>5</v>
      </c>
      <c r="F938" s="4" t="str">
        <f>TEXT(SalesDataTable[[#This Row],[Order Date]],"MMM")</f>
        <v>May</v>
      </c>
      <c r="G938" s="4" t="s">
        <v>11</v>
      </c>
      <c r="H938" s="4" t="s">
        <v>39</v>
      </c>
      <c r="I938" s="4" t="s">
        <v>2</v>
      </c>
      <c r="J938" s="4" t="s">
        <v>16</v>
      </c>
      <c r="K938" s="4" t="s">
        <v>4</v>
      </c>
      <c r="L938" s="4" t="s">
        <v>26</v>
      </c>
      <c r="M938" s="9">
        <v>1</v>
      </c>
      <c r="N938" s="6">
        <v>40.15</v>
      </c>
      <c r="O938" s="7">
        <v>0</v>
      </c>
      <c r="P938" s="6">
        <v>16.82</v>
      </c>
      <c r="Q938" s="6">
        <f t="shared" si="86"/>
        <v>40.15</v>
      </c>
      <c r="R938" s="6">
        <f t="shared" si="87"/>
        <v>16.82</v>
      </c>
      <c r="S938" s="6">
        <f t="shared" si="88"/>
        <v>23.33</v>
      </c>
      <c r="T938" s="8">
        <f t="shared" si="8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11">
        <f t="shared" si="84"/>
        <v>2026</v>
      </c>
      <c r="D939" s="13" t="str">
        <f t="shared" si="85"/>
        <v>Q2</v>
      </c>
      <c r="E939" s="4">
        <f>MONTH(SalesDataTable[[#This Row],[Order Date]])</f>
        <v>5</v>
      </c>
      <c r="F939" s="4"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86"/>
        <v>571.19999999999993</v>
      </c>
      <c r="R939" s="6">
        <f t="shared" si="87"/>
        <v>338.54999999999995</v>
      </c>
      <c r="S939" s="6">
        <f t="shared" si="88"/>
        <v>232.64999999999998</v>
      </c>
      <c r="T939" s="8">
        <f t="shared" si="8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11">
        <f t="shared" si="84"/>
        <v>2026</v>
      </c>
      <c r="D940" s="13" t="str">
        <f t="shared" si="85"/>
        <v>Q2</v>
      </c>
      <c r="E940" s="4">
        <f>MONTH(SalesDataTable[[#This Row],[Order Date]])</f>
        <v>5</v>
      </c>
      <c r="F940" s="4"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86"/>
        <v>70.546999999999997</v>
      </c>
      <c r="R940" s="6">
        <f t="shared" si="87"/>
        <v>26.88</v>
      </c>
      <c r="S940" s="6">
        <f t="shared" si="88"/>
        <v>43.667000000000002</v>
      </c>
      <c r="T940" s="8">
        <f t="shared" si="8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11">
        <f t="shared" si="84"/>
        <v>2026</v>
      </c>
      <c r="D941" s="13" t="str">
        <f t="shared" si="85"/>
        <v>Q2</v>
      </c>
      <c r="E941" s="4">
        <f>MONTH(SalesDataTable[[#This Row],[Order Date]])</f>
        <v>5</v>
      </c>
      <c r="F941" s="4" t="str">
        <f>TEXT(SalesDataTable[[#This Row],[Order Date]],"MMM")</f>
        <v>May</v>
      </c>
      <c r="G941" s="4" t="s">
        <v>6</v>
      </c>
      <c r="H941" s="4" t="s">
        <v>7</v>
      </c>
      <c r="I941" s="4" t="s">
        <v>2</v>
      </c>
      <c r="J941" s="4" t="s">
        <v>16</v>
      </c>
      <c r="K941" s="4" t="s">
        <v>23</v>
      </c>
      <c r="L941" s="4" t="s">
        <v>51</v>
      </c>
      <c r="M941" s="9">
        <v>6</v>
      </c>
      <c r="N941" s="6">
        <v>123.82</v>
      </c>
      <c r="O941" s="7">
        <v>0</v>
      </c>
      <c r="P941" s="6">
        <v>61.91</v>
      </c>
      <c r="Q941" s="6">
        <f t="shared" si="86"/>
        <v>742.92</v>
      </c>
      <c r="R941" s="6">
        <f t="shared" si="87"/>
        <v>371.46</v>
      </c>
      <c r="S941" s="6">
        <f t="shared" si="88"/>
        <v>371.46</v>
      </c>
      <c r="T941" s="8">
        <f t="shared" si="8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11">
        <f t="shared" si="84"/>
        <v>2026</v>
      </c>
      <c r="D942" s="13" t="str">
        <f t="shared" si="85"/>
        <v>Q2</v>
      </c>
      <c r="E942" s="4">
        <f>MONTH(SalesDataTable[[#This Row],[Order Date]])</f>
        <v>5</v>
      </c>
      <c r="F942" s="4"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86"/>
        <v>70.185999999999993</v>
      </c>
      <c r="R942" s="6">
        <f t="shared" si="87"/>
        <v>27.64</v>
      </c>
      <c r="S942" s="6">
        <f t="shared" si="88"/>
        <v>42.545999999999992</v>
      </c>
      <c r="T942" s="8">
        <f t="shared" si="8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11">
        <f t="shared" si="84"/>
        <v>2026</v>
      </c>
      <c r="D943" s="13" t="str">
        <f t="shared" si="85"/>
        <v>Q2</v>
      </c>
      <c r="E943" s="4">
        <f>MONTH(SalesDataTable[[#This Row],[Order Date]])</f>
        <v>5</v>
      </c>
      <c r="F943" s="4"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86"/>
        <v>567.6345</v>
      </c>
      <c r="R943" s="6">
        <f t="shared" si="87"/>
        <v>315.71999999999997</v>
      </c>
      <c r="S943" s="6">
        <f t="shared" si="88"/>
        <v>251.91450000000003</v>
      </c>
      <c r="T943" s="8">
        <f t="shared" si="8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11">
        <f t="shared" si="84"/>
        <v>2026</v>
      </c>
      <c r="D944" s="13" t="str">
        <f t="shared" si="85"/>
        <v>Q2</v>
      </c>
      <c r="E944" s="4">
        <f>MONTH(SalesDataTable[[#This Row],[Order Date]])</f>
        <v>5</v>
      </c>
      <c r="F944" s="4"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86"/>
        <v>249.51</v>
      </c>
      <c r="R944" s="6">
        <f t="shared" si="87"/>
        <v>121.56</v>
      </c>
      <c r="S944" s="6">
        <f t="shared" si="88"/>
        <v>127.94999999999999</v>
      </c>
      <c r="T944" s="8">
        <f t="shared" si="8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11">
        <f t="shared" si="84"/>
        <v>2026</v>
      </c>
      <c r="D945" s="13" t="str">
        <f t="shared" si="85"/>
        <v>Q2</v>
      </c>
      <c r="E945" s="4">
        <f>MONTH(SalesDataTable[[#This Row],[Order Date]])</f>
        <v>5</v>
      </c>
      <c r="F945" s="4" t="str">
        <f>TEXT(SalesDataTable[[#This Row],[Order Date]],"MMM")</f>
        <v>May</v>
      </c>
      <c r="G945" s="4" t="s">
        <v>6</v>
      </c>
      <c r="H945" s="4" t="s">
        <v>27</v>
      </c>
      <c r="I945" s="4" t="s">
        <v>2</v>
      </c>
      <c r="J945" s="4" t="s">
        <v>16</v>
      </c>
      <c r="K945" s="4" t="s">
        <v>14</v>
      </c>
      <c r="L945" s="4" t="s">
        <v>32</v>
      </c>
      <c r="M945" s="9">
        <v>1</v>
      </c>
      <c r="N945" s="6">
        <v>45.8</v>
      </c>
      <c r="O945" s="7">
        <v>0.05</v>
      </c>
      <c r="P945" s="6">
        <v>17.88</v>
      </c>
      <c r="Q945" s="6">
        <f t="shared" si="86"/>
        <v>43.51</v>
      </c>
      <c r="R945" s="6">
        <f t="shared" si="87"/>
        <v>17.88</v>
      </c>
      <c r="S945" s="6">
        <f t="shared" si="88"/>
        <v>25.63</v>
      </c>
      <c r="T945" s="8">
        <f t="shared" si="8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11">
        <f t="shared" si="84"/>
        <v>2026</v>
      </c>
      <c r="D946" s="13" t="str">
        <f t="shared" si="85"/>
        <v>Q2</v>
      </c>
      <c r="E946" s="4">
        <f>MONTH(SalesDataTable[[#This Row],[Order Date]])</f>
        <v>5</v>
      </c>
      <c r="F946" s="4" t="str">
        <f>TEXT(SalesDataTable[[#This Row],[Order Date]],"MMM")</f>
        <v>May</v>
      </c>
      <c r="G946" s="4" t="s">
        <v>11</v>
      </c>
      <c r="H946" s="4" t="s">
        <v>12</v>
      </c>
      <c r="I946" s="4" t="s">
        <v>28</v>
      </c>
      <c r="J946" s="4" t="s">
        <v>3</v>
      </c>
      <c r="K946" s="4" t="s">
        <v>9</v>
      </c>
      <c r="L946" s="4" t="s">
        <v>37</v>
      </c>
      <c r="M946" s="9">
        <v>1</v>
      </c>
      <c r="N946" s="6">
        <v>154.85</v>
      </c>
      <c r="O946" s="7">
        <v>0</v>
      </c>
      <c r="P946" s="6">
        <v>80.17</v>
      </c>
      <c r="Q946" s="6">
        <f t="shared" si="86"/>
        <v>154.85</v>
      </c>
      <c r="R946" s="6">
        <f t="shared" si="87"/>
        <v>80.17</v>
      </c>
      <c r="S946" s="6">
        <f t="shared" si="88"/>
        <v>74.679999999999993</v>
      </c>
      <c r="T946" s="8">
        <f t="shared" si="8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11">
        <f t="shared" si="84"/>
        <v>2026</v>
      </c>
      <c r="D947" s="13" t="str">
        <f t="shared" si="85"/>
        <v>Q2</v>
      </c>
      <c r="E947" s="4">
        <f>MONTH(SalesDataTable[[#This Row],[Order Date]])</f>
        <v>5</v>
      </c>
      <c r="F947" s="4"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86"/>
        <v>194.99</v>
      </c>
      <c r="R947" s="6">
        <f t="shared" si="87"/>
        <v>101.21</v>
      </c>
      <c r="S947" s="6">
        <f t="shared" si="88"/>
        <v>93.780000000000015</v>
      </c>
      <c r="T947" s="8">
        <f t="shared" si="8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11">
        <f t="shared" si="84"/>
        <v>2026</v>
      </c>
      <c r="D948" s="13" t="str">
        <f t="shared" si="85"/>
        <v>Q2</v>
      </c>
      <c r="E948" s="4">
        <f>MONTH(SalesDataTable[[#This Row],[Order Date]])</f>
        <v>5</v>
      </c>
      <c r="F948" s="4" t="str">
        <f>TEXT(SalesDataTable[[#This Row],[Order Date]],"MMM")</f>
        <v>May</v>
      </c>
      <c r="G948" s="4" t="s">
        <v>11</v>
      </c>
      <c r="H948" s="4" t="s">
        <v>39</v>
      </c>
      <c r="I948" s="4" t="s">
        <v>2</v>
      </c>
      <c r="J948" s="4" t="s">
        <v>3</v>
      </c>
      <c r="K948" s="4" t="s">
        <v>34</v>
      </c>
      <c r="L948" s="4" t="s">
        <v>42</v>
      </c>
      <c r="M948" s="9">
        <v>1</v>
      </c>
      <c r="N948" s="6">
        <v>36.31</v>
      </c>
      <c r="O948" s="7">
        <v>0</v>
      </c>
      <c r="P948" s="6">
        <v>13.93</v>
      </c>
      <c r="Q948" s="6">
        <f t="shared" si="86"/>
        <v>36.31</v>
      </c>
      <c r="R948" s="6">
        <f t="shared" si="87"/>
        <v>13.93</v>
      </c>
      <c r="S948" s="6">
        <f t="shared" si="88"/>
        <v>22.380000000000003</v>
      </c>
      <c r="T948" s="8">
        <f t="shared" si="8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11">
        <f t="shared" si="84"/>
        <v>2026</v>
      </c>
      <c r="D949" s="13" t="str">
        <f t="shared" si="85"/>
        <v>Q2</v>
      </c>
      <c r="E949" s="4">
        <f>MONTH(SalesDataTable[[#This Row],[Order Date]])</f>
        <v>5</v>
      </c>
      <c r="F949" s="4" t="str">
        <f>TEXT(SalesDataTable[[#This Row],[Order Date]],"MMM")</f>
        <v>May</v>
      </c>
      <c r="G949" s="4" t="s">
        <v>0</v>
      </c>
      <c r="H949" s="4" t="s">
        <v>1</v>
      </c>
      <c r="I949" s="4" t="s">
        <v>2</v>
      </c>
      <c r="J949" s="4" t="s">
        <v>3</v>
      </c>
      <c r="K949" s="4" t="s">
        <v>14</v>
      </c>
      <c r="L949" s="4" t="s">
        <v>32</v>
      </c>
      <c r="M949" s="9">
        <v>1</v>
      </c>
      <c r="N949" s="6">
        <v>47.19</v>
      </c>
      <c r="O949" s="7">
        <v>0</v>
      </c>
      <c r="P949" s="6">
        <v>18.54</v>
      </c>
      <c r="Q949" s="6">
        <f t="shared" si="86"/>
        <v>47.19</v>
      </c>
      <c r="R949" s="6">
        <f t="shared" si="87"/>
        <v>18.54</v>
      </c>
      <c r="S949" s="6">
        <f t="shared" si="88"/>
        <v>28.65</v>
      </c>
      <c r="T949" s="8">
        <f t="shared" si="8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11">
        <f t="shared" si="84"/>
        <v>2026</v>
      </c>
      <c r="D950" s="13" t="str">
        <f t="shared" si="85"/>
        <v>Q2</v>
      </c>
      <c r="E950" s="4">
        <f>MONTH(SalesDataTable[[#This Row],[Order Date]])</f>
        <v>5</v>
      </c>
      <c r="F950" s="4"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86"/>
        <v>124.14</v>
      </c>
      <c r="R950" s="6">
        <f t="shared" si="87"/>
        <v>70.900000000000006</v>
      </c>
      <c r="S950" s="6">
        <f t="shared" si="88"/>
        <v>53.239999999999995</v>
      </c>
      <c r="T950" s="8">
        <f t="shared" si="8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11">
        <f t="shared" si="84"/>
        <v>2026</v>
      </c>
      <c r="D951" s="13" t="str">
        <f t="shared" si="85"/>
        <v>Q2</v>
      </c>
      <c r="E951" s="4">
        <f>MONTH(SalesDataTable[[#This Row],[Order Date]])</f>
        <v>5</v>
      </c>
      <c r="F951" s="4"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86"/>
        <v>131.94999999999999</v>
      </c>
      <c r="R951" s="6">
        <f t="shared" si="87"/>
        <v>65.17</v>
      </c>
      <c r="S951" s="6">
        <f t="shared" si="88"/>
        <v>66.779999999999987</v>
      </c>
      <c r="T951" s="8">
        <f t="shared" si="8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11">
        <f t="shared" si="84"/>
        <v>2026</v>
      </c>
      <c r="D952" s="13" t="str">
        <f t="shared" si="85"/>
        <v>Q2</v>
      </c>
      <c r="E952" s="4">
        <f>MONTH(SalesDataTable[[#This Row],[Order Date]])</f>
        <v>5</v>
      </c>
      <c r="F952" s="4" t="str">
        <f>TEXT(SalesDataTable[[#This Row],[Order Date]],"MMM")</f>
        <v>May</v>
      </c>
      <c r="G952" s="4" t="s">
        <v>20</v>
      </c>
      <c r="H952" s="4" t="s">
        <v>33</v>
      </c>
      <c r="I952" s="4" t="s">
        <v>28</v>
      </c>
      <c r="J952" s="4" t="s">
        <v>13</v>
      </c>
      <c r="K952" s="4" t="s">
        <v>4</v>
      </c>
      <c r="L952" s="4" t="s">
        <v>30</v>
      </c>
      <c r="M952" s="9">
        <v>1</v>
      </c>
      <c r="N952" s="6">
        <v>102.24</v>
      </c>
      <c r="O952" s="7">
        <v>0</v>
      </c>
      <c r="P952" s="6">
        <v>50.75</v>
      </c>
      <c r="Q952" s="6">
        <f t="shared" si="86"/>
        <v>102.24</v>
      </c>
      <c r="R952" s="6">
        <f t="shared" si="87"/>
        <v>50.75</v>
      </c>
      <c r="S952" s="6">
        <f t="shared" si="88"/>
        <v>51.489999999999995</v>
      </c>
      <c r="T952" s="8">
        <f t="shared" si="8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11">
        <f t="shared" si="84"/>
        <v>2026</v>
      </c>
      <c r="D953" s="13" t="str">
        <f t="shared" si="85"/>
        <v>Q2</v>
      </c>
      <c r="E953" s="4">
        <f>MONTH(SalesDataTable[[#This Row],[Order Date]])</f>
        <v>5</v>
      </c>
      <c r="F953" s="4"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86"/>
        <v>304.14</v>
      </c>
      <c r="R953" s="6">
        <f t="shared" si="87"/>
        <v>153.69999999999999</v>
      </c>
      <c r="S953" s="6">
        <f t="shared" si="88"/>
        <v>150.44</v>
      </c>
      <c r="T953" s="8">
        <f t="shared" si="8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11">
        <f t="shared" si="84"/>
        <v>2026</v>
      </c>
      <c r="D954" s="13" t="str">
        <f t="shared" si="85"/>
        <v>Q2</v>
      </c>
      <c r="E954" s="4">
        <f>MONTH(SalesDataTable[[#This Row],[Order Date]])</f>
        <v>5</v>
      </c>
      <c r="F954" s="4"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86"/>
        <v>234.346</v>
      </c>
      <c r="R954" s="6">
        <f t="shared" si="87"/>
        <v>117.92</v>
      </c>
      <c r="S954" s="6">
        <f t="shared" si="88"/>
        <v>116.426</v>
      </c>
      <c r="T954" s="8">
        <f t="shared" si="8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11">
        <f t="shared" si="84"/>
        <v>2026</v>
      </c>
      <c r="D955" s="13" t="str">
        <f t="shared" si="85"/>
        <v>Q2</v>
      </c>
      <c r="E955" s="4">
        <f>MONTH(SalesDataTable[[#This Row],[Order Date]])</f>
        <v>5</v>
      </c>
      <c r="F955" s="4" t="str">
        <f>TEXT(SalesDataTable[[#This Row],[Order Date]],"MMM")</f>
        <v>May</v>
      </c>
      <c r="G955" s="4" t="s">
        <v>11</v>
      </c>
      <c r="H955" s="4" t="s">
        <v>12</v>
      </c>
      <c r="I955" s="4" t="s">
        <v>19</v>
      </c>
      <c r="J955" s="4" t="s">
        <v>3</v>
      </c>
      <c r="K955" s="4" t="s">
        <v>9</v>
      </c>
      <c r="L955" s="4" t="s">
        <v>37</v>
      </c>
      <c r="M955" s="9">
        <v>1</v>
      </c>
      <c r="N955" s="6">
        <v>155.81</v>
      </c>
      <c r="O955" s="7">
        <v>0</v>
      </c>
      <c r="P955" s="6">
        <v>80.31</v>
      </c>
      <c r="Q955" s="6">
        <f t="shared" si="86"/>
        <v>155.81</v>
      </c>
      <c r="R955" s="6">
        <f t="shared" si="87"/>
        <v>80.31</v>
      </c>
      <c r="S955" s="6">
        <f t="shared" si="88"/>
        <v>75.5</v>
      </c>
      <c r="T955" s="8">
        <f t="shared" si="8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11">
        <f t="shared" si="84"/>
        <v>2026</v>
      </c>
      <c r="D956" s="13" t="str">
        <f t="shared" si="85"/>
        <v>Q2</v>
      </c>
      <c r="E956" s="4">
        <f>MONTH(SalesDataTable[[#This Row],[Order Date]])</f>
        <v>5</v>
      </c>
      <c r="F956" s="4"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86"/>
        <v>155.03049999999999</v>
      </c>
      <c r="R956" s="6">
        <f t="shared" si="87"/>
        <v>87.95</v>
      </c>
      <c r="S956" s="6">
        <f t="shared" si="88"/>
        <v>67.080499999999986</v>
      </c>
      <c r="T956" s="8">
        <f t="shared" si="8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11">
        <f t="shared" si="84"/>
        <v>2026</v>
      </c>
      <c r="D957" s="13" t="str">
        <f t="shared" si="85"/>
        <v>Q2</v>
      </c>
      <c r="E957" s="4">
        <f>MONTH(SalesDataTable[[#This Row],[Order Date]])</f>
        <v>5</v>
      </c>
      <c r="F957" s="4"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86"/>
        <v>139.935</v>
      </c>
      <c r="R957" s="6">
        <f t="shared" si="87"/>
        <v>81.510000000000005</v>
      </c>
      <c r="S957" s="6">
        <f t="shared" si="88"/>
        <v>58.424999999999997</v>
      </c>
      <c r="T957" s="8">
        <f t="shared" si="8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11">
        <f t="shared" si="84"/>
        <v>2026</v>
      </c>
      <c r="D958" s="13" t="str">
        <f t="shared" si="85"/>
        <v>Q2</v>
      </c>
      <c r="E958" s="4">
        <f>MONTH(SalesDataTable[[#This Row],[Order Date]])</f>
        <v>5</v>
      </c>
      <c r="F958" s="4" t="str">
        <f>TEXT(SalesDataTable[[#This Row],[Order Date]],"MMM")</f>
        <v>May</v>
      </c>
      <c r="G958" s="4" t="s">
        <v>11</v>
      </c>
      <c r="H958" s="4" t="s">
        <v>12</v>
      </c>
      <c r="I958" s="4" t="s">
        <v>2</v>
      </c>
      <c r="J958" s="4" t="s">
        <v>3</v>
      </c>
      <c r="K958" s="4" t="s">
        <v>34</v>
      </c>
      <c r="L958" s="4" t="s">
        <v>38</v>
      </c>
      <c r="M958" s="9">
        <v>5</v>
      </c>
      <c r="N958" s="6">
        <v>126.16</v>
      </c>
      <c r="O958" s="7">
        <v>0</v>
      </c>
      <c r="P958" s="6">
        <v>68.59</v>
      </c>
      <c r="Q958" s="6">
        <f t="shared" si="86"/>
        <v>630.79999999999995</v>
      </c>
      <c r="R958" s="6">
        <f t="shared" si="87"/>
        <v>342.95000000000005</v>
      </c>
      <c r="S958" s="6">
        <f t="shared" si="88"/>
        <v>287.84999999999991</v>
      </c>
      <c r="T958" s="8">
        <f t="shared" si="8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11">
        <f t="shared" si="84"/>
        <v>2026</v>
      </c>
      <c r="D959" s="13" t="str">
        <f t="shared" si="85"/>
        <v>Q2</v>
      </c>
      <c r="E959" s="4">
        <f>MONTH(SalesDataTable[[#This Row],[Order Date]])</f>
        <v>5</v>
      </c>
      <c r="F959" s="4" t="str">
        <f>TEXT(SalesDataTable[[#This Row],[Order Date]],"MMM")</f>
        <v>May</v>
      </c>
      <c r="G959" s="4" t="s">
        <v>20</v>
      </c>
      <c r="H959" s="4" t="s">
        <v>33</v>
      </c>
      <c r="I959" s="4" t="s">
        <v>2</v>
      </c>
      <c r="J959" s="4" t="s">
        <v>13</v>
      </c>
      <c r="K959" s="4" t="s">
        <v>14</v>
      </c>
      <c r="L959" s="4" t="s">
        <v>48</v>
      </c>
      <c r="M959" s="9">
        <v>2</v>
      </c>
      <c r="N959" s="6">
        <v>163.57</v>
      </c>
      <c r="O959" s="7">
        <v>0</v>
      </c>
      <c r="P959" s="6">
        <v>85.72</v>
      </c>
      <c r="Q959" s="6">
        <f t="shared" si="86"/>
        <v>327.14</v>
      </c>
      <c r="R959" s="6">
        <f t="shared" si="87"/>
        <v>171.44</v>
      </c>
      <c r="S959" s="6">
        <f t="shared" si="88"/>
        <v>155.69999999999999</v>
      </c>
      <c r="T959" s="8">
        <f t="shared" si="8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11">
        <f t="shared" si="84"/>
        <v>2026</v>
      </c>
      <c r="D960" s="13" t="str">
        <f t="shared" si="85"/>
        <v>Q2</v>
      </c>
      <c r="E960" s="4">
        <f>MONTH(SalesDataTable[[#This Row],[Order Date]])</f>
        <v>5</v>
      </c>
      <c r="F960" s="4" t="str">
        <f>TEXT(SalesDataTable[[#This Row],[Order Date]],"MMM")</f>
        <v>May</v>
      </c>
      <c r="G960" s="4" t="s">
        <v>11</v>
      </c>
      <c r="H960" s="4" t="s">
        <v>52</v>
      </c>
      <c r="I960" s="4" t="s">
        <v>2</v>
      </c>
      <c r="J960" s="4" t="s">
        <v>13</v>
      </c>
      <c r="K960" s="4" t="s">
        <v>9</v>
      </c>
      <c r="L960" s="4" t="s">
        <v>17</v>
      </c>
      <c r="M960" s="9">
        <v>1</v>
      </c>
      <c r="N960" s="6">
        <v>142.06</v>
      </c>
      <c r="O960" s="7">
        <v>0</v>
      </c>
      <c r="P960" s="6">
        <v>77.36</v>
      </c>
      <c r="Q960" s="6">
        <f t="shared" si="86"/>
        <v>142.06</v>
      </c>
      <c r="R960" s="6">
        <f t="shared" si="87"/>
        <v>77.36</v>
      </c>
      <c r="S960" s="6">
        <f t="shared" si="88"/>
        <v>64.7</v>
      </c>
      <c r="T960" s="8">
        <f t="shared" si="8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11">
        <f t="shared" si="84"/>
        <v>2026</v>
      </c>
      <c r="D961" s="13" t="str">
        <f t="shared" si="85"/>
        <v>Q2</v>
      </c>
      <c r="E961" s="4">
        <f>MONTH(SalesDataTable[[#This Row],[Order Date]])</f>
        <v>5</v>
      </c>
      <c r="F961" s="4" t="str">
        <f>TEXT(SalesDataTable[[#This Row],[Order Date]],"MMM")</f>
        <v>May</v>
      </c>
      <c r="G961" s="4" t="s">
        <v>6</v>
      </c>
      <c r="H961" s="4" t="s">
        <v>41</v>
      </c>
      <c r="I961" s="4" t="s">
        <v>2</v>
      </c>
      <c r="J961" s="4" t="s">
        <v>13</v>
      </c>
      <c r="K961" s="4" t="s">
        <v>4</v>
      </c>
      <c r="L961" s="4" t="s">
        <v>5</v>
      </c>
      <c r="M961" s="9">
        <v>1</v>
      </c>
      <c r="N961" s="6">
        <v>81.37</v>
      </c>
      <c r="O961" s="7">
        <v>0</v>
      </c>
      <c r="P961" s="6">
        <v>42.01</v>
      </c>
      <c r="Q961" s="6">
        <f t="shared" si="86"/>
        <v>81.37</v>
      </c>
      <c r="R961" s="6">
        <f t="shared" si="87"/>
        <v>42.01</v>
      </c>
      <c r="S961" s="6">
        <f t="shared" si="88"/>
        <v>39.360000000000007</v>
      </c>
      <c r="T961" s="8">
        <f t="shared" si="8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11">
        <f t="shared" ref="C962:C1025" si="90">YEAR(B962)</f>
        <v>2026</v>
      </c>
      <c r="D962" s="13" t="str">
        <f t="shared" ref="D962:D1025" si="91">"Q"&amp;ROUNDUP(MONTH(B962)/3,0)</f>
        <v>Q2</v>
      </c>
      <c r="E962" s="4">
        <f>MONTH(SalesDataTable[[#This Row],[Order Date]])</f>
        <v>5</v>
      </c>
      <c r="F962" s="4"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92">M962*N962*(1-O962)</f>
        <v>120.75</v>
      </c>
      <c r="R962" s="6">
        <f t="shared" ref="R962:R1025" si="93">M962*P962</f>
        <v>61.21</v>
      </c>
      <c r="S962" s="6">
        <f t="shared" ref="S962:S1025" si="94">Q962-R962</f>
        <v>59.54</v>
      </c>
      <c r="T962" s="8">
        <f t="shared" ref="T962:T1025" si="95">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11">
        <f t="shared" si="90"/>
        <v>2026</v>
      </c>
      <c r="D963" s="13" t="str">
        <f t="shared" si="91"/>
        <v>Q2</v>
      </c>
      <c r="E963" s="4">
        <f>MONTH(SalesDataTable[[#This Row],[Order Date]])</f>
        <v>5</v>
      </c>
      <c r="F963" s="4"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92"/>
        <v>327.16000000000003</v>
      </c>
      <c r="R963" s="6">
        <f t="shared" si="93"/>
        <v>171.84</v>
      </c>
      <c r="S963" s="6">
        <f t="shared" si="94"/>
        <v>155.32000000000002</v>
      </c>
      <c r="T963" s="8">
        <f t="shared" si="95"/>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11">
        <f t="shared" si="90"/>
        <v>2026</v>
      </c>
      <c r="D964" s="13" t="str">
        <f t="shared" si="91"/>
        <v>Q2</v>
      </c>
      <c r="E964" s="4">
        <f>MONTH(SalesDataTable[[#This Row],[Order Date]])</f>
        <v>5</v>
      </c>
      <c r="F964" s="4"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92"/>
        <v>73.08</v>
      </c>
      <c r="R964" s="6">
        <f t="shared" si="93"/>
        <v>40.270000000000003</v>
      </c>
      <c r="S964" s="6">
        <f t="shared" si="94"/>
        <v>32.809999999999995</v>
      </c>
      <c r="T964" s="8">
        <f t="shared" si="95"/>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11">
        <f t="shared" si="90"/>
        <v>2026</v>
      </c>
      <c r="D965" s="13" t="str">
        <f t="shared" si="91"/>
        <v>Q2</v>
      </c>
      <c r="E965" s="4">
        <f>MONTH(SalesDataTable[[#This Row],[Order Date]])</f>
        <v>5</v>
      </c>
      <c r="F965" s="4"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92"/>
        <v>88.388000000000005</v>
      </c>
      <c r="R965" s="6">
        <f t="shared" si="93"/>
        <v>37.479999999999997</v>
      </c>
      <c r="S965" s="6">
        <f t="shared" si="94"/>
        <v>50.908000000000008</v>
      </c>
      <c r="T965" s="8">
        <f t="shared" si="95"/>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11">
        <f t="shared" si="90"/>
        <v>2026</v>
      </c>
      <c r="D966" s="13" t="str">
        <f t="shared" si="91"/>
        <v>Q2</v>
      </c>
      <c r="E966" s="4">
        <f>MONTH(SalesDataTable[[#This Row],[Order Date]])</f>
        <v>6</v>
      </c>
      <c r="F966" s="4" t="str">
        <f>TEXT(SalesDataTable[[#This Row],[Order Date]],"MMM")</f>
        <v>Jun</v>
      </c>
      <c r="G966" s="4" t="s">
        <v>20</v>
      </c>
      <c r="H966" s="4" t="s">
        <v>47</v>
      </c>
      <c r="I966" s="4" t="s">
        <v>2</v>
      </c>
      <c r="J966" s="4" t="s">
        <v>3</v>
      </c>
      <c r="K966" s="4" t="s">
        <v>23</v>
      </c>
      <c r="L966" s="4" t="s">
        <v>29</v>
      </c>
      <c r="M966" s="9">
        <v>1</v>
      </c>
      <c r="N966" s="6">
        <v>195.22</v>
      </c>
      <c r="O966" s="7">
        <v>0</v>
      </c>
      <c r="P966" s="6">
        <v>105.91</v>
      </c>
      <c r="Q966" s="6">
        <f t="shared" si="92"/>
        <v>195.22</v>
      </c>
      <c r="R966" s="6">
        <f t="shared" si="93"/>
        <v>105.91</v>
      </c>
      <c r="S966" s="6">
        <f t="shared" si="94"/>
        <v>89.31</v>
      </c>
      <c r="T966" s="8">
        <f t="shared" si="95"/>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11">
        <f t="shared" si="90"/>
        <v>2026</v>
      </c>
      <c r="D967" s="13" t="str">
        <f t="shared" si="91"/>
        <v>Q2</v>
      </c>
      <c r="E967" s="4">
        <f>MONTH(SalesDataTable[[#This Row],[Order Date]])</f>
        <v>6</v>
      </c>
      <c r="F967" s="4"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92"/>
        <v>38.674500000000002</v>
      </c>
      <c r="R967" s="6">
        <f t="shared" si="93"/>
        <v>16.559999999999999</v>
      </c>
      <c r="S967" s="6">
        <f t="shared" si="94"/>
        <v>22.114500000000003</v>
      </c>
      <c r="T967" s="8">
        <f t="shared" si="95"/>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11">
        <f t="shared" si="90"/>
        <v>2026</v>
      </c>
      <c r="D968" s="13" t="str">
        <f t="shared" si="91"/>
        <v>Q2</v>
      </c>
      <c r="E968" s="4">
        <f>MONTH(SalesDataTable[[#This Row],[Order Date]])</f>
        <v>6</v>
      </c>
      <c r="F968" s="4" t="str">
        <f>TEXT(SalesDataTable[[#This Row],[Order Date]],"MMM")</f>
        <v>Jun</v>
      </c>
      <c r="G968" s="4" t="s">
        <v>6</v>
      </c>
      <c r="H968" s="4" t="s">
        <v>41</v>
      </c>
      <c r="I968" s="4" t="s">
        <v>2</v>
      </c>
      <c r="J968" s="4" t="s">
        <v>3</v>
      </c>
      <c r="K968" s="4" t="s">
        <v>34</v>
      </c>
      <c r="L968" s="4" t="s">
        <v>35</v>
      </c>
      <c r="M968" s="9">
        <v>1</v>
      </c>
      <c r="N968" s="6">
        <v>41.26</v>
      </c>
      <c r="O968" s="7">
        <v>0.05</v>
      </c>
      <c r="P968" s="6">
        <v>14.32</v>
      </c>
      <c r="Q968" s="6">
        <f t="shared" si="92"/>
        <v>39.196999999999996</v>
      </c>
      <c r="R968" s="6">
        <f t="shared" si="93"/>
        <v>14.32</v>
      </c>
      <c r="S968" s="6">
        <f t="shared" si="94"/>
        <v>24.876999999999995</v>
      </c>
      <c r="T968" s="8">
        <f t="shared" si="95"/>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11">
        <f t="shared" si="90"/>
        <v>2026</v>
      </c>
      <c r="D969" s="13" t="str">
        <f t="shared" si="91"/>
        <v>Q2</v>
      </c>
      <c r="E969" s="4">
        <f>MONTH(SalesDataTable[[#This Row],[Order Date]])</f>
        <v>6</v>
      </c>
      <c r="F969" s="4"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92"/>
        <v>81.680000000000007</v>
      </c>
      <c r="R969" s="6">
        <f t="shared" si="93"/>
        <v>28.96</v>
      </c>
      <c r="S969" s="6">
        <f t="shared" si="94"/>
        <v>52.720000000000006</v>
      </c>
      <c r="T969" s="8">
        <f t="shared" si="95"/>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11">
        <f t="shared" si="90"/>
        <v>2026</v>
      </c>
      <c r="D970" s="13" t="str">
        <f t="shared" si="91"/>
        <v>Q2</v>
      </c>
      <c r="E970" s="4">
        <f>MONTH(SalesDataTable[[#This Row],[Order Date]])</f>
        <v>6</v>
      </c>
      <c r="F970" s="4" t="str">
        <f>TEXT(SalesDataTable[[#This Row],[Order Date]],"MMM")</f>
        <v>Jun</v>
      </c>
      <c r="G970" s="4" t="s">
        <v>20</v>
      </c>
      <c r="H970" s="4" t="s">
        <v>21</v>
      </c>
      <c r="I970" s="4" t="s">
        <v>2</v>
      </c>
      <c r="J970" s="4" t="s">
        <v>3</v>
      </c>
      <c r="K970" s="4" t="s">
        <v>9</v>
      </c>
      <c r="L970" s="4" t="s">
        <v>17</v>
      </c>
      <c r="M970" s="9">
        <v>1</v>
      </c>
      <c r="N970" s="6">
        <v>143.32</v>
      </c>
      <c r="O970" s="7">
        <v>0</v>
      </c>
      <c r="P970" s="6">
        <v>80.36</v>
      </c>
      <c r="Q970" s="6">
        <f t="shared" si="92"/>
        <v>143.32</v>
      </c>
      <c r="R970" s="6">
        <f t="shared" si="93"/>
        <v>80.36</v>
      </c>
      <c r="S970" s="6">
        <f t="shared" si="94"/>
        <v>62.959999999999994</v>
      </c>
      <c r="T970" s="8">
        <f t="shared" si="95"/>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11">
        <f t="shared" si="90"/>
        <v>2026</v>
      </c>
      <c r="D971" s="13" t="str">
        <f t="shared" si="91"/>
        <v>Q2</v>
      </c>
      <c r="E971" s="4">
        <f>MONTH(SalesDataTable[[#This Row],[Order Date]])</f>
        <v>6</v>
      </c>
      <c r="F971" s="4" t="str">
        <f>TEXT(SalesDataTable[[#This Row],[Order Date]],"MMM")</f>
        <v>Jun</v>
      </c>
      <c r="G971" s="4" t="s">
        <v>0</v>
      </c>
      <c r="H971" s="4" t="s">
        <v>50</v>
      </c>
      <c r="I971" s="4" t="s">
        <v>2</v>
      </c>
      <c r="J971" s="4" t="s">
        <v>13</v>
      </c>
      <c r="K971" s="4" t="s">
        <v>9</v>
      </c>
      <c r="L971" s="4" t="s">
        <v>37</v>
      </c>
      <c r="M971" s="9">
        <v>2</v>
      </c>
      <c r="N971" s="6">
        <v>156.31</v>
      </c>
      <c r="O971" s="7">
        <v>0</v>
      </c>
      <c r="P971" s="6">
        <v>79.87</v>
      </c>
      <c r="Q971" s="6">
        <f t="shared" si="92"/>
        <v>312.62</v>
      </c>
      <c r="R971" s="6">
        <f t="shared" si="93"/>
        <v>159.74</v>
      </c>
      <c r="S971" s="6">
        <f t="shared" si="94"/>
        <v>152.88</v>
      </c>
      <c r="T971" s="8">
        <f t="shared" si="95"/>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11">
        <f t="shared" si="90"/>
        <v>2026</v>
      </c>
      <c r="D972" s="13" t="str">
        <f t="shared" si="91"/>
        <v>Q2</v>
      </c>
      <c r="E972" s="4">
        <f>MONTH(SalesDataTable[[#This Row],[Order Date]])</f>
        <v>6</v>
      </c>
      <c r="F972" s="4" t="str">
        <f>TEXT(SalesDataTable[[#This Row],[Order Date]],"MMM")</f>
        <v>Jun</v>
      </c>
      <c r="G972" s="4" t="s">
        <v>20</v>
      </c>
      <c r="H972" s="4" t="s">
        <v>33</v>
      </c>
      <c r="I972" s="4" t="s">
        <v>2</v>
      </c>
      <c r="J972" s="4" t="s">
        <v>13</v>
      </c>
      <c r="K972" s="4" t="s">
        <v>4</v>
      </c>
      <c r="L972" s="4" t="s">
        <v>30</v>
      </c>
      <c r="M972" s="9">
        <v>3</v>
      </c>
      <c r="N972" s="6">
        <v>100.69</v>
      </c>
      <c r="O972" s="7">
        <v>0.1</v>
      </c>
      <c r="P972" s="6">
        <v>51.31</v>
      </c>
      <c r="Q972" s="6">
        <f t="shared" si="92"/>
        <v>271.863</v>
      </c>
      <c r="R972" s="6">
        <f t="shared" si="93"/>
        <v>153.93</v>
      </c>
      <c r="S972" s="6">
        <f t="shared" si="94"/>
        <v>117.93299999999999</v>
      </c>
      <c r="T972" s="8">
        <f t="shared" si="95"/>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11">
        <f t="shared" si="90"/>
        <v>2026</v>
      </c>
      <c r="D973" s="13" t="str">
        <f t="shared" si="91"/>
        <v>Q2</v>
      </c>
      <c r="E973" s="4">
        <f>MONTH(SalesDataTable[[#This Row],[Order Date]])</f>
        <v>6</v>
      </c>
      <c r="F973" s="4"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92"/>
        <v>81.971999999999994</v>
      </c>
      <c r="R973" s="6">
        <f t="shared" si="93"/>
        <v>36.619999999999997</v>
      </c>
      <c r="S973" s="6">
        <f t="shared" si="94"/>
        <v>45.351999999999997</v>
      </c>
      <c r="T973" s="8">
        <f t="shared" si="95"/>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11">
        <f t="shared" si="90"/>
        <v>2026</v>
      </c>
      <c r="D974" s="13" t="str">
        <f t="shared" si="91"/>
        <v>Q2</v>
      </c>
      <c r="E974" s="4">
        <f>MONTH(SalesDataTable[[#This Row],[Order Date]])</f>
        <v>6</v>
      </c>
      <c r="F974" s="4"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92"/>
        <v>654.37249999999995</v>
      </c>
      <c r="R974" s="6">
        <f t="shared" si="93"/>
        <v>399.05</v>
      </c>
      <c r="S974" s="6">
        <f t="shared" si="94"/>
        <v>255.32249999999993</v>
      </c>
      <c r="T974" s="8">
        <f t="shared" si="95"/>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11">
        <f t="shared" si="90"/>
        <v>2026</v>
      </c>
      <c r="D975" s="13" t="str">
        <f t="shared" si="91"/>
        <v>Q2</v>
      </c>
      <c r="E975" s="4">
        <f>MONTH(SalesDataTable[[#This Row],[Order Date]])</f>
        <v>6</v>
      </c>
      <c r="F975" s="4"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92"/>
        <v>124.17</v>
      </c>
      <c r="R975" s="6">
        <f t="shared" si="93"/>
        <v>71.040000000000006</v>
      </c>
      <c r="S975" s="6">
        <f t="shared" si="94"/>
        <v>53.129999999999995</v>
      </c>
      <c r="T975" s="8">
        <f t="shared" si="95"/>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11">
        <f t="shared" si="90"/>
        <v>2026</v>
      </c>
      <c r="D976" s="13" t="str">
        <f t="shared" si="91"/>
        <v>Q2</v>
      </c>
      <c r="E976" s="4">
        <f>MONTH(SalesDataTable[[#This Row],[Order Date]])</f>
        <v>6</v>
      </c>
      <c r="F976" s="4"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92"/>
        <v>145.30249999999998</v>
      </c>
      <c r="R976" s="6">
        <f t="shared" si="93"/>
        <v>76.97</v>
      </c>
      <c r="S976" s="6">
        <f t="shared" si="94"/>
        <v>68.332499999999982</v>
      </c>
      <c r="T976" s="8">
        <f t="shared" si="95"/>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11">
        <f t="shared" si="90"/>
        <v>2026</v>
      </c>
      <c r="D977" s="13" t="str">
        <f t="shared" si="91"/>
        <v>Q2</v>
      </c>
      <c r="E977" s="4">
        <f>MONTH(SalesDataTable[[#This Row],[Order Date]])</f>
        <v>6</v>
      </c>
      <c r="F977" s="4"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92"/>
        <v>240.29999999999998</v>
      </c>
      <c r="R977" s="6">
        <f t="shared" si="93"/>
        <v>130.53</v>
      </c>
      <c r="S977" s="6">
        <f t="shared" si="94"/>
        <v>109.76999999999998</v>
      </c>
      <c r="T977" s="8">
        <f t="shared" si="95"/>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11">
        <f t="shared" si="90"/>
        <v>2026</v>
      </c>
      <c r="D978" s="13" t="str">
        <f t="shared" si="91"/>
        <v>Q2</v>
      </c>
      <c r="E978" s="4">
        <f>MONTH(SalesDataTable[[#This Row],[Order Date]])</f>
        <v>6</v>
      </c>
      <c r="F978" s="4" t="str">
        <f>TEXT(SalesDataTable[[#This Row],[Order Date]],"MMM")</f>
        <v>Jun</v>
      </c>
      <c r="G978" s="4" t="s">
        <v>20</v>
      </c>
      <c r="H978" s="4" t="s">
        <v>21</v>
      </c>
      <c r="I978" s="4" t="s">
        <v>19</v>
      </c>
      <c r="J978" s="4" t="s">
        <v>13</v>
      </c>
      <c r="K978" s="4" t="s">
        <v>34</v>
      </c>
      <c r="L978" s="4" t="s">
        <v>42</v>
      </c>
      <c r="M978" s="9">
        <v>2</v>
      </c>
      <c r="N978" s="6">
        <v>36.61</v>
      </c>
      <c r="O978" s="7">
        <v>0</v>
      </c>
      <c r="P978" s="6">
        <v>14.15</v>
      </c>
      <c r="Q978" s="6">
        <f t="shared" si="92"/>
        <v>73.22</v>
      </c>
      <c r="R978" s="6">
        <f t="shared" si="93"/>
        <v>28.3</v>
      </c>
      <c r="S978" s="6">
        <f t="shared" si="94"/>
        <v>44.92</v>
      </c>
      <c r="T978" s="8">
        <f t="shared" si="95"/>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11">
        <f t="shared" si="90"/>
        <v>2026</v>
      </c>
      <c r="D979" s="13" t="str">
        <f t="shared" si="91"/>
        <v>Q2</v>
      </c>
      <c r="E979" s="4">
        <f>MONTH(SalesDataTable[[#This Row],[Order Date]])</f>
        <v>6</v>
      </c>
      <c r="F979" s="4" t="str">
        <f>TEXT(SalesDataTable[[#This Row],[Order Date]],"MMM")</f>
        <v>Jun</v>
      </c>
      <c r="G979" s="4" t="s">
        <v>6</v>
      </c>
      <c r="H979" s="4" t="s">
        <v>41</v>
      </c>
      <c r="I979" s="4" t="s">
        <v>2</v>
      </c>
      <c r="J979" s="4" t="s">
        <v>3</v>
      </c>
      <c r="K979" s="4" t="s">
        <v>14</v>
      </c>
      <c r="L979" s="4" t="s">
        <v>44</v>
      </c>
      <c r="M979" s="9">
        <v>2</v>
      </c>
      <c r="N979" s="6">
        <v>131.81</v>
      </c>
      <c r="O979" s="7">
        <v>0.05</v>
      </c>
      <c r="P979" s="6">
        <v>66.09</v>
      </c>
      <c r="Q979" s="6">
        <f t="shared" si="92"/>
        <v>250.43899999999999</v>
      </c>
      <c r="R979" s="6">
        <f t="shared" si="93"/>
        <v>132.18</v>
      </c>
      <c r="S979" s="6">
        <f t="shared" si="94"/>
        <v>118.25899999999999</v>
      </c>
      <c r="T979" s="8">
        <f t="shared" si="95"/>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11">
        <f t="shared" si="90"/>
        <v>2026</v>
      </c>
      <c r="D980" s="13" t="str">
        <f t="shared" si="91"/>
        <v>Q2</v>
      </c>
      <c r="E980" s="4">
        <f>MONTH(SalesDataTable[[#This Row],[Order Date]])</f>
        <v>6</v>
      </c>
      <c r="F980" s="4" t="str">
        <f>TEXT(SalesDataTable[[#This Row],[Order Date]],"MMM")</f>
        <v>Jun</v>
      </c>
      <c r="G980" s="4" t="s">
        <v>0</v>
      </c>
      <c r="H980" s="4" t="s">
        <v>50</v>
      </c>
      <c r="I980" s="4" t="s">
        <v>2</v>
      </c>
      <c r="J980" s="4" t="s">
        <v>3</v>
      </c>
      <c r="K980" s="4" t="s">
        <v>9</v>
      </c>
      <c r="L980" s="4" t="s">
        <v>37</v>
      </c>
      <c r="M980" s="9">
        <v>1</v>
      </c>
      <c r="N980" s="6">
        <v>153.43</v>
      </c>
      <c r="O980" s="7">
        <v>0.05</v>
      </c>
      <c r="P980" s="6">
        <v>78.16</v>
      </c>
      <c r="Q980" s="6">
        <f t="shared" si="92"/>
        <v>145.7585</v>
      </c>
      <c r="R980" s="6">
        <f t="shared" si="93"/>
        <v>78.16</v>
      </c>
      <c r="S980" s="6">
        <f t="shared" si="94"/>
        <v>67.598500000000001</v>
      </c>
      <c r="T980" s="8">
        <f t="shared" si="95"/>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11">
        <f t="shared" si="90"/>
        <v>2026</v>
      </c>
      <c r="D981" s="13" t="str">
        <f t="shared" si="91"/>
        <v>Q2</v>
      </c>
      <c r="E981" s="4">
        <f>MONTH(SalesDataTable[[#This Row],[Order Date]])</f>
        <v>6</v>
      </c>
      <c r="F981" s="4" t="str">
        <f>TEXT(SalesDataTable[[#This Row],[Order Date]],"MMM")</f>
        <v>Jun</v>
      </c>
      <c r="G981" s="4" t="s">
        <v>6</v>
      </c>
      <c r="H981" s="4" t="s">
        <v>49</v>
      </c>
      <c r="I981" s="4" t="s">
        <v>2</v>
      </c>
      <c r="J981" s="4" t="s">
        <v>13</v>
      </c>
      <c r="K981" s="4" t="s">
        <v>4</v>
      </c>
      <c r="L981" s="4" t="s">
        <v>5</v>
      </c>
      <c r="M981" s="9">
        <v>2</v>
      </c>
      <c r="N981" s="6">
        <v>80.06</v>
      </c>
      <c r="O981" s="7">
        <v>0</v>
      </c>
      <c r="P981" s="6">
        <v>42.87</v>
      </c>
      <c r="Q981" s="6">
        <f t="shared" si="92"/>
        <v>160.12</v>
      </c>
      <c r="R981" s="6">
        <f t="shared" si="93"/>
        <v>85.74</v>
      </c>
      <c r="S981" s="6">
        <f t="shared" si="94"/>
        <v>74.38000000000001</v>
      </c>
      <c r="T981" s="8">
        <f t="shared" si="95"/>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11">
        <f t="shared" si="90"/>
        <v>2026</v>
      </c>
      <c r="D982" s="13" t="str">
        <f t="shared" si="91"/>
        <v>Q2</v>
      </c>
      <c r="E982" s="4">
        <f>MONTH(SalesDataTable[[#This Row],[Order Date]])</f>
        <v>6</v>
      </c>
      <c r="F982" s="4"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92"/>
        <v>40.549999999999997</v>
      </c>
      <c r="R982" s="6">
        <f t="shared" si="93"/>
        <v>15.16</v>
      </c>
      <c r="S982" s="6">
        <f t="shared" si="94"/>
        <v>25.389999999999997</v>
      </c>
      <c r="T982" s="8">
        <f t="shared" si="95"/>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11">
        <f t="shared" si="90"/>
        <v>2026</v>
      </c>
      <c r="D983" s="13" t="str">
        <f t="shared" si="91"/>
        <v>Q2</v>
      </c>
      <c r="E983" s="4">
        <f>MONTH(SalesDataTable[[#This Row],[Order Date]])</f>
        <v>6</v>
      </c>
      <c r="F983" s="4"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92"/>
        <v>115.84649999999999</v>
      </c>
      <c r="R983" s="6">
        <f t="shared" si="93"/>
        <v>53.550000000000004</v>
      </c>
      <c r="S983" s="6">
        <f t="shared" si="94"/>
        <v>62.296499999999988</v>
      </c>
      <c r="T983" s="8">
        <f t="shared" si="95"/>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11">
        <f t="shared" si="90"/>
        <v>2026</v>
      </c>
      <c r="D984" s="13" t="str">
        <f t="shared" si="91"/>
        <v>Q2</v>
      </c>
      <c r="E984" s="4">
        <f>MONTH(SalesDataTable[[#This Row],[Order Date]])</f>
        <v>6</v>
      </c>
      <c r="F984" s="4"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92"/>
        <v>748.93499999999995</v>
      </c>
      <c r="R984" s="6">
        <f t="shared" si="93"/>
        <v>482.70000000000005</v>
      </c>
      <c r="S984" s="6">
        <f t="shared" si="94"/>
        <v>266.2349999999999</v>
      </c>
      <c r="T984" s="8">
        <f t="shared" si="95"/>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11">
        <f t="shared" si="90"/>
        <v>2026</v>
      </c>
      <c r="D985" s="13" t="str">
        <f t="shared" si="91"/>
        <v>Q2</v>
      </c>
      <c r="E985" s="4">
        <f>MONTH(SalesDataTable[[#This Row],[Order Date]])</f>
        <v>6</v>
      </c>
      <c r="F985" s="4"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92"/>
        <v>173.09700000000001</v>
      </c>
      <c r="R985" s="6">
        <f t="shared" si="93"/>
        <v>105.15</v>
      </c>
      <c r="S985" s="6">
        <f t="shared" si="94"/>
        <v>67.947000000000003</v>
      </c>
      <c r="T985" s="8">
        <f t="shared" si="95"/>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11">
        <f t="shared" si="90"/>
        <v>2026</v>
      </c>
      <c r="D986" s="13" t="str">
        <f t="shared" si="91"/>
        <v>Q2</v>
      </c>
      <c r="E986" s="4">
        <f>MONTH(SalesDataTable[[#This Row],[Order Date]])</f>
        <v>6</v>
      </c>
      <c r="F986" s="4" t="str">
        <f>TEXT(SalesDataTable[[#This Row],[Order Date]],"MMM")</f>
        <v>Jun</v>
      </c>
      <c r="G986" s="4" t="s">
        <v>11</v>
      </c>
      <c r="H986" s="4" t="s">
        <v>39</v>
      </c>
      <c r="I986" s="4" t="s">
        <v>28</v>
      </c>
      <c r="J986" s="4" t="s">
        <v>13</v>
      </c>
      <c r="K986" s="4" t="s">
        <v>14</v>
      </c>
      <c r="L986" s="4" t="s">
        <v>44</v>
      </c>
      <c r="M986" s="9">
        <v>3</v>
      </c>
      <c r="N986" s="6">
        <v>135.4</v>
      </c>
      <c r="O986" s="7">
        <v>0</v>
      </c>
      <c r="P986" s="6">
        <v>65.16</v>
      </c>
      <c r="Q986" s="6">
        <f t="shared" si="92"/>
        <v>406.20000000000005</v>
      </c>
      <c r="R986" s="6">
        <f t="shared" si="93"/>
        <v>195.48</v>
      </c>
      <c r="S986" s="6">
        <f t="shared" si="94"/>
        <v>210.72000000000006</v>
      </c>
      <c r="T986" s="8">
        <f t="shared" si="95"/>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11">
        <f t="shared" si="90"/>
        <v>2026</v>
      </c>
      <c r="D987" s="13" t="str">
        <f t="shared" si="91"/>
        <v>Q2</v>
      </c>
      <c r="E987" s="4">
        <f>MONTH(SalesDataTable[[#This Row],[Order Date]])</f>
        <v>6</v>
      </c>
      <c r="F987" s="4"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92"/>
        <v>68.551999999999992</v>
      </c>
      <c r="R987" s="6">
        <f t="shared" si="93"/>
        <v>27.46</v>
      </c>
      <c r="S987" s="6">
        <f t="shared" si="94"/>
        <v>41.091999999999992</v>
      </c>
      <c r="T987" s="8">
        <f t="shared" si="95"/>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11">
        <f t="shared" si="90"/>
        <v>2026</v>
      </c>
      <c r="D988" s="13" t="str">
        <f t="shared" si="91"/>
        <v>Q2</v>
      </c>
      <c r="E988" s="4">
        <f>MONTH(SalesDataTable[[#This Row],[Order Date]])</f>
        <v>6</v>
      </c>
      <c r="F988" s="4" t="str">
        <f>TEXT(SalesDataTable[[#This Row],[Order Date]],"MMM")</f>
        <v>Jun</v>
      </c>
      <c r="G988" s="4" t="s">
        <v>0</v>
      </c>
      <c r="H988" s="4" t="s">
        <v>36</v>
      </c>
      <c r="I988" s="4" t="s">
        <v>2</v>
      </c>
      <c r="J988" s="4" t="s">
        <v>13</v>
      </c>
      <c r="K988" s="4" t="s">
        <v>14</v>
      </c>
      <c r="L988" s="4" t="s">
        <v>32</v>
      </c>
      <c r="M988" s="9">
        <v>1</v>
      </c>
      <c r="N988" s="6">
        <v>46.16</v>
      </c>
      <c r="O988" s="7">
        <v>0</v>
      </c>
      <c r="P988" s="6">
        <v>18.36</v>
      </c>
      <c r="Q988" s="6">
        <f t="shared" si="92"/>
        <v>46.16</v>
      </c>
      <c r="R988" s="6">
        <f t="shared" si="93"/>
        <v>18.36</v>
      </c>
      <c r="S988" s="6">
        <f t="shared" si="94"/>
        <v>27.799999999999997</v>
      </c>
      <c r="T988" s="8">
        <f t="shared" si="95"/>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11">
        <f t="shared" si="90"/>
        <v>2026</v>
      </c>
      <c r="D989" s="13" t="str">
        <f t="shared" si="91"/>
        <v>Q2</v>
      </c>
      <c r="E989" s="4">
        <f>MONTH(SalesDataTable[[#This Row],[Order Date]])</f>
        <v>6</v>
      </c>
      <c r="F989" s="4" t="str">
        <f>TEXT(SalesDataTable[[#This Row],[Order Date]],"MMM")</f>
        <v>Jun</v>
      </c>
      <c r="G989" s="4" t="s">
        <v>6</v>
      </c>
      <c r="H989" s="4" t="s">
        <v>7</v>
      </c>
      <c r="I989" s="4" t="s">
        <v>2</v>
      </c>
      <c r="J989" s="4" t="s">
        <v>3</v>
      </c>
      <c r="K989" s="4" t="s">
        <v>4</v>
      </c>
      <c r="L989" s="4" t="s">
        <v>22</v>
      </c>
      <c r="M989" s="9">
        <v>2</v>
      </c>
      <c r="N989" s="6">
        <v>50.77</v>
      </c>
      <c r="O989" s="7">
        <v>0</v>
      </c>
      <c r="P989" s="6">
        <v>22.93</v>
      </c>
      <c r="Q989" s="6">
        <f t="shared" si="92"/>
        <v>101.54</v>
      </c>
      <c r="R989" s="6">
        <f t="shared" si="93"/>
        <v>45.86</v>
      </c>
      <c r="S989" s="6">
        <f t="shared" si="94"/>
        <v>55.680000000000007</v>
      </c>
      <c r="T989" s="8">
        <f t="shared" si="95"/>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11">
        <f t="shared" si="90"/>
        <v>2026</v>
      </c>
      <c r="D990" s="13" t="str">
        <f t="shared" si="91"/>
        <v>Q2</v>
      </c>
      <c r="E990" s="4">
        <f>MONTH(SalesDataTable[[#This Row],[Order Date]])</f>
        <v>6</v>
      </c>
      <c r="F990" s="4"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92"/>
        <v>134.84299999999999</v>
      </c>
      <c r="R990" s="6">
        <f t="shared" si="93"/>
        <v>65.08</v>
      </c>
      <c r="S990" s="6">
        <f t="shared" si="94"/>
        <v>69.762999999999991</v>
      </c>
      <c r="T990" s="8">
        <f t="shared" si="95"/>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11">
        <f t="shared" si="90"/>
        <v>2026</v>
      </c>
      <c r="D991" s="13" t="str">
        <f t="shared" si="91"/>
        <v>Q2</v>
      </c>
      <c r="E991" s="4">
        <f>MONTH(SalesDataTable[[#This Row],[Order Date]])</f>
        <v>6</v>
      </c>
      <c r="F991" s="4" t="str">
        <f>TEXT(SalesDataTable[[#This Row],[Order Date]],"MMM")</f>
        <v>Jun</v>
      </c>
      <c r="G991" s="4" t="s">
        <v>20</v>
      </c>
      <c r="H991" s="4" t="s">
        <v>47</v>
      </c>
      <c r="I991" s="4" t="s">
        <v>2</v>
      </c>
      <c r="J991" s="4" t="s">
        <v>3</v>
      </c>
      <c r="K991" s="4" t="s">
        <v>9</v>
      </c>
      <c r="L991" s="4" t="s">
        <v>17</v>
      </c>
      <c r="M991" s="9">
        <v>3</v>
      </c>
      <c r="N991" s="6">
        <v>141.6</v>
      </c>
      <c r="O991" s="7">
        <v>0</v>
      </c>
      <c r="P991" s="6">
        <v>78.02</v>
      </c>
      <c r="Q991" s="6">
        <f t="shared" si="92"/>
        <v>424.79999999999995</v>
      </c>
      <c r="R991" s="6">
        <f t="shared" si="93"/>
        <v>234.06</v>
      </c>
      <c r="S991" s="6">
        <f t="shared" si="94"/>
        <v>190.73999999999995</v>
      </c>
      <c r="T991" s="8">
        <f t="shared" si="95"/>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11">
        <f t="shared" si="90"/>
        <v>2026</v>
      </c>
      <c r="D992" s="13" t="str">
        <f t="shared" si="91"/>
        <v>Q2</v>
      </c>
      <c r="E992" s="4">
        <f>MONTH(SalesDataTable[[#This Row],[Order Date]])</f>
        <v>6</v>
      </c>
      <c r="F992" s="4"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92"/>
        <v>40.57</v>
      </c>
      <c r="R992" s="6">
        <f t="shared" si="93"/>
        <v>16.329999999999998</v>
      </c>
      <c r="S992" s="6">
        <f t="shared" si="94"/>
        <v>24.240000000000002</v>
      </c>
      <c r="T992" s="8">
        <f t="shared" si="95"/>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11">
        <f t="shared" si="90"/>
        <v>2026</v>
      </c>
      <c r="D993" s="13" t="str">
        <f t="shared" si="91"/>
        <v>Q2</v>
      </c>
      <c r="E993" s="4">
        <f>MONTH(SalesDataTable[[#This Row],[Order Date]])</f>
        <v>6</v>
      </c>
      <c r="F993" s="4" t="str">
        <f>TEXT(SalesDataTable[[#This Row],[Order Date]],"MMM")</f>
        <v>Jun</v>
      </c>
      <c r="G993" s="4" t="s">
        <v>6</v>
      </c>
      <c r="H993" s="4" t="s">
        <v>49</v>
      </c>
      <c r="I993" s="4" t="s">
        <v>28</v>
      </c>
      <c r="J993" s="4" t="s">
        <v>3</v>
      </c>
      <c r="K993" s="4" t="s">
        <v>4</v>
      </c>
      <c r="L993" s="4" t="s">
        <v>5</v>
      </c>
      <c r="M993" s="9">
        <v>2</v>
      </c>
      <c r="N993" s="6">
        <v>81.81</v>
      </c>
      <c r="O993" s="7">
        <v>0</v>
      </c>
      <c r="P993" s="6">
        <v>42.54</v>
      </c>
      <c r="Q993" s="6">
        <f t="shared" si="92"/>
        <v>163.62</v>
      </c>
      <c r="R993" s="6">
        <f t="shared" si="93"/>
        <v>85.08</v>
      </c>
      <c r="S993" s="6">
        <f t="shared" si="94"/>
        <v>78.540000000000006</v>
      </c>
      <c r="T993" s="8">
        <f t="shared" si="95"/>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11">
        <f t="shared" si="90"/>
        <v>2026</v>
      </c>
      <c r="D994" s="13" t="str">
        <f t="shared" si="91"/>
        <v>Q2</v>
      </c>
      <c r="E994" s="4">
        <f>MONTH(SalesDataTable[[#This Row],[Order Date]])</f>
        <v>6</v>
      </c>
      <c r="F994" s="4" t="str">
        <f>TEXT(SalesDataTable[[#This Row],[Order Date]],"MMM")</f>
        <v>Jun</v>
      </c>
      <c r="G994" s="4" t="s">
        <v>0</v>
      </c>
      <c r="H994" s="4" t="s">
        <v>1</v>
      </c>
      <c r="I994" s="4" t="s">
        <v>28</v>
      </c>
      <c r="J994" s="4" t="s">
        <v>3</v>
      </c>
      <c r="K994" s="4" t="s">
        <v>4</v>
      </c>
      <c r="L994" s="4" t="s">
        <v>22</v>
      </c>
      <c r="M994" s="9">
        <v>2</v>
      </c>
      <c r="N994" s="6">
        <v>50.09</v>
      </c>
      <c r="O994" s="7">
        <v>0</v>
      </c>
      <c r="P994" s="6">
        <v>22.91</v>
      </c>
      <c r="Q994" s="6">
        <f t="shared" si="92"/>
        <v>100.18</v>
      </c>
      <c r="R994" s="6">
        <f t="shared" si="93"/>
        <v>45.82</v>
      </c>
      <c r="S994" s="6">
        <f t="shared" si="94"/>
        <v>54.360000000000007</v>
      </c>
      <c r="T994" s="8">
        <f t="shared" si="95"/>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11">
        <f t="shared" si="90"/>
        <v>2026</v>
      </c>
      <c r="D995" s="13" t="str">
        <f t="shared" si="91"/>
        <v>Q2</v>
      </c>
      <c r="E995" s="4">
        <f>MONTH(SalesDataTable[[#This Row],[Order Date]])</f>
        <v>6</v>
      </c>
      <c r="F995" s="4" t="str">
        <f>TEXT(SalesDataTable[[#This Row],[Order Date]],"MMM")</f>
        <v>Jun</v>
      </c>
      <c r="G995" s="4" t="s">
        <v>20</v>
      </c>
      <c r="H995" s="4" t="s">
        <v>33</v>
      </c>
      <c r="I995" s="4" t="s">
        <v>2</v>
      </c>
      <c r="J995" s="4" t="s">
        <v>3</v>
      </c>
      <c r="K995" s="4" t="s">
        <v>9</v>
      </c>
      <c r="L995" s="4" t="s">
        <v>46</v>
      </c>
      <c r="M995" s="9">
        <v>1</v>
      </c>
      <c r="N995" s="6">
        <v>72.38</v>
      </c>
      <c r="O995" s="7">
        <v>0</v>
      </c>
      <c r="P995" s="6">
        <v>32.68</v>
      </c>
      <c r="Q995" s="6">
        <f t="shared" si="92"/>
        <v>72.38</v>
      </c>
      <c r="R995" s="6">
        <f t="shared" si="93"/>
        <v>32.68</v>
      </c>
      <c r="S995" s="6">
        <f t="shared" si="94"/>
        <v>39.699999999999996</v>
      </c>
      <c r="T995" s="8">
        <f t="shared" si="95"/>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11">
        <f t="shared" si="90"/>
        <v>2026</v>
      </c>
      <c r="D996" s="13" t="str">
        <f t="shared" si="91"/>
        <v>Q2</v>
      </c>
      <c r="E996" s="4">
        <f>MONTH(SalesDataTable[[#This Row],[Order Date]])</f>
        <v>6</v>
      </c>
      <c r="F996" s="4" t="str">
        <f>TEXT(SalesDataTable[[#This Row],[Order Date]],"MMM")</f>
        <v>Jun</v>
      </c>
      <c r="G996" s="4" t="s">
        <v>6</v>
      </c>
      <c r="H996" s="4" t="s">
        <v>7</v>
      </c>
      <c r="I996" s="4" t="s">
        <v>2</v>
      </c>
      <c r="J996" s="4" t="s">
        <v>13</v>
      </c>
      <c r="K996" s="4" t="s">
        <v>9</v>
      </c>
      <c r="L996" s="4" t="s">
        <v>10</v>
      </c>
      <c r="M996" s="9">
        <v>1</v>
      </c>
      <c r="N996" s="6">
        <v>92.31</v>
      </c>
      <c r="O996" s="7">
        <v>0</v>
      </c>
      <c r="P996" s="6">
        <v>45.58</v>
      </c>
      <c r="Q996" s="6">
        <f t="shared" si="92"/>
        <v>92.31</v>
      </c>
      <c r="R996" s="6">
        <f t="shared" si="93"/>
        <v>45.58</v>
      </c>
      <c r="S996" s="6">
        <f t="shared" si="94"/>
        <v>46.730000000000004</v>
      </c>
      <c r="T996" s="8">
        <f t="shared" si="95"/>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11">
        <f t="shared" si="90"/>
        <v>2026</v>
      </c>
      <c r="D997" s="13" t="str">
        <f t="shared" si="91"/>
        <v>Q2</v>
      </c>
      <c r="E997" s="4">
        <f>MONTH(SalesDataTable[[#This Row],[Order Date]])</f>
        <v>6</v>
      </c>
      <c r="F997" s="4"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92"/>
        <v>485.52000000000004</v>
      </c>
      <c r="R997" s="6">
        <f t="shared" si="93"/>
        <v>224.04000000000002</v>
      </c>
      <c r="S997" s="6">
        <f t="shared" si="94"/>
        <v>261.48</v>
      </c>
      <c r="T997" s="8">
        <f t="shared" si="95"/>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11">
        <f t="shared" si="90"/>
        <v>2026</v>
      </c>
      <c r="D998" s="13" t="str">
        <f t="shared" si="91"/>
        <v>Q2</v>
      </c>
      <c r="E998" s="4">
        <f>MONTH(SalesDataTable[[#This Row],[Order Date]])</f>
        <v>6</v>
      </c>
      <c r="F998" s="4" t="str">
        <f>TEXT(SalesDataTable[[#This Row],[Order Date]],"MMM")</f>
        <v>Jun</v>
      </c>
      <c r="G998" s="4" t="s">
        <v>6</v>
      </c>
      <c r="H998" s="4" t="s">
        <v>49</v>
      </c>
      <c r="I998" s="4" t="s">
        <v>2</v>
      </c>
      <c r="J998" s="4" t="s">
        <v>3</v>
      </c>
      <c r="K998" s="4" t="s">
        <v>14</v>
      </c>
      <c r="L998" s="4" t="s">
        <v>32</v>
      </c>
      <c r="M998" s="9">
        <v>1</v>
      </c>
      <c r="N998" s="6">
        <v>45.5</v>
      </c>
      <c r="O998" s="7">
        <v>0.05</v>
      </c>
      <c r="P998" s="6">
        <v>18.89</v>
      </c>
      <c r="Q998" s="6">
        <f t="shared" si="92"/>
        <v>43.225000000000001</v>
      </c>
      <c r="R998" s="6">
        <f t="shared" si="93"/>
        <v>18.89</v>
      </c>
      <c r="S998" s="6">
        <f t="shared" si="94"/>
        <v>24.335000000000001</v>
      </c>
      <c r="T998" s="8">
        <f t="shared" si="95"/>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11">
        <f t="shared" si="90"/>
        <v>2026</v>
      </c>
      <c r="D999" s="13" t="str">
        <f t="shared" si="91"/>
        <v>Q2</v>
      </c>
      <c r="E999" s="4">
        <f>MONTH(SalesDataTable[[#This Row],[Order Date]])</f>
        <v>6</v>
      </c>
      <c r="F999" s="4" t="str">
        <f>TEXT(SalesDataTable[[#This Row],[Order Date]],"MMM")</f>
        <v>Jun</v>
      </c>
      <c r="G999" s="4" t="s">
        <v>11</v>
      </c>
      <c r="H999" s="4" t="s">
        <v>25</v>
      </c>
      <c r="I999" s="4" t="s">
        <v>2</v>
      </c>
      <c r="J999" s="4" t="s">
        <v>3</v>
      </c>
      <c r="K999" s="4" t="s">
        <v>34</v>
      </c>
      <c r="L999" s="4" t="s">
        <v>42</v>
      </c>
      <c r="M999" s="9">
        <v>1</v>
      </c>
      <c r="N999" s="6">
        <v>35.99</v>
      </c>
      <c r="O999" s="7">
        <v>0</v>
      </c>
      <c r="P999" s="6">
        <v>14.05</v>
      </c>
      <c r="Q999" s="6">
        <f t="shared" si="92"/>
        <v>35.99</v>
      </c>
      <c r="R999" s="6">
        <f t="shared" si="93"/>
        <v>14.05</v>
      </c>
      <c r="S999" s="6">
        <f t="shared" si="94"/>
        <v>21.94</v>
      </c>
      <c r="T999" s="8">
        <f t="shared" si="95"/>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11">
        <f t="shared" si="90"/>
        <v>2026</v>
      </c>
      <c r="D1000" s="13" t="str">
        <f t="shared" si="91"/>
        <v>Q2</v>
      </c>
      <c r="E1000" s="4">
        <f>MONTH(SalesDataTable[[#This Row],[Order Date]])</f>
        <v>6</v>
      </c>
      <c r="F1000" s="4"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92"/>
        <v>122.55</v>
      </c>
      <c r="R1000" s="6">
        <f t="shared" si="93"/>
        <v>68.97</v>
      </c>
      <c r="S1000" s="6">
        <f t="shared" si="94"/>
        <v>53.58</v>
      </c>
      <c r="T1000" s="8">
        <f t="shared" si="95"/>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11">
        <f t="shared" si="90"/>
        <v>2026</v>
      </c>
      <c r="D1001" s="13" t="str">
        <f t="shared" si="91"/>
        <v>Q2</v>
      </c>
      <c r="E1001" s="4">
        <f>MONTH(SalesDataTable[[#This Row],[Order Date]])</f>
        <v>6</v>
      </c>
      <c r="F1001" s="4"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92"/>
        <v>378.65999999999997</v>
      </c>
      <c r="R1001" s="6">
        <f t="shared" si="93"/>
        <v>208.79999999999998</v>
      </c>
      <c r="S1001" s="6">
        <f t="shared" si="94"/>
        <v>169.85999999999999</v>
      </c>
      <c r="T1001" s="8">
        <f t="shared" si="95"/>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11">
        <f t="shared" si="90"/>
        <v>2026</v>
      </c>
      <c r="D1002" s="13" t="str">
        <f t="shared" si="91"/>
        <v>Q2</v>
      </c>
      <c r="E1002" s="4">
        <f>MONTH(SalesDataTable[[#This Row],[Order Date]])</f>
        <v>6</v>
      </c>
      <c r="F1002" s="4"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92"/>
        <v>524.28599999999994</v>
      </c>
      <c r="R1002" s="6">
        <f t="shared" si="93"/>
        <v>278.76</v>
      </c>
      <c r="S1002" s="6">
        <f t="shared" si="94"/>
        <v>245.52599999999995</v>
      </c>
      <c r="T1002" s="8">
        <f t="shared" si="95"/>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11">
        <f t="shared" si="90"/>
        <v>2026</v>
      </c>
      <c r="D1003" s="13" t="str">
        <f t="shared" si="91"/>
        <v>Q2</v>
      </c>
      <c r="E1003" s="4">
        <f>MONTH(SalesDataTable[[#This Row],[Order Date]])</f>
        <v>6</v>
      </c>
      <c r="F1003" s="4"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92"/>
        <v>125.32</v>
      </c>
      <c r="R1003" s="6">
        <f t="shared" si="93"/>
        <v>59.03</v>
      </c>
      <c r="S1003" s="6">
        <f t="shared" si="94"/>
        <v>66.289999999999992</v>
      </c>
      <c r="T1003" s="8">
        <f t="shared" si="95"/>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11">
        <f t="shared" si="90"/>
        <v>2026</v>
      </c>
      <c r="D1004" s="13" t="str">
        <f t="shared" si="91"/>
        <v>Q2</v>
      </c>
      <c r="E1004" s="4">
        <f>MONTH(SalesDataTable[[#This Row],[Order Date]])</f>
        <v>6</v>
      </c>
      <c r="F1004" s="4"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92"/>
        <v>334.52</v>
      </c>
      <c r="R1004" s="6">
        <f t="shared" si="93"/>
        <v>179.3</v>
      </c>
      <c r="S1004" s="6">
        <f t="shared" si="94"/>
        <v>155.21999999999997</v>
      </c>
      <c r="T1004" s="8">
        <f t="shared" si="95"/>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11">
        <f t="shared" si="90"/>
        <v>2026</v>
      </c>
      <c r="D1005" s="13" t="str">
        <f t="shared" si="91"/>
        <v>Q2</v>
      </c>
      <c r="E1005" s="4">
        <f>MONTH(SalesDataTable[[#This Row],[Order Date]])</f>
        <v>6</v>
      </c>
      <c r="F1005" s="4"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92"/>
        <v>80.19</v>
      </c>
      <c r="R1005" s="6">
        <f t="shared" si="93"/>
        <v>42.18</v>
      </c>
      <c r="S1005" s="6">
        <f t="shared" si="94"/>
        <v>38.01</v>
      </c>
      <c r="T1005" s="8">
        <f t="shared" si="95"/>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11">
        <f t="shared" si="90"/>
        <v>2026</v>
      </c>
      <c r="D1006" s="13" t="str">
        <f t="shared" si="91"/>
        <v>Q2</v>
      </c>
      <c r="E1006" s="4">
        <f>MONTH(SalesDataTable[[#This Row],[Order Date]])</f>
        <v>6</v>
      </c>
      <c r="F1006" s="4"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92"/>
        <v>49.86</v>
      </c>
      <c r="R1006" s="6">
        <f t="shared" si="93"/>
        <v>22.72</v>
      </c>
      <c r="S1006" s="6">
        <f t="shared" si="94"/>
        <v>27.14</v>
      </c>
      <c r="T1006" s="8">
        <f t="shared" si="95"/>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11">
        <f t="shared" si="90"/>
        <v>2026</v>
      </c>
      <c r="D1007" s="13" t="str">
        <f t="shared" si="91"/>
        <v>Q2</v>
      </c>
      <c r="E1007" s="4">
        <f>MONTH(SalesDataTable[[#This Row],[Order Date]])</f>
        <v>6</v>
      </c>
      <c r="F1007" s="4"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92"/>
        <v>391.02</v>
      </c>
      <c r="R1007" s="6">
        <f t="shared" si="93"/>
        <v>205.94</v>
      </c>
      <c r="S1007" s="6">
        <f t="shared" si="94"/>
        <v>185.07999999999998</v>
      </c>
      <c r="T1007" s="8">
        <f t="shared" si="95"/>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11">
        <f t="shared" si="90"/>
        <v>2026</v>
      </c>
      <c r="D1008" s="13" t="str">
        <f t="shared" si="91"/>
        <v>Q2</v>
      </c>
      <c r="E1008" s="4">
        <f>MONTH(SalesDataTable[[#This Row],[Order Date]])</f>
        <v>6</v>
      </c>
      <c r="F1008" s="4"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92"/>
        <v>39.61</v>
      </c>
      <c r="R1008" s="6">
        <f t="shared" si="93"/>
        <v>14.75</v>
      </c>
      <c r="S1008" s="6">
        <f t="shared" si="94"/>
        <v>24.86</v>
      </c>
      <c r="T1008" s="8">
        <f t="shared" si="95"/>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11">
        <f t="shared" si="90"/>
        <v>2026</v>
      </c>
      <c r="D1009" s="13" t="str">
        <f t="shared" si="91"/>
        <v>Q2</v>
      </c>
      <c r="E1009" s="4">
        <f>MONTH(SalesDataTable[[#This Row],[Order Date]])</f>
        <v>6</v>
      </c>
      <c r="F1009" s="4"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92"/>
        <v>70.86</v>
      </c>
      <c r="R1009" s="6">
        <f t="shared" si="93"/>
        <v>31.47</v>
      </c>
      <c r="S1009" s="6">
        <f t="shared" si="94"/>
        <v>39.39</v>
      </c>
      <c r="T1009" s="8">
        <f t="shared" si="95"/>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11">
        <f t="shared" si="90"/>
        <v>2026</v>
      </c>
      <c r="D1010" s="13" t="str">
        <f t="shared" si="91"/>
        <v>Q2</v>
      </c>
      <c r="E1010" s="4">
        <f>MONTH(SalesDataTable[[#This Row],[Order Date]])</f>
        <v>6</v>
      </c>
      <c r="F1010" s="4"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92"/>
        <v>258.94400000000002</v>
      </c>
      <c r="R1010" s="6">
        <f t="shared" si="93"/>
        <v>117.6</v>
      </c>
      <c r="S1010" s="6">
        <f t="shared" si="94"/>
        <v>141.34400000000002</v>
      </c>
      <c r="T1010" s="8">
        <f t="shared" si="95"/>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11">
        <f t="shared" si="90"/>
        <v>2026</v>
      </c>
      <c r="D1011" s="13" t="str">
        <f t="shared" si="91"/>
        <v>Q2</v>
      </c>
      <c r="E1011" s="4">
        <f>MONTH(SalesDataTable[[#This Row],[Order Date]])</f>
        <v>6</v>
      </c>
      <c r="F1011" s="4"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92"/>
        <v>131.79</v>
      </c>
      <c r="R1011" s="6">
        <f t="shared" si="93"/>
        <v>68.22</v>
      </c>
      <c r="S1011" s="6">
        <f t="shared" si="94"/>
        <v>63.569999999999993</v>
      </c>
      <c r="T1011" s="8">
        <f t="shared" si="95"/>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11">
        <f t="shared" si="90"/>
        <v>2026</v>
      </c>
      <c r="D1012" s="13" t="str">
        <f t="shared" si="91"/>
        <v>Q2</v>
      </c>
      <c r="E1012" s="4">
        <f>MONTH(SalesDataTable[[#This Row],[Order Date]])</f>
        <v>6</v>
      </c>
      <c r="F1012" s="4"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92"/>
        <v>3655.2599999999998</v>
      </c>
      <c r="R1012" s="6">
        <f t="shared" si="93"/>
        <v>2361.36</v>
      </c>
      <c r="S1012" s="6">
        <f t="shared" si="94"/>
        <v>1293.8999999999996</v>
      </c>
      <c r="T1012" s="8">
        <f t="shared" si="95"/>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11">
        <f t="shared" si="90"/>
        <v>2026</v>
      </c>
      <c r="D1013" s="13" t="str">
        <f t="shared" si="91"/>
        <v>Q2</v>
      </c>
      <c r="E1013" s="4">
        <f>MONTH(SalesDataTable[[#This Row],[Order Date]])</f>
        <v>6</v>
      </c>
      <c r="F1013" s="4"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92"/>
        <v>81.98</v>
      </c>
      <c r="R1013" s="6">
        <f t="shared" si="93"/>
        <v>29.06</v>
      </c>
      <c r="S1013" s="6">
        <f t="shared" si="94"/>
        <v>52.92</v>
      </c>
      <c r="T1013" s="8">
        <f t="shared" si="95"/>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11">
        <f t="shared" si="90"/>
        <v>2026</v>
      </c>
      <c r="D1014" s="13" t="str">
        <f t="shared" si="91"/>
        <v>Q2</v>
      </c>
      <c r="E1014" s="4">
        <f>MONTH(SalesDataTable[[#This Row],[Order Date]])</f>
        <v>6</v>
      </c>
      <c r="F1014" s="4"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92"/>
        <v>101.85</v>
      </c>
      <c r="R1014" s="6">
        <f t="shared" si="93"/>
        <v>51.59</v>
      </c>
      <c r="S1014" s="6">
        <f t="shared" si="94"/>
        <v>50.259999999999991</v>
      </c>
      <c r="T1014" s="8">
        <f t="shared" si="95"/>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11">
        <f t="shared" si="90"/>
        <v>2026</v>
      </c>
      <c r="D1015" s="13" t="str">
        <f t="shared" si="91"/>
        <v>Q2</v>
      </c>
      <c r="E1015" s="4">
        <f>MONTH(SalesDataTable[[#This Row],[Order Date]])</f>
        <v>6</v>
      </c>
      <c r="F1015" s="4"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92"/>
        <v>1315.3319999999999</v>
      </c>
      <c r="R1015" s="6">
        <f t="shared" si="93"/>
        <v>795.88</v>
      </c>
      <c r="S1015" s="6">
        <f t="shared" si="94"/>
        <v>519.45199999999988</v>
      </c>
      <c r="T1015" s="8">
        <f t="shared" si="95"/>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11">
        <f t="shared" si="90"/>
        <v>2026</v>
      </c>
      <c r="D1016" s="13" t="str">
        <f t="shared" si="91"/>
        <v>Q2</v>
      </c>
      <c r="E1016" s="4">
        <f>MONTH(SalesDataTable[[#This Row],[Order Date]])</f>
        <v>6</v>
      </c>
      <c r="F1016" s="4"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92"/>
        <v>166.56</v>
      </c>
      <c r="R1016" s="6">
        <f t="shared" si="93"/>
        <v>87.12</v>
      </c>
      <c r="S1016" s="6">
        <f t="shared" si="94"/>
        <v>79.44</v>
      </c>
      <c r="T1016" s="8">
        <f t="shared" si="95"/>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11">
        <f t="shared" si="90"/>
        <v>2026</v>
      </c>
      <c r="D1017" s="13" t="str">
        <f t="shared" si="91"/>
        <v>Q2</v>
      </c>
      <c r="E1017" s="4">
        <f>MONTH(SalesDataTable[[#This Row],[Order Date]])</f>
        <v>6</v>
      </c>
      <c r="F1017" s="4"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92"/>
        <v>68.297499999999999</v>
      </c>
      <c r="R1017" s="6">
        <f t="shared" si="93"/>
        <v>43.51</v>
      </c>
      <c r="S1017" s="6">
        <f t="shared" si="94"/>
        <v>24.787500000000001</v>
      </c>
      <c r="T1017" s="8">
        <f t="shared" si="95"/>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11">
        <f t="shared" si="90"/>
        <v>2026</v>
      </c>
      <c r="D1018" s="13" t="str">
        <f t="shared" si="91"/>
        <v>Q2</v>
      </c>
      <c r="E1018" s="4">
        <f>MONTH(SalesDataTable[[#This Row],[Order Date]])</f>
        <v>6</v>
      </c>
      <c r="F1018" s="4"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92"/>
        <v>38.817</v>
      </c>
      <c r="R1018" s="6">
        <f t="shared" si="93"/>
        <v>16.899999999999999</v>
      </c>
      <c r="S1018" s="6">
        <f t="shared" si="94"/>
        <v>21.917000000000002</v>
      </c>
      <c r="T1018" s="8">
        <f t="shared" si="95"/>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11">
        <f t="shared" si="90"/>
        <v>2026</v>
      </c>
      <c r="D1019" s="13" t="str">
        <f t="shared" si="91"/>
        <v>Q2</v>
      </c>
      <c r="E1019" s="4">
        <f>MONTH(SalesDataTable[[#This Row],[Order Date]])</f>
        <v>6</v>
      </c>
      <c r="F1019" s="4"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92"/>
        <v>137.93999999999997</v>
      </c>
      <c r="R1019" s="6">
        <f t="shared" si="93"/>
        <v>52.64</v>
      </c>
      <c r="S1019" s="6">
        <f t="shared" si="94"/>
        <v>85.299999999999969</v>
      </c>
      <c r="T1019" s="8">
        <f t="shared" si="95"/>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11">
        <f t="shared" si="90"/>
        <v>2026</v>
      </c>
      <c r="D1020" s="13" t="str">
        <f t="shared" si="91"/>
        <v>Q2</v>
      </c>
      <c r="E1020" s="4">
        <f>MONTH(SalesDataTable[[#This Row],[Order Date]])</f>
        <v>6</v>
      </c>
      <c r="F1020" s="4"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92"/>
        <v>3213.47</v>
      </c>
      <c r="R1020" s="6">
        <f t="shared" si="93"/>
        <v>1974.1999999999998</v>
      </c>
      <c r="S1020" s="6">
        <f t="shared" si="94"/>
        <v>1239.27</v>
      </c>
      <c r="T1020" s="8">
        <f t="shared" si="95"/>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11">
        <f t="shared" si="90"/>
        <v>2026</v>
      </c>
      <c r="D1021" s="13" t="str">
        <f t="shared" si="91"/>
        <v>Q2</v>
      </c>
      <c r="E1021" s="4">
        <f>MONTH(SalesDataTable[[#This Row],[Order Date]])</f>
        <v>6</v>
      </c>
      <c r="F1021" s="4"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92"/>
        <v>82.5</v>
      </c>
      <c r="R1021" s="6">
        <f t="shared" si="93"/>
        <v>34.26</v>
      </c>
      <c r="S1021" s="6">
        <f t="shared" si="94"/>
        <v>48.24</v>
      </c>
      <c r="T1021" s="8">
        <f t="shared" si="95"/>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11">
        <f t="shared" si="90"/>
        <v>2026</v>
      </c>
      <c r="D1022" s="13" t="str">
        <f t="shared" si="91"/>
        <v>Q2</v>
      </c>
      <c r="E1022" s="4">
        <f>MONTH(SalesDataTable[[#This Row],[Order Date]])</f>
        <v>6</v>
      </c>
      <c r="F1022" s="4"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92"/>
        <v>184</v>
      </c>
      <c r="R1022" s="6">
        <f t="shared" si="93"/>
        <v>88.54</v>
      </c>
      <c r="S1022" s="6">
        <f t="shared" si="94"/>
        <v>95.46</v>
      </c>
      <c r="T1022" s="8">
        <f t="shared" si="95"/>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11">
        <f t="shared" si="90"/>
        <v>2026</v>
      </c>
      <c r="D1023" s="13" t="str">
        <f t="shared" si="91"/>
        <v>Q2</v>
      </c>
      <c r="E1023" s="4">
        <f>MONTH(SalesDataTable[[#This Row],[Order Date]])</f>
        <v>6</v>
      </c>
      <c r="F1023" s="4"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92"/>
        <v>72.801000000000002</v>
      </c>
      <c r="R1023" s="6">
        <f t="shared" si="93"/>
        <v>40.32</v>
      </c>
      <c r="S1023" s="6">
        <f t="shared" si="94"/>
        <v>32.481000000000002</v>
      </c>
      <c r="T1023" s="8">
        <f t="shared" si="95"/>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11">
        <f t="shared" si="90"/>
        <v>2026</v>
      </c>
      <c r="D1024" s="13" t="str">
        <f t="shared" si="91"/>
        <v>Q2</v>
      </c>
      <c r="E1024" s="4">
        <f>MONTH(SalesDataTable[[#This Row],[Order Date]])</f>
        <v>6</v>
      </c>
      <c r="F1024" s="4"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92"/>
        <v>194.73</v>
      </c>
      <c r="R1024" s="6">
        <f t="shared" si="93"/>
        <v>101.91</v>
      </c>
      <c r="S1024" s="6">
        <f t="shared" si="94"/>
        <v>92.82</v>
      </c>
      <c r="T1024" s="8">
        <f t="shared" si="95"/>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11">
        <f t="shared" si="90"/>
        <v>2026</v>
      </c>
      <c r="D1025" s="13" t="str">
        <f t="shared" si="91"/>
        <v>Q2</v>
      </c>
      <c r="E1025" s="4">
        <f>MONTH(SalesDataTable[[#This Row],[Order Date]])</f>
        <v>6</v>
      </c>
      <c r="F1025" s="4"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92"/>
        <v>398.73499999999996</v>
      </c>
      <c r="R1025" s="6">
        <f t="shared" si="93"/>
        <v>230.3</v>
      </c>
      <c r="S1025" s="6">
        <f t="shared" si="94"/>
        <v>168.43499999999995</v>
      </c>
      <c r="T1025" s="8">
        <f t="shared" si="95"/>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11">
        <f t="shared" ref="C1026:C1089" si="96">YEAR(B1026)</f>
        <v>2026</v>
      </c>
      <c r="D1026" s="13" t="str">
        <f t="shared" ref="D1026:D1089" si="97">"Q"&amp;ROUNDUP(MONTH(B1026)/3,0)</f>
        <v>Q2</v>
      </c>
      <c r="E1026" s="4">
        <f>MONTH(SalesDataTable[[#This Row],[Order Date]])</f>
        <v>6</v>
      </c>
      <c r="F1026" s="4"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98">M1026*N1026*(1-O1026)</f>
        <v>427.59000000000003</v>
      </c>
      <c r="R1026" s="6">
        <f t="shared" ref="R1026:R1089" si="99">M1026*P1026</f>
        <v>242.01</v>
      </c>
      <c r="S1026" s="6">
        <f t="shared" ref="S1026:S1089" si="100">Q1026-R1026</f>
        <v>185.58000000000004</v>
      </c>
      <c r="T1026" s="8">
        <f t="shared" ref="T1026:T1089" si="101">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11">
        <f t="shared" si="96"/>
        <v>2026</v>
      </c>
      <c r="D1027" s="13" t="str">
        <f t="shared" si="97"/>
        <v>Q2</v>
      </c>
      <c r="E1027" s="4">
        <f>MONTH(SalesDataTable[[#This Row],[Order Date]])</f>
        <v>6</v>
      </c>
      <c r="F1027" s="4"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98"/>
        <v>196.33</v>
      </c>
      <c r="R1027" s="6">
        <f t="shared" si="99"/>
        <v>103.27</v>
      </c>
      <c r="S1027" s="6">
        <f t="shared" si="100"/>
        <v>93.060000000000016</v>
      </c>
      <c r="T1027" s="8">
        <f t="shared" si="101"/>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11">
        <f t="shared" si="96"/>
        <v>2026</v>
      </c>
      <c r="D1028" s="13" t="str">
        <f t="shared" si="97"/>
        <v>Q2</v>
      </c>
      <c r="E1028" s="4">
        <f>MONTH(SalesDataTable[[#This Row],[Order Date]])</f>
        <v>6</v>
      </c>
      <c r="F1028" s="4"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98"/>
        <v>82.1</v>
      </c>
      <c r="R1028" s="6">
        <f t="shared" si="99"/>
        <v>33.380000000000003</v>
      </c>
      <c r="S1028" s="6">
        <f t="shared" si="100"/>
        <v>48.719999999999992</v>
      </c>
      <c r="T1028" s="8">
        <f t="shared" si="101"/>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11">
        <f t="shared" si="96"/>
        <v>2026</v>
      </c>
      <c r="D1029" s="13" t="str">
        <f t="shared" si="97"/>
        <v>Q2</v>
      </c>
      <c r="E1029" s="4">
        <f>MONTH(SalesDataTable[[#This Row],[Order Date]])</f>
        <v>6</v>
      </c>
      <c r="F1029" s="4"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98"/>
        <v>123.09</v>
      </c>
      <c r="R1029" s="6">
        <f t="shared" si="99"/>
        <v>68.03</v>
      </c>
      <c r="S1029" s="6">
        <f t="shared" si="100"/>
        <v>55.06</v>
      </c>
      <c r="T1029" s="8">
        <f t="shared" si="101"/>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11">
        <f t="shared" si="96"/>
        <v>2026</v>
      </c>
      <c r="D1030" s="13" t="str">
        <f t="shared" si="97"/>
        <v>Q2</v>
      </c>
      <c r="E1030" s="4">
        <f>MONTH(SalesDataTable[[#This Row],[Order Date]])</f>
        <v>6</v>
      </c>
      <c r="F1030" s="4"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98"/>
        <v>282.18</v>
      </c>
      <c r="R1030" s="6">
        <f t="shared" si="99"/>
        <v>163.38</v>
      </c>
      <c r="S1030" s="6">
        <f t="shared" si="100"/>
        <v>118.80000000000001</v>
      </c>
      <c r="T1030" s="8">
        <f t="shared" si="101"/>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11">
        <f t="shared" si="96"/>
        <v>2026</v>
      </c>
      <c r="D1031" s="13" t="str">
        <f t="shared" si="97"/>
        <v>Q2</v>
      </c>
      <c r="E1031" s="4">
        <f>MONTH(SalesDataTable[[#This Row],[Order Date]])</f>
        <v>6</v>
      </c>
      <c r="F1031" s="4"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98"/>
        <v>157.04</v>
      </c>
      <c r="R1031" s="6">
        <f t="shared" si="99"/>
        <v>77.540000000000006</v>
      </c>
      <c r="S1031" s="6">
        <f t="shared" si="100"/>
        <v>79.499999999999986</v>
      </c>
      <c r="T1031" s="8">
        <f t="shared" si="101"/>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11">
        <f t="shared" si="96"/>
        <v>2026</v>
      </c>
      <c r="D1032" s="13" t="str">
        <f t="shared" si="97"/>
        <v>Q2</v>
      </c>
      <c r="E1032" s="4">
        <f>MONTH(SalesDataTable[[#This Row],[Order Date]])</f>
        <v>6</v>
      </c>
      <c r="F1032" s="4"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98"/>
        <v>818.76</v>
      </c>
      <c r="R1032" s="6">
        <f t="shared" si="99"/>
        <v>411.65999999999997</v>
      </c>
      <c r="S1032" s="6">
        <f t="shared" si="100"/>
        <v>407.1</v>
      </c>
      <c r="T1032" s="8">
        <f t="shared" si="101"/>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11">
        <f t="shared" si="96"/>
        <v>2026</v>
      </c>
      <c r="D1033" s="13" t="str">
        <f t="shared" si="97"/>
        <v>Q2</v>
      </c>
      <c r="E1033" s="4">
        <f>MONTH(SalesDataTable[[#This Row],[Order Date]])</f>
        <v>6</v>
      </c>
      <c r="F1033" s="4"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98"/>
        <v>36.1</v>
      </c>
      <c r="R1033" s="6">
        <f t="shared" si="99"/>
        <v>13.65</v>
      </c>
      <c r="S1033" s="6">
        <f t="shared" si="100"/>
        <v>22.450000000000003</v>
      </c>
      <c r="T1033" s="8">
        <f t="shared" si="101"/>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11">
        <f t="shared" si="96"/>
        <v>2026</v>
      </c>
      <c r="D1034" s="13" t="str">
        <f t="shared" si="97"/>
        <v>Q2</v>
      </c>
      <c r="E1034" s="4">
        <f>MONTH(SalesDataTable[[#This Row],[Order Date]])</f>
        <v>6</v>
      </c>
      <c r="F1034" s="4"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98"/>
        <v>278.19</v>
      </c>
      <c r="R1034" s="6">
        <f t="shared" si="99"/>
        <v>134.04</v>
      </c>
      <c r="S1034" s="6">
        <f t="shared" si="100"/>
        <v>144.15</v>
      </c>
      <c r="T1034" s="8">
        <f t="shared" si="101"/>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11">
        <f t="shared" si="96"/>
        <v>2026</v>
      </c>
      <c r="D1035" s="13" t="str">
        <f t="shared" si="97"/>
        <v>Q2</v>
      </c>
      <c r="E1035" s="4">
        <f>MONTH(SalesDataTable[[#This Row],[Order Date]])</f>
        <v>6</v>
      </c>
      <c r="F1035" s="4"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98"/>
        <v>468.2835</v>
      </c>
      <c r="R1035" s="6">
        <f t="shared" si="99"/>
        <v>258</v>
      </c>
      <c r="S1035" s="6">
        <f t="shared" si="100"/>
        <v>210.2835</v>
      </c>
      <c r="T1035" s="8">
        <f t="shared" si="101"/>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11">
        <f t="shared" si="96"/>
        <v>2026</v>
      </c>
      <c r="D1036" s="13" t="str">
        <f t="shared" si="97"/>
        <v>Q2</v>
      </c>
      <c r="E1036" s="4">
        <f>MONTH(SalesDataTable[[#This Row],[Order Date]])</f>
        <v>6</v>
      </c>
      <c r="F1036" s="4"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98"/>
        <v>66.33</v>
      </c>
      <c r="R1036" s="6">
        <f t="shared" si="99"/>
        <v>27.84</v>
      </c>
      <c r="S1036" s="6">
        <f t="shared" si="100"/>
        <v>38.489999999999995</v>
      </c>
      <c r="T1036" s="8">
        <f t="shared" si="101"/>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11">
        <f t="shared" si="96"/>
        <v>2026</v>
      </c>
      <c r="D1037" s="13" t="str">
        <f t="shared" si="97"/>
        <v>Q2</v>
      </c>
      <c r="E1037" s="4">
        <f>MONTH(SalesDataTable[[#This Row],[Order Date]])</f>
        <v>6</v>
      </c>
      <c r="F1037" s="4"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98"/>
        <v>35.619999999999997</v>
      </c>
      <c r="R1037" s="6">
        <f t="shared" si="99"/>
        <v>14.05</v>
      </c>
      <c r="S1037" s="6">
        <f t="shared" si="100"/>
        <v>21.569999999999997</v>
      </c>
      <c r="T1037" s="8">
        <f t="shared" si="101"/>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11">
        <f t="shared" si="96"/>
        <v>2026</v>
      </c>
      <c r="D1038" s="13" t="str">
        <f t="shared" si="97"/>
        <v>Q2</v>
      </c>
      <c r="E1038" s="4">
        <f>MONTH(SalesDataTable[[#This Row],[Order Date]])</f>
        <v>6</v>
      </c>
      <c r="F1038" s="4"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98"/>
        <v>401.44650000000001</v>
      </c>
      <c r="R1038" s="6">
        <f t="shared" si="99"/>
        <v>232.68</v>
      </c>
      <c r="S1038" s="6">
        <f t="shared" si="100"/>
        <v>168.76650000000001</v>
      </c>
      <c r="T1038" s="8">
        <f t="shared" si="101"/>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11">
        <f t="shared" si="96"/>
        <v>2026</v>
      </c>
      <c r="D1039" s="13" t="str">
        <f t="shared" si="97"/>
        <v>Q2</v>
      </c>
      <c r="E1039" s="4">
        <f>MONTH(SalesDataTable[[#This Row],[Order Date]])</f>
        <v>6</v>
      </c>
      <c r="F1039" s="4"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98"/>
        <v>73.08</v>
      </c>
      <c r="R1039" s="6">
        <f t="shared" si="99"/>
        <v>41.64</v>
      </c>
      <c r="S1039" s="6">
        <f t="shared" si="100"/>
        <v>31.439999999999998</v>
      </c>
      <c r="T1039" s="8">
        <f t="shared" si="101"/>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11">
        <f t="shared" si="96"/>
        <v>2026</v>
      </c>
      <c r="D1040" s="13" t="str">
        <f t="shared" si="97"/>
        <v>Q2</v>
      </c>
      <c r="E1040" s="4">
        <f>MONTH(SalesDataTable[[#This Row],[Order Date]])</f>
        <v>6</v>
      </c>
      <c r="F1040" s="4"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98"/>
        <v>336.88799999999998</v>
      </c>
      <c r="R1040" s="6">
        <f t="shared" si="99"/>
        <v>178.24</v>
      </c>
      <c r="S1040" s="6">
        <f t="shared" si="100"/>
        <v>158.64799999999997</v>
      </c>
      <c r="T1040" s="8">
        <f t="shared" si="101"/>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11">
        <f t="shared" si="96"/>
        <v>2026</v>
      </c>
      <c r="D1041" s="13" t="str">
        <f t="shared" si="97"/>
        <v>Q2</v>
      </c>
      <c r="E1041" s="4">
        <f>MONTH(SalesDataTable[[#This Row],[Order Date]])</f>
        <v>6</v>
      </c>
      <c r="F1041" s="4"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98"/>
        <v>620.88</v>
      </c>
      <c r="R1041" s="6">
        <f t="shared" si="99"/>
        <v>308.83999999999997</v>
      </c>
      <c r="S1041" s="6">
        <f t="shared" si="100"/>
        <v>312.04000000000002</v>
      </c>
      <c r="T1041" s="8">
        <f t="shared" si="101"/>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11">
        <f t="shared" si="96"/>
        <v>2026</v>
      </c>
      <c r="D1042" s="13" t="str">
        <f t="shared" si="97"/>
        <v>Q2</v>
      </c>
      <c r="E1042" s="4">
        <f>MONTH(SalesDataTable[[#This Row],[Order Date]])</f>
        <v>6</v>
      </c>
      <c r="F1042" s="4"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98"/>
        <v>401.32</v>
      </c>
      <c r="R1042" s="6">
        <f t="shared" si="99"/>
        <v>199.96</v>
      </c>
      <c r="S1042" s="6">
        <f t="shared" si="100"/>
        <v>201.35999999999999</v>
      </c>
      <c r="T1042" s="8">
        <f t="shared" si="101"/>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11">
        <f t="shared" si="96"/>
        <v>2026</v>
      </c>
      <c r="D1043" s="13" t="str">
        <f t="shared" si="97"/>
        <v>Q2</v>
      </c>
      <c r="E1043" s="4">
        <f>MONTH(SalesDataTable[[#This Row],[Order Date]])</f>
        <v>6</v>
      </c>
      <c r="F1043" s="4"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98"/>
        <v>268.56</v>
      </c>
      <c r="R1043" s="6">
        <f t="shared" si="99"/>
        <v>138.24</v>
      </c>
      <c r="S1043" s="6">
        <f t="shared" si="100"/>
        <v>130.32</v>
      </c>
      <c r="T1043" s="8">
        <f t="shared" si="101"/>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11">
        <f t="shared" si="96"/>
        <v>2026</v>
      </c>
      <c r="D1044" s="13" t="str">
        <f t="shared" si="97"/>
        <v>Q2</v>
      </c>
      <c r="E1044" s="4">
        <f>MONTH(SalesDataTable[[#This Row],[Order Date]])</f>
        <v>6</v>
      </c>
      <c r="F1044" s="4"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98"/>
        <v>102.32</v>
      </c>
      <c r="R1044" s="6">
        <f t="shared" si="99"/>
        <v>43.14</v>
      </c>
      <c r="S1044" s="6">
        <f t="shared" si="100"/>
        <v>59.179999999999993</v>
      </c>
      <c r="T1044" s="8">
        <f t="shared" si="101"/>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11">
        <f t="shared" si="96"/>
        <v>2026</v>
      </c>
      <c r="D1045" s="13" t="str">
        <f t="shared" si="97"/>
        <v>Q2</v>
      </c>
      <c r="E1045" s="4">
        <f>MONTH(SalesDataTable[[#This Row],[Order Date]])</f>
        <v>6</v>
      </c>
      <c r="F1045" s="4"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98"/>
        <v>97.037999999999997</v>
      </c>
      <c r="R1045" s="6">
        <f t="shared" si="99"/>
        <v>42.12</v>
      </c>
      <c r="S1045" s="6">
        <f t="shared" si="100"/>
        <v>54.917999999999999</v>
      </c>
      <c r="T1045" s="8">
        <f t="shared" si="101"/>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11">
        <f t="shared" si="96"/>
        <v>2026</v>
      </c>
      <c r="D1046" s="13" t="str">
        <f t="shared" si="97"/>
        <v>Q2</v>
      </c>
      <c r="E1046" s="4">
        <f>MONTH(SalesDataTable[[#This Row],[Order Date]])</f>
        <v>6</v>
      </c>
      <c r="F1046" s="4"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98"/>
        <v>138.07300000000001</v>
      </c>
      <c r="R1046" s="6">
        <f t="shared" si="99"/>
        <v>77.89</v>
      </c>
      <c r="S1046" s="6">
        <f t="shared" si="100"/>
        <v>60.183000000000007</v>
      </c>
      <c r="T1046" s="8">
        <f t="shared" si="101"/>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11">
        <f t="shared" si="96"/>
        <v>2026</v>
      </c>
      <c r="D1047" s="13" t="str">
        <f t="shared" si="97"/>
        <v>Q2</v>
      </c>
      <c r="E1047" s="4">
        <f>MONTH(SalesDataTable[[#This Row],[Order Date]])</f>
        <v>6</v>
      </c>
      <c r="F1047" s="4"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98"/>
        <v>32.355000000000004</v>
      </c>
      <c r="R1047" s="6">
        <f t="shared" si="99"/>
        <v>13.63</v>
      </c>
      <c r="S1047" s="6">
        <f t="shared" si="100"/>
        <v>18.725000000000001</v>
      </c>
      <c r="T1047" s="8">
        <f t="shared" si="101"/>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11">
        <f t="shared" si="96"/>
        <v>2026</v>
      </c>
      <c r="D1048" s="13" t="str">
        <f t="shared" si="97"/>
        <v>Q2</v>
      </c>
      <c r="E1048" s="4">
        <f>MONTH(SalesDataTable[[#This Row],[Order Date]])</f>
        <v>6</v>
      </c>
      <c r="F1048" s="4"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98"/>
        <v>51.09</v>
      </c>
      <c r="R1048" s="6">
        <f t="shared" si="99"/>
        <v>22.4</v>
      </c>
      <c r="S1048" s="6">
        <f t="shared" si="100"/>
        <v>28.690000000000005</v>
      </c>
      <c r="T1048" s="8">
        <f t="shared" si="101"/>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11">
        <f t="shared" si="96"/>
        <v>2026</v>
      </c>
      <c r="D1049" s="13" t="str">
        <f t="shared" si="97"/>
        <v>Q2</v>
      </c>
      <c r="E1049" s="4">
        <f>MONTH(SalesDataTable[[#This Row],[Order Date]])</f>
        <v>6</v>
      </c>
      <c r="F1049" s="4"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98"/>
        <v>337.77299999999997</v>
      </c>
      <c r="R1049" s="6">
        <f t="shared" si="99"/>
        <v>208.5</v>
      </c>
      <c r="S1049" s="6">
        <f t="shared" si="100"/>
        <v>129.27299999999997</v>
      </c>
      <c r="T1049" s="8">
        <f t="shared" si="101"/>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11">
        <f t="shared" si="96"/>
        <v>2026</v>
      </c>
      <c r="D1050" s="13" t="str">
        <f t="shared" si="97"/>
        <v>Q2</v>
      </c>
      <c r="E1050" s="4">
        <f>MONTH(SalesDataTable[[#This Row],[Order Date]])</f>
        <v>6</v>
      </c>
      <c r="F1050" s="4"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98"/>
        <v>250.35000000000002</v>
      </c>
      <c r="R1050" s="6">
        <f t="shared" si="99"/>
        <v>131.19</v>
      </c>
      <c r="S1050" s="6">
        <f t="shared" si="100"/>
        <v>119.16000000000003</v>
      </c>
      <c r="T1050" s="8">
        <f t="shared" si="101"/>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11">
        <f t="shared" si="96"/>
        <v>2026</v>
      </c>
      <c r="D1051" s="13" t="str">
        <f t="shared" si="97"/>
        <v>Q2</v>
      </c>
      <c r="E1051" s="4">
        <f>MONTH(SalesDataTable[[#This Row],[Order Date]])</f>
        <v>6</v>
      </c>
      <c r="F1051" s="4"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98"/>
        <v>81.72</v>
      </c>
      <c r="R1051" s="6">
        <f t="shared" si="99"/>
        <v>29.18</v>
      </c>
      <c r="S1051" s="6">
        <f t="shared" si="100"/>
        <v>52.54</v>
      </c>
      <c r="T1051" s="8">
        <f t="shared" si="101"/>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11">
        <f t="shared" si="96"/>
        <v>2026</v>
      </c>
      <c r="D1052" s="13" t="str">
        <f t="shared" si="97"/>
        <v>Q2</v>
      </c>
      <c r="E1052" s="4">
        <f>MONTH(SalesDataTable[[#This Row],[Order Date]])</f>
        <v>6</v>
      </c>
      <c r="F1052" s="4"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98"/>
        <v>78.099499999999992</v>
      </c>
      <c r="R1052" s="6">
        <f t="shared" si="99"/>
        <v>39.04</v>
      </c>
      <c r="S1052" s="6">
        <f t="shared" si="100"/>
        <v>39.059499999999993</v>
      </c>
      <c r="T1052" s="8">
        <f t="shared" si="101"/>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11">
        <f t="shared" si="96"/>
        <v>2026</v>
      </c>
      <c r="D1053" s="13" t="str">
        <f t="shared" si="97"/>
        <v>Q2</v>
      </c>
      <c r="E1053" s="4">
        <f>MONTH(SalesDataTable[[#This Row],[Order Date]])</f>
        <v>6</v>
      </c>
      <c r="F1053" s="4"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98"/>
        <v>32.337000000000003</v>
      </c>
      <c r="R1053" s="6">
        <f t="shared" si="99"/>
        <v>13.52</v>
      </c>
      <c r="S1053" s="6">
        <f t="shared" si="100"/>
        <v>18.817000000000004</v>
      </c>
      <c r="T1053" s="8">
        <f t="shared" si="101"/>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11">
        <f t="shared" si="96"/>
        <v>2026</v>
      </c>
      <c r="D1054" s="13" t="str">
        <f t="shared" si="97"/>
        <v>Q2</v>
      </c>
      <c r="E1054" s="4">
        <f>MONTH(SalesDataTable[[#This Row],[Order Date]])</f>
        <v>6</v>
      </c>
      <c r="F1054" s="4"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98"/>
        <v>329.54</v>
      </c>
      <c r="R1054" s="6">
        <f t="shared" si="99"/>
        <v>178.14</v>
      </c>
      <c r="S1054" s="6">
        <f t="shared" si="100"/>
        <v>151.40000000000003</v>
      </c>
      <c r="T1054" s="8">
        <f t="shared" si="101"/>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11">
        <f t="shared" si="96"/>
        <v>2026</v>
      </c>
      <c r="D1055" s="13" t="str">
        <f t="shared" si="97"/>
        <v>Q2</v>
      </c>
      <c r="E1055" s="4">
        <f>MONTH(SalesDataTable[[#This Row],[Order Date]])</f>
        <v>6</v>
      </c>
      <c r="F1055" s="4"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98"/>
        <v>170.49600000000001</v>
      </c>
      <c r="R1055" s="6">
        <f t="shared" si="99"/>
        <v>75.48</v>
      </c>
      <c r="S1055" s="6">
        <f t="shared" si="100"/>
        <v>95.016000000000005</v>
      </c>
      <c r="T1055" s="8">
        <f t="shared" si="101"/>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11">
        <f t="shared" si="96"/>
        <v>2026</v>
      </c>
      <c r="D1056" s="13" t="str">
        <f t="shared" si="97"/>
        <v>Q2</v>
      </c>
      <c r="E1056" s="4">
        <f>MONTH(SalesDataTable[[#This Row],[Order Date]])</f>
        <v>6</v>
      </c>
      <c r="F1056" s="4"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98"/>
        <v>90.7</v>
      </c>
      <c r="R1056" s="6">
        <f t="shared" si="99"/>
        <v>44.18</v>
      </c>
      <c r="S1056" s="6">
        <f t="shared" si="100"/>
        <v>46.52</v>
      </c>
      <c r="T1056" s="8">
        <f t="shared" si="101"/>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11">
        <f t="shared" si="96"/>
        <v>2026</v>
      </c>
      <c r="D1057" s="13" t="str">
        <f t="shared" si="97"/>
        <v>Q2</v>
      </c>
      <c r="E1057" s="4">
        <f>MONTH(SalesDataTable[[#This Row],[Order Date]])</f>
        <v>6</v>
      </c>
      <c r="F1057" s="4"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98"/>
        <v>45.59</v>
      </c>
      <c r="R1057" s="6">
        <f t="shared" si="99"/>
        <v>18.57</v>
      </c>
      <c r="S1057" s="6">
        <f t="shared" si="100"/>
        <v>27.020000000000003</v>
      </c>
      <c r="T1057" s="8">
        <f t="shared" si="101"/>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11">
        <f t="shared" si="96"/>
        <v>2026</v>
      </c>
      <c r="D1058" s="13" t="str">
        <f t="shared" si="97"/>
        <v>Q2</v>
      </c>
      <c r="E1058" s="4">
        <f>MONTH(SalesDataTable[[#This Row],[Order Date]])</f>
        <v>6</v>
      </c>
      <c r="F1058" s="4"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98"/>
        <v>395.68500000000006</v>
      </c>
      <c r="R1058" s="6">
        <f t="shared" si="99"/>
        <v>238.77</v>
      </c>
      <c r="S1058" s="6">
        <f t="shared" si="100"/>
        <v>156.91500000000005</v>
      </c>
      <c r="T1058" s="8">
        <f t="shared" si="101"/>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11">
        <f t="shared" si="96"/>
        <v>2026</v>
      </c>
      <c r="D1059" s="13" t="str">
        <f t="shared" si="97"/>
        <v>Q2</v>
      </c>
      <c r="E1059" s="4">
        <f>MONTH(SalesDataTable[[#This Row],[Order Date]])</f>
        <v>6</v>
      </c>
      <c r="F1059" s="4"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98"/>
        <v>145.18799999999999</v>
      </c>
      <c r="R1059" s="6">
        <f t="shared" si="99"/>
        <v>68.680000000000007</v>
      </c>
      <c r="S1059" s="6">
        <f t="shared" si="100"/>
        <v>76.507999999999981</v>
      </c>
      <c r="T1059" s="8">
        <f t="shared" si="101"/>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11">
        <f t="shared" si="96"/>
        <v>2026</v>
      </c>
      <c r="D1060" s="13" t="str">
        <f t="shared" si="97"/>
        <v>Q2</v>
      </c>
      <c r="E1060" s="4">
        <f>MONTH(SalesDataTable[[#This Row],[Order Date]])</f>
        <v>6</v>
      </c>
      <c r="F1060" s="4"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98"/>
        <v>93.293999999999997</v>
      </c>
      <c r="R1060" s="6">
        <f t="shared" si="99"/>
        <v>46.2</v>
      </c>
      <c r="S1060" s="6">
        <f t="shared" si="100"/>
        <v>47.093999999999994</v>
      </c>
      <c r="T1060" s="8">
        <f t="shared" si="101"/>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11">
        <f t="shared" si="96"/>
        <v>2026</v>
      </c>
      <c r="D1061" s="13" t="str">
        <f t="shared" si="97"/>
        <v>Q2</v>
      </c>
      <c r="E1061" s="4">
        <f>MONTH(SalesDataTable[[#This Row],[Order Date]])</f>
        <v>6</v>
      </c>
      <c r="F1061" s="4"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98"/>
        <v>230.261</v>
      </c>
      <c r="R1061" s="6">
        <f t="shared" si="99"/>
        <v>117.82</v>
      </c>
      <c r="S1061" s="6">
        <f t="shared" si="100"/>
        <v>112.441</v>
      </c>
      <c r="T1061" s="8">
        <f t="shared" si="101"/>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11">
        <f t="shared" si="96"/>
        <v>2026</v>
      </c>
      <c r="D1062" s="13" t="str">
        <f t="shared" si="97"/>
        <v>Q2</v>
      </c>
      <c r="E1062" s="4">
        <f>MONTH(SalesDataTable[[#This Row],[Order Date]])</f>
        <v>6</v>
      </c>
      <c r="F1062" s="4"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98"/>
        <v>154.09</v>
      </c>
      <c r="R1062" s="6">
        <f t="shared" si="99"/>
        <v>77.37</v>
      </c>
      <c r="S1062" s="6">
        <f t="shared" si="100"/>
        <v>76.72</v>
      </c>
      <c r="T1062" s="8">
        <f t="shared" si="101"/>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11">
        <f t="shared" si="96"/>
        <v>2026</v>
      </c>
      <c r="D1063" s="13" t="str">
        <f t="shared" si="97"/>
        <v>Q2</v>
      </c>
      <c r="E1063" s="4">
        <f>MONTH(SalesDataTable[[#This Row],[Order Date]])</f>
        <v>6</v>
      </c>
      <c r="F1063" s="4"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98"/>
        <v>76.60799999999999</v>
      </c>
      <c r="R1063" s="6">
        <f t="shared" si="99"/>
        <v>43.85</v>
      </c>
      <c r="S1063" s="6">
        <f t="shared" si="100"/>
        <v>32.757999999999988</v>
      </c>
      <c r="T1063" s="8">
        <f t="shared" si="101"/>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11">
        <f t="shared" si="96"/>
        <v>2026</v>
      </c>
      <c r="D1064" s="13" t="str">
        <f t="shared" si="97"/>
        <v>Q2</v>
      </c>
      <c r="E1064" s="4">
        <f>MONTH(SalesDataTable[[#This Row],[Order Date]])</f>
        <v>6</v>
      </c>
      <c r="F1064" s="4"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98"/>
        <v>79.908500000000004</v>
      </c>
      <c r="R1064" s="6">
        <f t="shared" si="99"/>
        <v>46.12</v>
      </c>
      <c r="S1064" s="6">
        <f t="shared" si="100"/>
        <v>33.788500000000006</v>
      </c>
      <c r="T1064" s="8">
        <f t="shared" si="101"/>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11">
        <f t="shared" si="96"/>
        <v>2026</v>
      </c>
      <c r="D1065" s="13" t="str">
        <f t="shared" si="97"/>
        <v>Q2</v>
      </c>
      <c r="E1065" s="4">
        <f>MONTH(SalesDataTable[[#This Row],[Order Date]])</f>
        <v>6</v>
      </c>
      <c r="F1065" s="4"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98"/>
        <v>51.09</v>
      </c>
      <c r="R1065" s="6">
        <f t="shared" si="99"/>
        <v>22.78</v>
      </c>
      <c r="S1065" s="6">
        <f t="shared" si="100"/>
        <v>28.310000000000002</v>
      </c>
      <c r="T1065" s="8">
        <f t="shared" si="101"/>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11">
        <f t="shared" si="96"/>
        <v>2026</v>
      </c>
      <c r="D1066" s="13" t="str">
        <f t="shared" si="97"/>
        <v>Q2</v>
      </c>
      <c r="E1066" s="4">
        <f>MONTH(SalesDataTable[[#This Row],[Order Date]])</f>
        <v>6</v>
      </c>
      <c r="F1066" s="4"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98"/>
        <v>146.66</v>
      </c>
      <c r="R1066" s="6">
        <f t="shared" si="99"/>
        <v>78.709999999999994</v>
      </c>
      <c r="S1066" s="6">
        <f t="shared" si="100"/>
        <v>67.95</v>
      </c>
      <c r="T1066" s="8">
        <f t="shared" si="101"/>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11">
        <f t="shared" si="96"/>
        <v>2026</v>
      </c>
      <c r="D1067" s="13" t="str">
        <f t="shared" si="97"/>
        <v>Q2</v>
      </c>
      <c r="E1067" s="4">
        <f>MONTH(SalesDataTable[[#This Row],[Order Date]])</f>
        <v>6</v>
      </c>
      <c r="F1067" s="4"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98"/>
        <v>398.06</v>
      </c>
      <c r="R1067" s="6">
        <f t="shared" si="99"/>
        <v>209.4</v>
      </c>
      <c r="S1067" s="6">
        <f t="shared" si="100"/>
        <v>188.66</v>
      </c>
      <c r="T1067" s="8">
        <f t="shared" si="101"/>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11">
        <f t="shared" si="96"/>
        <v>2026</v>
      </c>
      <c r="D1068" s="13" t="str">
        <f t="shared" si="97"/>
        <v>Q2</v>
      </c>
      <c r="E1068" s="4">
        <f>MONTH(SalesDataTable[[#This Row],[Order Date]])</f>
        <v>6</v>
      </c>
      <c r="F1068" s="4"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98"/>
        <v>195.60499999999999</v>
      </c>
      <c r="R1068" s="6">
        <f t="shared" si="99"/>
        <v>84.350000000000009</v>
      </c>
      <c r="S1068" s="6">
        <f t="shared" si="100"/>
        <v>111.25499999999998</v>
      </c>
      <c r="T1068" s="8">
        <f t="shared" si="101"/>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11">
        <f t="shared" si="96"/>
        <v>2026</v>
      </c>
      <c r="D1069" s="13" t="str">
        <f t="shared" si="97"/>
        <v>Q2</v>
      </c>
      <c r="E1069" s="4">
        <f>MONTH(SalesDataTable[[#This Row],[Order Date]])</f>
        <v>6</v>
      </c>
      <c r="F1069" s="4"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98"/>
        <v>282.36</v>
      </c>
      <c r="R1069" s="6">
        <f t="shared" si="99"/>
        <v>157.32</v>
      </c>
      <c r="S1069" s="6">
        <f t="shared" si="100"/>
        <v>125.04000000000002</v>
      </c>
      <c r="T1069" s="8">
        <f t="shared" si="101"/>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11">
        <f t="shared" si="96"/>
        <v>2026</v>
      </c>
      <c r="D1070" s="13" t="str">
        <f t="shared" si="97"/>
        <v>Q2</v>
      </c>
      <c r="E1070" s="4">
        <f>MONTH(SalesDataTable[[#This Row],[Order Date]])</f>
        <v>6</v>
      </c>
      <c r="F1070" s="4"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98"/>
        <v>74.222999999999999</v>
      </c>
      <c r="R1070" s="6">
        <f t="shared" si="99"/>
        <v>42.73</v>
      </c>
      <c r="S1070" s="6">
        <f t="shared" si="100"/>
        <v>31.493000000000002</v>
      </c>
      <c r="T1070" s="8">
        <f t="shared" si="101"/>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11">
        <f t="shared" si="96"/>
        <v>2026</v>
      </c>
      <c r="D1071" s="13" t="str">
        <f t="shared" si="97"/>
        <v>Q2</v>
      </c>
      <c r="E1071" s="4">
        <f>MONTH(SalesDataTable[[#This Row],[Order Date]])</f>
        <v>6</v>
      </c>
      <c r="F1071" s="4"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98"/>
        <v>166.91</v>
      </c>
      <c r="R1071" s="6">
        <f t="shared" si="99"/>
        <v>85.58</v>
      </c>
      <c r="S1071" s="6">
        <f t="shared" si="100"/>
        <v>81.33</v>
      </c>
      <c r="T1071" s="8">
        <f t="shared" si="101"/>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11">
        <f t="shared" si="96"/>
        <v>2026</v>
      </c>
      <c r="D1072" s="13" t="str">
        <f t="shared" si="97"/>
        <v>Q2</v>
      </c>
      <c r="E1072" s="4">
        <f>MONTH(SalesDataTable[[#This Row],[Order Date]])</f>
        <v>6</v>
      </c>
      <c r="F1072" s="4"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98"/>
        <v>45.99</v>
      </c>
      <c r="R1072" s="6">
        <f t="shared" si="99"/>
        <v>18.579999999999998</v>
      </c>
      <c r="S1072" s="6">
        <f t="shared" si="100"/>
        <v>27.410000000000004</v>
      </c>
      <c r="T1072" s="8">
        <f t="shared" si="101"/>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11">
        <f t="shared" si="96"/>
        <v>2026</v>
      </c>
      <c r="D1073" s="13" t="str">
        <f t="shared" si="97"/>
        <v>Q2</v>
      </c>
      <c r="E1073" s="4">
        <f>MONTH(SalesDataTable[[#This Row],[Order Date]])</f>
        <v>6</v>
      </c>
      <c r="F1073" s="4"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98"/>
        <v>35.159499999999994</v>
      </c>
      <c r="R1073" s="6">
        <f t="shared" si="99"/>
        <v>14.18</v>
      </c>
      <c r="S1073" s="6">
        <f t="shared" si="100"/>
        <v>20.979499999999994</v>
      </c>
      <c r="T1073" s="8">
        <f t="shared" si="101"/>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11">
        <f t="shared" si="96"/>
        <v>2026</v>
      </c>
      <c r="D1074" s="13" t="str">
        <f t="shared" si="97"/>
        <v>Q2</v>
      </c>
      <c r="E1074" s="4">
        <f>MONTH(SalesDataTable[[#This Row],[Order Date]])</f>
        <v>6</v>
      </c>
      <c r="F1074" s="4"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98"/>
        <v>704.5</v>
      </c>
      <c r="R1074" s="6">
        <f t="shared" si="99"/>
        <v>400.79999999999995</v>
      </c>
      <c r="S1074" s="6">
        <f t="shared" si="100"/>
        <v>303.70000000000005</v>
      </c>
      <c r="T1074" s="8">
        <f t="shared" si="101"/>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11">
        <f t="shared" si="96"/>
        <v>2026</v>
      </c>
      <c r="D1075" s="13" t="str">
        <f t="shared" si="97"/>
        <v>Q2</v>
      </c>
      <c r="E1075" s="4">
        <f>MONTH(SalesDataTable[[#This Row],[Order Date]])</f>
        <v>6</v>
      </c>
      <c r="F1075" s="4"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98"/>
        <v>109.97999999999999</v>
      </c>
      <c r="R1075" s="6">
        <f t="shared" si="99"/>
        <v>40.650000000000006</v>
      </c>
      <c r="S1075" s="6">
        <f t="shared" si="100"/>
        <v>69.329999999999984</v>
      </c>
      <c r="T1075" s="8">
        <f t="shared" si="101"/>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11">
        <f t="shared" si="96"/>
        <v>2026</v>
      </c>
      <c r="D1076" s="13" t="str">
        <f t="shared" si="97"/>
        <v>Q2</v>
      </c>
      <c r="E1076" s="4">
        <f>MONTH(SalesDataTable[[#This Row],[Order Date]])</f>
        <v>6</v>
      </c>
      <c r="F1076" s="4"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98"/>
        <v>32.67</v>
      </c>
      <c r="R1076" s="6">
        <f t="shared" si="99"/>
        <v>13.69</v>
      </c>
      <c r="S1076" s="6">
        <f t="shared" si="100"/>
        <v>18.980000000000004</v>
      </c>
      <c r="T1076" s="8">
        <f t="shared" si="101"/>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11">
        <f t="shared" si="96"/>
        <v>2026</v>
      </c>
      <c r="D1077" s="13" t="str">
        <f t="shared" si="97"/>
        <v>Q2</v>
      </c>
      <c r="E1077" s="4">
        <f>MONTH(SalesDataTable[[#This Row],[Order Date]])</f>
        <v>6</v>
      </c>
      <c r="F1077" s="4"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98"/>
        <v>241.28</v>
      </c>
      <c r="R1077" s="6">
        <f t="shared" si="99"/>
        <v>123.32</v>
      </c>
      <c r="S1077" s="6">
        <f t="shared" si="100"/>
        <v>117.96000000000001</v>
      </c>
      <c r="T1077" s="8">
        <f t="shared" si="101"/>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11">
        <f t="shared" si="96"/>
        <v>2026</v>
      </c>
      <c r="D1078" s="13" t="str">
        <f t="shared" si="97"/>
        <v>Q2</v>
      </c>
      <c r="E1078" s="4">
        <f>MONTH(SalesDataTable[[#This Row],[Order Date]])</f>
        <v>6</v>
      </c>
      <c r="F1078" s="4"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98"/>
        <v>47.07</v>
      </c>
      <c r="R1078" s="6">
        <f t="shared" si="99"/>
        <v>18.7</v>
      </c>
      <c r="S1078" s="6">
        <f t="shared" si="100"/>
        <v>28.37</v>
      </c>
      <c r="T1078" s="8">
        <f t="shared" si="101"/>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11">
        <f t="shared" si="96"/>
        <v>2026</v>
      </c>
      <c r="D1079" s="13" t="str">
        <f t="shared" si="97"/>
        <v>Q2</v>
      </c>
      <c r="E1079" s="4">
        <f>MONTH(SalesDataTable[[#This Row],[Order Date]])</f>
        <v>6</v>
      </c>
      <c r="F1079" s="4"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98"/>
        <v>294.38599999999997</v>
      </c>
      <c r="R1079" s="6">
        <f t="shared" si="99"/>
        <v>154.52000000000001</v>
      </c>
      <c r="S1079" s="6">
        <f t="shared" si="100"/>
        <v>139.86599999999996</v>
      </c>
      <c r="T1079" s="8">
        <f t="shared" si="101"/>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11">
        <f t="shared" si="96"/>
        <v>2026</v>
      </c>
      <c r="D1080" s="13" t="str">
        <f t="shared" si="97"/>
        <v>Q2</v>
      </c>
      <c r="E1080" s="4">
        <f>MONTH(SalesDataTable[[#This Row],[Order Date]])</f>
        <v>6</v>
      </c>
      <c r="F1080" s="4"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98"/>
        <v>43.671499999999995</v>
      </c>
      <c r="R1080" s="6">
        <f t="shared" si="99"/>
        <v>18.41</v>
      </c>
      <c r="S1080" s="6">
        <f t="shared" si="100"/>
        <v>25.261499999999995</v>
      </c>
      <c r="T1080" s="8">
        <f t="shared" si="101"/>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11">
        <f t="shared" si="96"/>
        <v>2026</v>
      </c>
      <c r="D1081" s="13" t="str">
        <f t="shared" si="97"/>
        <v>Q2</v>
      </c>
      <c r="E1081" s="4">
        <f>MONTH(SalesDataTable[[#This Row],[Order Date]])</f>
        <v>6</v>
      </c>
      <c r="F1081" s="4"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98"/>
        <v>188.70799999999997</v>
      </c>
      <c r="R1081" s="6">
        <f t="shared" si="99"/>
        <v>101.89</v>
      </c>
      <c r="S1081" s="6">
        <f t="shared" si="100"/>
        <v>86.817999999999969</v>
      </c>
      <c r="T1081" s="8">
        <f t="shared" si="101"/>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11">
        <f t="shared" si="96"/>
        <v>2026</v>
      </c>
      <c r="D1082" s="13" t="str">
        <f t="shared" si="97"/>
        <v>Q2</v>
      </c>
      <c r="E1082" s="4">
        <f>MONTH(SalesDataTable[[#This Row],[Order Date]])</f>
        <v>6</v>
      </c>
      <c r="F1082" s="4"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98"/>
        <v>842.84999999999991</v>
      </c>
      <c r="R1082" s="6">
        <f t="shared" si="99"/>
        <v>443.25</v>
      </c>
      <c r="S1082" s="6">
        <f t="shared" si="100"/>
        <v>399.59999999999991</v>
      </c>
      <c r="T1082" s="8">
        <f t="shared" si="101"/>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11">
        <f t="shared" si="96"/>
        <v>2026</v>
      </c>
      <c r="D1083" s="13" t="str">
        <f t="shared" si="97"/>
        <v>Q2</v>
      </c>
      <c r="E1083" s="4">
        <f>MONTH(SalesDataTable[[#This Row],[Order Date]])</f>
        <v>6</v>
      </c>
      <c r="F1083" s="4"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98"/>
        <v>36.65</v>
      </c>
      <c r="R1083" s="6">
        <f t="shared" si="99"/>
        <v>13.97</v>
      </c>
      <c r="S1083" s="6">
        <f t="shared" si="100"/>
        <v>22.68</v>
      </c>
      <c r="T1083" s="8">
        <f t="shared" si="101"/>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11">
        <f t="shared" si="96"/>
        <v>2026</v>
      </c>
      <c r="D1084" s="13" t="str">
        <f t="shared" si="97"/>
        <v>Q2</v>
      </c>
      <c r="E1084" s="4">
        <f>MONTH(SalesDataTable[[#This Row],[Order Date]])</f>
        <v>6</v>
      </c>
      <c r="F1084" s="4"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98"/>
        <v>67.355000000000004</v>
      </c>
      <c r="R1084" s="6">
        <f t="shared" si="99"/>
        <v>26.78</v>
      </c>
      <c r="S1084" s="6">
        <f t="shared" si="100"/>
        <v>40.575000000000003</v>
      </c>
      <c r="T1084" s="8">
        <f t="shared" si="101"/>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11">
        <f t="shared" si="96"/>
        <v>2026</v>
      </c>
      <c r="D1085" s="13" t="str">
        <f t="shared" si="97"/>
        <v>Q2</v>
      </c>
      <c r="E1085" s="4">
        <f>MONTH(SalesDataTable[[#This Row],[Order Date]])</f>
        <v>6</v>
      </c>
      <c r="F1085" s="4"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98"/>
        <v>123.71400000000001</v>
      </c>
      <c r="R1085" s="6">
        <f t="shared" si="99"/>
        <v>55.83</v>
      </c>
      <c r="S1085" s="6">
        <f t="shared" si="100"/>
        <v>67.884000000000015</v>
      </c>
      <c r="T1085" s="8">
        <f t="shared" si="101"/>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11">
        <f t="shared" si="96"/>
        <v>2026</v>
      </c>
      <c r="D1086" s="13" t="str">
        <f t="shared" si="97"/>
        <v>Q2</v>
      </c>
      <c r="E1086" s="4">
        <f>MONTH(SalesDataTable[[#This Row],[Order Date]])</f>
        <v>6</v>
      </c>
      <c r="F1086" s="4"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98"/>
        <v>152.78</v>
      </c>
      <c r="R1086" s="6">
        <f t="shared" si="99"/>
        <v>78.540000000000006</v>
      </c>
      <c r="S1086" s="6">
        <f t="shared" si="100"/>
        <v>74.239999999999995</v>
      </c>
      <c r="T1086" s="8">
        <f t="shared" si="101"/>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11">
        <f t="shared" si="96"/>
        <v>2026</v>
      </c>
      <c r="D1087" s="13" t="str">
        <f t="shared" si="97"/>
        <v>Q2</v>
      </c>
      <c r="E1087" s="4">
        <f>MONTH(SalesDataTable[[#This Row],[Order Date]])</f>
        <v>6</v>
      </c>
      <c r="F1087" s="4"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98"/>
        <v>47.271999999999998</v>
      </c>
      <c r="R1087" s="6">
        <f t="shared" si="99"/>
        <v>22.58</v>
      </c>
      <c r="S1087" s="6">
        <f t="shared" si="100"/>
        <v>24.692</v>
      </c>
      <c r="T1087" s="8">
        <f t="shared" si="101"/>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11">
        <f t="shared" si="96"/>
        <v>2026</v>
      </c>
      <c r="D1088" s="13" t="str">
        <f t="shared" si="97"/>
        <v>Q2</v>
      </c>
      <c r="E1088" s="4">
        <f>MONTH(SalesDataTable[[#This Row],[Order Date]])</f>
        <v>6</v>
      </c>
      <c r="F1088" s="4"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98"/>
        <v>149.72</v>
      </c>
      <c r="R1088" s="6">
        <f t="shared" si="99"/>
        <v>79.34</v>
      </c>
      <c r="S1088" s="6">
        <f t="shared" si="100"/>
        <v>70.38</v>
      </c>
      <c r="T1088" s="8">
        <f t="shared" si="101"/>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11">
        <f t="shared" si="96"/>
        <v>2026</v>
      </c>
      <c r="D1089" s="13" t="str">
        <f t="shared" si="97"/>
        <v>Q2</v>
      </c>
      <c r="E1089" s="4">
        <f>MONTH(SalesDataTable[[#This Row],[Order Date]])</f>
        <v>6</v>
      </c>
      <c r="F1089" s="4"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98"/>
        <v>106.2585</v>
      </c>
      <c r="R1089" s="6">
        <f t="shared" si="99"/>
        <v>70.39</v>
      </c>
      <c r="S1089" s="6">
        <f t="shared" si="100"/>
        <v>35.868499999999997</v>
      </c>
      <c r="T1089" s="8">
        <f t="shared" si="101"/>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11">
        <f t="shared" ref="C1090:C1153" si="102">YEAR(B1090)</f>
        <v>2026</v>
      </c>
      <c r="D1090" s="13" t="str">
        <f t="shared" ref="D1090:D1153" si="103">"Q"&amp;ROUNDUP(MONTH(B1090)/3,0)</f>
        <v>Q2</v>
      </c>
      <c r="E1090" s="4">
        <f>MONTH(SalesDataTable[[#This Row],[Order Date]])</f>
        <v>6</v>
      </c>
      <c r="F1090" s="4"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104">M1090*N1090*(1-O1090)</f>
        <v>79.551500000000004</v>
      </c>
      <c r="R1090" s="6">
        <f t="shared" ref="R1090:R1153" si="105">M1090*P1090</f>
        <v>46.48</v>
      </c>
      <c r="S1090" s="6">
        <f t="shared" ref="S1090:S1153" si="106">Q1090-R1090</f>
        <v>33.071500000000007</v>
      </c>
      <c r="T1090" s="8">
        <f t="shared" ref="T1090:T1153" si="107">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11">
        <f t="shared" si="102"/>
        <v>2026</v>
      </c>
      <c r="D1091" s="13" t="str">
        <f t="shared" si="103"/>
        <v>Q2</v>
      </c>
      <c r="E1091" s="4">
        <f>MONTH(SalesDataTable[[#This Row],[Order Date]])</f>
        <v>6</v>
      </c>
      <c r="F1091" s="4"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104"/>
        <v>546.82000000000005</v>
      </c>
      <c r="R1091" s="6">
        <f t="shared" si="105"/>
        <v>318.83999999999997</v>
      </c>
      <c r="S1091" s="6">
        <f t="shared" si="106"/>
        <v>227.98000000000008</v>
      </c>
      <c r="T1091" s="8">
        <f t="shared" si="107"/>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11">
        <f t="shared" si="102"/>
        <v>2026</v>
      </c>
      <c r="D1092" s="13" t="str">
        <f t="shared" si="103"/>
        <v>Q2</v>
      </c>
      <c r="E1092" s="4">
        <f>MONTH(SalesDataTable[[#This Row],[Order Date]])</f>
        <v>6</v>
      </c>
      <c r="F1092" s="4"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104"/>
        <v>763.88</v>
      </c>
      <c r="R1092" s="6">
        <f t="shared" si="105"/>
        <v>413.44</v>
      </c>
      <c r="S1092" s="6">
        <f t="shared" si="106"/>
        <v>350.44</v>
      </c>
      <c r="T1092" s="8">
        <f t="shared" si="107"/>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11">
        <f t="shared" si="102"/>
        <v>2026</v>
      </c>
      <c r="D1093" s="13" t="str">
        <f t="shared" si="103"/>
        <v>Q2</v>
      </c>
      <c r="E1093" s="4">
        <f>MONTH(SalesDataTable[[#This Row],[Order Date]])</f>
        <v>6</v>
      </c>
      <c r="F1093" s="4"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104"/>
        <v>35.78</v>
      </c>
      <c r="R1093" s="6">
        <f t="shared" si="105"/>
        <v>14</v>
      </c>
      <c r="S1093" s="6">
        <f t="shared" si="106"/>
        <v>21.78</v>
      </c>
      <c r="T1093" s="8">
        <f t="shared" si="107"/>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11">
        <f t="shared" si="102"/>
        <v>2026</v>
      </c>
      <c r="D1094" s="13" t="str">
        <f t="shared" si="103"/>
        <v>Q2</v>
      </c>
      <c r="E1094" s="4">
        <f>MONTH(SalesDataTable[[#This Row],[Order Date]])</f>
        <v>6</v>
      </c>
      <c r="F1094" s="4"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104"/>
        <v>356.96249999999998</v>
      </c>
      <c r="R1094" s="6">
        <f t="shared" si="105"/>
        <v>176.85000000000002</v>
      </c>
      <c r="S1094" s="6">
        <f t="shared" si="106"/>
        <v>180.11249999999995</v>
      </c>
      <c r="T1094" s="8">
        <f t="shared" si="107"/>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11">
        <f t="shared" si="102"/>
        <v>2026</v>
      </c>
      <c r="D1095" s="13" t="str">
        <f t="shared" si="103"/>
        <v>Q2</v>
      </c>
      <c r="E1095" s="4">
        <f>MONTH(SalesDataTable[[#This Row],[Order Date]])</f>
        <v>6</v>
      </c>
      <c r="F1095" s="4"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104"/>
        <v>520.99199999999996</v>
      </c>
      <c r="R1095" s="6">
        <f t="shared" si="105"/>
        <v>257.83999999999997</v>
      </c>
      <c r="S1095" s="6">
        <f t="shared" si="106"/>
        <v>263.15199999999999</v>
      </c>
      <c r="T1095" s="8">
        <f t="shared" si="107"/>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11">
        <f t="shared" si="102"/>
        <v>2026</v>
      </c>
      <c r="D1096" s="13" t="str">
        <f t="shared" si="103"/>
        <v>Q2</v>
      </c>
      <c r="E1096" s="4">
        <f>MONTH(SalesDataTable[[#This Row],[Order Date]])</f>
        <v>6</v>
      </c>
      <c r="F1096" s="4"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104"/>
        <v>162.51</v>
      </c>
      <c r="R1096" s="6">
        <f t="shared" si="105"/>
        <v>88.29</v>
      </c>
      <c r="S1096" s="6">
        <f t="shared" si="106"/>
        <v>74.219999999999985</v>
      </c>
      <c r="T1096" s="8">
        <f t="shared" si="107"/>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11">
        <f t="shared" si="102"/>
        <v>2026</v>
      </c>
      <c r="D1097" s="13" t="str">
        <f t="shared" si="103"/>
        <v>Q2</v>
      </c>
      <c r="E1097" s="4">
        <f>MONTH(SalesDataTable[[#This Row],[Order Date]])</f>
        <v>6</v>
      </c>
      <c r="F1097" s="4"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104"/>
        <v>211.56</v>
      </c>
      <c r="R1097" s="6">
        <f t="shared" si="105"/>
        <v>99.359999999999985</v>
      </c>
      <c r="S1097" s="6">
        <f t="shared" si="106"/>
        <v>112.20000000000002</v>
      </c>
      <c r="T1097" s="8">
        <f t="shared" si="107"/>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11">
        <f t="shared" si="102"/>
        <v>2026</v>
      </c>
      <c r="D1098" s="13" t="str">
        <f t="shared" si="103"/>
        <v>Q2</v>
      </c>
      <c r="E1098" s="4">
        <f>MONTH(SalesDataTable[[#This Row],[Order Date]])</f>
        <v>6</v>
      </c>
      <c r="F1098" s="4"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104"/>
        <v>90.28</v>
      </c>
      <c r="R1098" s="6">
        <f t="shared" si="105"/>
        <v>46.04</v>
      </c>
      <c r="S1098" s="6">
        <f t="shared" si="106"/>
        <v>44.24</v>
      </c>
      <c r="T1098" s="8">
        <f t="shared" si="107"/>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11">
        <f t="shared" si="102"/>
        <v>2026</v>
      </c>
      <c r="D1099" s="13" t="str">
        <f t="shared" si="103"/>
        <v>Q2</v>
      </c>
      <c r="E1099" s="4">
        <f>MONTH(SalesDataTable[[#This Row],[Order Date]])</f>
        <v>6</v>
      </c>
      <c r="F1099" s="4"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104"/>
        <v>684.5</v>
      </c>
      <c r="R1099" s="6">
        <f t="shared" si="105"/>
        <v>393.72</v>
      </c>
      <c r="S1099" s="6">
        <f t="shared" si="106"/>
        <v>290.77999999999997</v>
      </c>
      <c r="T1099" s="8">
        <f t="shared" si="107"/>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11">
        <f t="shared" si="102"/>
        <v>2026</v>
      </c>
      <c r="D1100" s="13" t="str">
        <f t="shared" si="103"/>
        <v>Q2</v>
      </c>
      <c r="E1100" s="4">
        <f>MONTH(SalesDataTable[[#This Row],[Order Date]])</f>
        <v>6</v>
      </c>
      <c r="F1100" s="4"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104"/>
        <v>290.24399999999997</v>
      </c>
      <c r="R1100" s="6">
        <f t="shared" si="105"/>
        <v>137.22</v>
      </c>
      <c r="S1100" s="6">
        <f t="shared" si="106"/>
        <v>153.02399999999997</v>
      </c>
      <c r="T1100" s="8">
        <f t="shared" si="107"/>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11">
        <f t="shared" si="102"/>
        <v>2026</v>
      </c>
      <c r="D1101" s="13" t="str">
        <f t="shared" si="103"/>
        <v>Q2</v>
      </c>
      <c r="E1101" s="4">
        <f>MONTH(SalesDataTable[[#This Row],[Order Date]])</f>
        <v>6</v>
      </c>
      <c r="F1101" s="4"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104"/>
        <v>156.06</v>
      </c>
      <c r="R1101" s="6">
        <f t="shared" si="105"/>
        <v>66</v>
      </c>
      <c r="S1101" s="6">
        <f t="shared" si="106"/>
        <v>90.06</v>
      </c>
      <c r="T1101" s="8">
        <f t="shared" si="107"/>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11">
        <f t="shared" si="102"/>
        <v>2026</v>
      </c>
      <c r="D1102" s="13" t="str">
        <f t="shared" si="103"/>
        <v>Q2</v>
      </c>
      <c r="E1102" s="4">
        <f>MONTH(SalesDataTable[[#This Row],[Order Date]])</f>
        <v>6</v>
      </c>
      <c r="F1102" s="4"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104"/>
        <v>1186.4639999999999</v>
      </c>
      <c r="R1102" s="6">
        <f t="shared" si="105"/>
        <v>788.08</v>
      </c>
      <c r="S1102" s="6">
        <f t="shared" si="106"/>
        <v>398.3839999999999</v>
      </c>
      <c r="T1102" s="8">
        <f t="shared" si="107"/>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11">
        <f t="shared" si="102"/>
        <v>2026</v>
      </c>
      <c r="D1103" s="13" t="str">
        <f t="shared" si="103"/>
        <v>Q2</v>
      </c>
      <c r="E1103" s="4">
        <f>MONTH(SalesDataTable[[#This Row],[Order Date]])</f>
        <v>6</v>
      </c>
      <c r="F1103" s="4"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104"/>
        <v>71.28</v>
      </c>
      <c r="R1103" s="6">
        <f t="shared" si="105"/>
        <v>31.92</v>
      </c>
      <c r="S1103" s="6">
        <f t="shared" si="106"/>
        <v>39.36</v>
      </c>
      <c r="T1103" s="8">
        <f t="shared" si="107"/>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11">
        <f t="shared" si="102"/>
        <v>2026</v>
      </c>
      <c r="D1104" s="13" t="str">
        <f t="shared" si="103"/>
        <v>Q2</v>
      </c>
      <c r="E1104" s="4">
        <f>MONTH(SalesDataTable[[#This Row],[Order Date]])</f>
        <v>6</v>
      </c>
      <c r="F1104" s="4"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104"/>
        <v>152.94050000000001</v>
      </c>
      <c r="R1104" s="6">
        <f t="shared" si="105"/>
        <v>89.15</v>
      </c>
      <c r="S1104" s="6">
        <f t="shared" si="106"/>
        <v>63.790500000000009</v>
      </c>
      <c r="T1104" s="8">
        <f t="shared" si="107"/>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11">
        <f t="shared" si="102"/>
        <v>2026</v>
      </c>
      <c r="D1105" s="13" t="str">
        <f t="shared" si="103"/>
        <v>Q2</v>
      </c>
      <c r="E1105" s="4">
        <f>MONTH(SalesDataTable[[#This Row],[Order Date]])</f>
        <v>6</v>
      </c>
      <c r="F1105" s="4"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104"/>
        <v>117.98049999999999</v>
      </c>
      <c r="R1105" s="6">
        <f t="shared" si="105"/>
        <v>67.209999999999994</v>
      </c>
      <c r="S1105" s="6">
        <f t="shared" si="106"/>
        <v>50.770499999999998</v>
      </c>
      <c r="T1105" s="8">
        <f t="shared" si="107"/>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11">
        <f t="shared" si="102"/>
        <v>2026</v>
      </c>
      <c r="D1106" s="13" t="str">
        <f t="shared" si="103"/>
        <v>Q2</v>
      </c>
      <c r="E1106" s="4">
        <f>MONTH(SalesDataTable[[#This Row],[Order Date]])</f>
        <v>6</v>
      </c>
      <c r="F1106" s="4"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104"/>
        <v>68.608999999999995</v>
      </c>
      <c r="R1106" s="6">
        <f t="shared" si="105"/>
        <v>26.58</v>
      </c>
      <c r="S1106" s="6">
        <f t="shared" si="106"/>
        <v>42.028999999999996</v>
      </c>
      <c r="T1106" s="8">
        <f t="shared" si="107"/>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11">
        <f t="shared" si="102"/>
        <v>2026</v>
      </c>
      <c r="D1107" s="13" t="str">
        <f t="shared" si="103"/>
        <v>Q2</v>
      </c>
      <c r="E1107" s="4">
        <f>MONTH(SalesDataTable[[#This Row],[Order Date]])</f>
        <v>6</v>
      </c>
      <c r="F1107" s="4"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104"/>
        <v>155.45799999999997</v>
      </c>
      <c r="R1107" s="6">
        <f t="shared" si="105"/>
        <v>57.68</v>
      </c>
      <c r="S1107" s="6">
        <f t="shared" si="106"/>
        <v>97.777999999999963</v>
      </c>
      <c r="T1107" s="8">
        <f t="shared" si="107"/>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11">
        <f t="shared" si="102"/>
        <v>2026</v>
      </c>
      <c r="D1108" s="13" t="str">
        <f t="shared" si="103"/>
        <v>Q2</v>
      </c>
      <c r="E1108" s="4">
        <f>MONTH(SalesDataTable[[#This Row],[Order Date]])</f>
        <v>6</v>
      </c>
      <c r="F1108" s="4"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104"/>
        <v>637.51499999999999</v>
      </c>
      <c r="R1108" s="6">
        <f t="shared" si="105"/>
        <v>402.95000000000005</v>
      </c>
      <c r="S1108" s="6">
        <f t="shared" si="106"/>
        <v>234.56499999999994</v>
      </c>
      <c r="T1108" s="8">
        <f t="shared" si="107"/>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11">
        <f t="shared" si="102"/>
        <v>2026</v>
      </c>
      <c r="D1109" s="13" t="str">
        <f t="shared" si="103"/>
        <v>Q2</v>
      </c>
      <c r="E1109" s="4">
        <f>MONTH(SalesDataTable[[#This Row],[Order Date]])</f>
        <v>6</v>
      </c>
      <c r="F1109" s="4"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104"/>
        <v>45.153500000000001</v>
      </c>
      <c r="R1109" s="6">
        <f t="shared" si="105"/>
        <v>18.5</v>
      </c>
      <c r="S1109" s="6">
        <f t="shared" si="106"/>
        <v>26.653500000000001</v>
      </c>
      <c r="T1109" s="8">
        <f t="shared" si="107"/>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11">
        <f t="shared" si="102"/>
        <v>2026</v>
      </c>
      <c r="D1110" s="13" t="str">
        <f t="shared" si="103"/>
        <v>Q2</v>
      </c>
      <c r="E1110" s="4">
        <f>MONTH(SalesDataTable[[#This Row],[Order Date]])</f>
        <v>6</v>
      </c>
      <c r="F1110" s="4"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104"/>
        <v>417.3075</v>
      </c>
      <c r="R1110" s="6">
        <f t="shared" si="105"/>
        <v>257.39999999999998</v>
      </c>
      <c r="S1110" s="6">
        <f t="shared" si="106"/>
        <v>159.90750000000003</v>
      </c>
      <c r="T1110" s="8">
        <f t="shared" si="107"/>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11">
        <f t="shared" si="102"/>
        <v>2026</v>
      </c>
      <c r="D1111" s="13" t="str">
        <f t="shared" si="103"/>
        <v>Q2</v>
      </c>
      <c r="E1111" s="4">
        <f>MONTH(SalesDataTable[[#This Row],[Order Date]])</f>
        <v>6</v>
      </c>
      <c r="F1111" s="4"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104"/>
        <v>556.53750000000002</v>
      </c>
      <c r="R1111" s="6">
        <f t="shared" si="105"/>
        <v>342.35</v>
      </c>
      <c r="S1111" s="6">
        <f t="shared" si="106"/>
        <v>214.1875</v>
      </c>
      <c r="T1111" s="8">
        <f t="shared" si="107"/>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11">
        <f t="shared" si="102"/>
        <v>2026</v>
      </c>
      <c r="D1112" s="13" t="str">
        <f t="shared" si="103"/>
        <v>Q2</v>
      </c>
      <c r="E1112" s="4">
        <f>MONTH(SalesDataTable[[#This Row],[Order Date]])</f>
        <v>6</v>
      </c>
      <c r="F1112" s="4"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104"/>
        <v>804.09999999999991</v>
      </c>
      <c r="R1112" s="6">
        <f t="shared" si="105"/>
        <v>450.7</v>
      </c>
      <c r="S1112" s="6">
        <f t="shared" si="106"/>
        <v>353.39999999999992</v>
      </c>
      <c r="T1112" s="8">
        <f t="shared" si="107"/>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11">
        <f t="shared" si="102"/>
        <v>2026</v>
      </c>
      <c r="D1113" s="13" t="str">
        <f t="shared" si="103"/>
        <v>Q2</v>
      </c>
      <c r="E1113" s="4">
        <f>MONTH(SalesDataTable[[#This Row],[Order Date]])</f>
        <v>6</v>
      </c>
      <c r="F1113" s="4"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104"/>
        <v>121.53</v>
      </c>
      <c r="R1113" s="6">
        <f t="shared" si="105"/>
        <v>50.820000000000007</v>
      </c>
      <c r="S1113" s="6">
        <f t="shared" si="106"/>
        <v>70.709999999999994</v>
      </c>
      <c r="T1113" s="8">
        <f t="shared" si="107"/>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11">
        <f t="shared" si="102"/>
        <v>2026</v>
      </c>
      <c r="D1114" s="13" t="str">
        <f t="shared" si="103"/>
        <v>Q2</v>
      </c>
      <c r="E1114" s="4">
        <f>MONTH(SalesDataTable[[#This Row],[Order Date]])</f>
        <v>6</v>
      </c>
      <c r="F1114" s="4"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104"/>
        <v>81.08</v>
      </c>
      <c r="R1114" s="6">
        <f t="shared" si="105"/>
        <v>41.52</v>
      </c>
      <c r="S1114" s="6">
        <f t="shared" si="106"/>
        <v>39.559999999999995</v>
      </c>
      <c r="T1114" s="8">
        <f t="shared" si="107"/>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11">
        <f t="shared" si="102"/>
        <v>2026</v>
      </c>
      <c r="D1115" s="13" t="str">
        <f t="shared" si="103"/>
        <v>Q2</v>
      </c>
      <c r="E1115" s="4">
        <f>MONTH(SalesDataTable[[#This Row],[Order Date]])</f>
        <v>6</v>
      </c>
      <c r="F1115" s="4"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104"/>
        <v>541.548</v>
      </c>
      <c r="R1115" s="6">
        <f t="shared" si="105"/>
        <v>310.60000000000002</v>
      </c>
      <c r="S1115" s="6">
        <f t="shared" si="106"/>
        <v>230.94799999999998</v>
      </c>
      <c r="T1115" s="8">
        <f t="shared" si="107"/>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11">
        <f t="shared" si="102"/>
        <v>2026</v>
      </c>
      <c r="D1116" s="13" t="str">
        <f t="shared" si="103"/>
        <v>Q2</v>
      </c>
      <c r="E1116" s="4">
        <f>MONTH(SalesDataTable[[#This Row],[Order Date]])</f>
        <v>6</v>
      </c>
      <c r="F1116" s="4"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104"/>
        <v>192.42</v>
      </c>
      <c r="R1116" s="6">
        <f t="shared" si="105"/>
        <v>103.31</v>
      </c>
      <c r="S1116" s="6">
        <f t="shared" si="106"/>
        <v>89.109999999999985</v>
      </c>
      <c r="T1116" s="8">
        <f t="shared" si="107"/>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11">
        <f t="shared" si="102"/>
        <v>2026</v>
      </c>
      <c r="D1117" s="13" t="str">
        <f t="shared" si="103"/>
        <v>Q2</v>
      </c>
      <c r="E1117" s="4">
        <f>MONTH(SalesDataTable[[#This Row],[Order Date]])</f>
        <v>6</v>
      </c>
      <c r="F1117" s="4"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104"/>
        <v>2831.6899999999996</v>
      </c>
      <c r="R1117" s="6">
        <f t="shared" si="105"/>
        <v>1945.2</v>
      </c>
      <c r="S1117" s="6">
        <f t="shared" si="106"/>
        <v>886.48999999999955</v>
      </c>
      <c r="T1117" s="8">
        <f t="shared" si="107"/>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11">
        <f t="shared" si="102"/>
        <v>2026</v>
      </c>
      <c r="D1118" s="13" t="str">
        <f t="shared" si="103"/>
        <v>Q2</v>
      </c>
      <c r="E1118" s="4">
        <f>MONTH(SalesDataTable[[#This Row],[Order Date]])</f>
        <v>6</v>
      </c>
      <c r="F1118" s="4"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104"/>
        <v>75.905000000000001</v>
      </c>
      <c r="R1118" s="6">
        <f t="shared" si="105"/>
        <v>40.19</v>
      </c>
      <c r="S1118" s="6">
        <f t="shared" si="106"/>
        <v>35.715000000000003</v>
      </c>
      <c r="T1118" s="8">
        <f t="shared" si="107"/>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11">
        <f t="shared" si="102"/>
        <v>2026</v>
      </c>
      <c r="D1119" s="13" t="str">
        <f t="shared" si="103"/>
        <v>Q2</v>
      </c>
      <c r="E1119" s="4">
        <f>MONTH(SalesDataTable[[#This Row],[Order Date]])</f>
        <v>6</v>
      </c>
      <c r="F1119" s="4"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104"/>
        <v>51.12</v>
      </c>
      <c r="R1119" s="6">
        <f t="shared" si="105"/>
        <v>22.43</v>
      </c>
      <c r="S1119" s="6">
        <f t="shared" si="106"/>
        <v>28.689999999999998</v>
      </c>
      <c r="T1119" s="8">
        <f t="shared" si="107"/>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11">
        <f t="shared" si="102"/>
        <v>2026</v>
      </c>
      <c r="D1120" s="13" t="str">
        <f t="shared" si="103"/>
        <v>Q2</v>
      </c>
      <c r="E1120" s="4">
        <f>MONTH(SalesDataTable[[#This Row],[Order Date]])</f>
        <v>6</v>
      </c>
      <c r="F1120" s="4"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104"/>
        <v>180.66</v>
      </c>
      <c r="R1120" s="6">
        <f t="shared" si="105"/>
        <v>92.6</v>
      </c>
      <c r="S1120" s="6">
        <f t="shared" si="106"/>
        <v>88.06</v>
      </c>
      <c r="T1120" s="8">
        <f t="shared" si="107"/>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11">
        <f t="shared" si="102"/>
        <v>2026</v>
      </c>
      <c r="D1121" s="13" t="str">
        <f t="shared" si="103"/>
        <v>Q2</v>
      </c>
      <c r="E1121" s="4">
        <f>MONTH(SalesDataTable[[#This Row],[Order Date]])</f>
        <v>6</v>
      </c>
      <c r="F1121" s="4"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104"/>
        <v>69.919999999999987</v>
      </c>
      <c r="R1121" s="6">
        <f t="shared" si="105"/>
        <v>27.88</v>
      </c>
      <c r="S1121" s="6">
        <f t="shared" si="106"/>
        <v>42.039999999999992</v>
      </c>
      <c r="T1121" s="8">
        <f t="shared" si="107"/>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11">
        <f t="shared" si="102"/>
        <v>2026</v>
      </c>
      <c r="D1122" s="13" t="str">
        <f t="shared" si="103"/>
        <v>Q2</v>
      </c>
      <c r="E1122" s="4">
        <f>MONTH(SalesDataTable[[#This Row],[Order Date]])</f>
        <v>6</v>
      </c>
      <c r="F1122" s="4"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104"/>
        <v>41.13</v>
      </c>
      <c r="R1122" s="6">
        <f t="shared" si="105"/>
        <v>18.600000000000001</v>
      </c>
      <c r="S1122" s="6">
        <f t="shared" si="106"/>
        <v>22.53</v>
      </c>
      <c r="T1122" s="8">
        <f t="shared" si="107"/>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11">
        <f t="shared" si="102"/>
        <v>2026</v>
      </c>
      <c r="D1123" s="13" t="str">
        <f t="shared" si="103"/>
        <v>Q2</v>
      </c>
      <c r="E1123" s="4">
        <f>MONTH(SalesDataTable[[#This Row],[Order Date]])</f>
        <v>6</v>
      </c>
      <c r="F1123" s="4"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104"/>
        <v>438.21000000000004</v>
      </c>
      <c r="R1123" s="6">
        <f t="shared" si="105"/>
        <v>259.29000000000002</v>
      </c>
      <c r="S1123" s="6">
        <f t="shared" si="106"/>
        <v>178.92000000000002</v>
      </c>
      <c r="T1123" s="8">
        <f t="shared" si="107"/>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11">
        <f t="shared" si="102"/>
        <v>2026</v>
      </c>
      <c r="D1124" s="13" t="str">
        <f t="shared" si="103"/>
        <v>Q2</v>
      </c>
      <c r="E1124" s="4">
        <f>MONTH(SalesDataTable[[#This Row],[Order Date]])</f>
        <v>6</v>
      </c>
      <c r="F1124" s="4"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104"/>
        <v>289.48</v>
      </c>
      <c r="R1124" s="6">
        <f t="shared" si="105"/>
        <v>164.20000000000002</v>
      </c>
      <c r="S1124" s="6">
        <f t="shared" si="106"/>
        <v>125.28</v>
      </c>
      <c r="T1124" s="8">
        <f t="shared" si="107"/>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11">
        <f t="shared" si="102"/>
        <v>2026</v>
      </c>
      <c r="D1125" s="13" t="str">
        <f t="shared" si="103"/>
        <v>Q2</v>
      </c>
      <c r="E1125" s="4">
        <f>MONTH(SalesDataTable[[#This Row],[Order Date]])</f>
        <v>6</v>
      </c>
      <c r="F1125" s="4"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104"/>
        <v>60.536999999999999</v>
      </c>
      <c r="R1125" s="6">
        <f t="shared" si="105"/>
        <v>27.92</v>
      </c>
      <c r="S1125" s="6">
        <f t="shared" si="106"/>
        <v>32.616999999999997</v>
      </c>
      <c r="T1125" s="8">
        <f t="shared" si="107"/>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11">
        <f t="shared" si="102"/>
        <v>2026</v>
      </c>
      <c r="D1126" s="13" t="str">
        <f t="shared" si="103"/>
        <v>Q2</v>
      </c>
      <c r="E1126" s="4">
        <f>MONTH(SalesDataTable[[#This Row],[Order Date]])</f>
        <v>6</v>
      </c>
      <c r="F1126" s="4"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104"/>
        <v>266.24</v>
      </c>
      <c r="R1126" s="6">
        <f t="shared" si="105"/>
        <v>134.04</v>
      </c>
      <c r="S1126" s="6">
        <f t="shared" si="106"/>
        <v>132.20000000000002</v>
      </c>
      <c r="T1126" s="8">
        <f t="shared" si="107"/>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11">
        <f t="shared" si="102"/>
        <v>2026</v>
      </c>
      <c r="D1127" s="13" t="str">
        <f t="shared" si="103"/>
        <v>Q2</v>
      </c>
      <c r="E1127" s="4">
        <f>MONTH(SalesDataTable[[#This Row],[Order Date]])</f>
        <v>6</v>
      </c>
      <c r="F1127" s="4"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104"/>
        <v>48.668499999999995</v>
      </c>
      <c r="R1127" s="6">
        <f t="shared" si="105"/>
        <v>23.12</v>
      </c>
      <c r="S1127" s="6">
        <f t="shared" si="106"/>
        <v>25.548499999999994</v>
      </c>
      <c r="T1127" s="8">
        <f t="shared" si="107"/>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11">
        <f t="shared" si="102"/>
        <v>2026</v>
      </c>
      <c r="D1128" s="13" t="str">
        <f t="shared" si="103"/>
        <v>Q2</v>
      </c>
      <c r="E1128" s="4">
        <f>MONTH(SalesDataTable[[#This Row],[Order Date]])</f>
        <v>6</v>
      </c>
      <c r="F1128" s="4"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104"/>
        <v>93.5</v>
      </c>
      <c r="R1128" s="6">
        <f t="shared" si="105"/>
        <v>46.63</v>
      </c>
      <c r="S1128" s="6">
        <f t="shared" si="106"/>
        <v>46.87</v>
      </c>
      <c r="T1128" s="8">
        <f t="shared" si="107"/>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11">
        <f t="shared" si="102"/>
        <v>2026</v>
      </c>
      <c r="D1129" s="13" t="str">
        <f t="shared" si="103"/>
        <v>Q2</v>
      </c>
      <c r="E1129" s="4">
        <f>MONTH(SalesDataTable[[#This Row],[Order Date]])</f>
        <v>6</v>
      </c>
      <c r="F1129" s="4"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104"/>
        <v>123.47999999999999</v>
      </c>
      <c r="R1129" s="6">
        <f t="shared" si="105"/>
        <v>44.37</v>
      </c>
      <c r="S1129" s="6">
        <f t="shared" si="106"/>
        <v>79.109999999999985</v>
      </c>
      <c r="T1129" s="8">
        <f t="shared" si="107"/>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11">
        <f t="shared" si="102"/>
        <v>2026</v>
      </c>
      <c r="D1130" s="13" t="str">
        <f t="shared" si="103"/>
        <v>Q2</v>
      </c>
      <c r="E1130" s="4">
        <f>MONTH(SalesDataTable[[#This Row],[Order Date]])</f>
        <v>6</v>
      </c>
      <c r="F1130" s="4"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104"/>
        <v>37.753</v>
      </c>
      <c r="R1130" s="6">
        <f t="shared" si="105"/>
        <v>14.39</v>
      </c>
      <c r="S1130" s="6">
        <f t="shared" si="106"/>
        <v>23.363</v>
      </c>
      <c r="T1130" s="8">
        <f t="shared" si="107"/>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11">
        <f t="shared" si="102"/>
        <v>2026</v>
      </c>
      <c r="D1131" s="13" t="str">
        <f t="shared" si="103"/>
        <v>Q2</v>
      </c>
      <c r="E1131" s="4">
        <f>MONTH(SalesDataTable[[#This Row],[Order Date]])</f>
        <v>6</v>
      </c>
      <c r="F1131" s="4"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104"/>
        <v>126.33300000000001</v>
      </c>
      <c r="R1131" s="6">
        <f t="shared" si="105"/>
        <v>54.75</v>
      </c>
      <c r="S1131" s="6">
        <f t="shared" si="106"/>
        <v>71.583000000000013</v>
      </c>
      <c r="T1131" s="8">
        <f t="shared" si="107"/>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11">
        <f t="shared" si="102"/>
        <v>2026</v>
      </c>
      <c r="D1132" s="13" t="str">
        <f t="shared" si="103"/>
        <v>Q2</v>
      </c>
      <c r="E1132" s="4">
        <f>MONTH(SalesDataTable[[#This Row],[Order Date]])</f>
        <v>6</v>
      </c>
      <c r="F1132" s="4"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104"/>
        <v>293.56799999999998</v>
      </c>
      <c r="R1132" s="6">
        <f t="shared" si="105"/>
        <v>178.96</v>
      </c>
      <c r="S1132" s="6">
        <f t="shared" si="106"/>
        <v>114.60799999999998</v>
      </c>
      <c r="T1132" s="8">
        <f t="shared" si="107"/>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11">
        <f t="shared" si="102"/>
        <v>2026</v>
      </c>
      <c r="D1133" s="13" t="str">
        <f t="shared" si="103"/>
        <v>Q2</v>
      </c>
      <c r="E1133" s="4">
        <f>MONTH(SalesDataTable[[#This Row],[Order Date]])</f>
        <v>6</v>
      </c>
      <c r="F1133" s="4"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104"/>
        <v>32.652000000000001</v>
      </c>
      <c r="R1133" s="6">
        <f t="shared" si="105"/>
        <v>13.8</v>
      </c>
      <c r="S1133" s="6">
        <f t="shared" si="106"/>
        <v>18.852</v>
      </c>
      <c r="T1133" s="8">
        <f t="shared" si="107"/>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11">
        <f t="shared" si="102"/>
        <v>2026</v>
      </c>
      <c r="D1134" s="13" t="str">
        <f t="shared" si="103"/>
        <v>Q2</v>
      </c>
      <c r="E1134" s="4">
        <f>MONTH(SalesDataTable[[#This Row],[Order Date]])</f>
        <v>6</v>
      </c>
      <c r="F1134" s="4"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104"/>
        <v>197.154</v>
      </c>
      <c r="R1134" s="6">
        <f t="shared" si="105"/>
        <v>98.07</v>
      </c>
      <c r="S1134" s="6">
        <f t="shared" si="106"/>
        <v>99.084000000000003</v>
      </c>
      <c r="T1134" s="8">
        <f t="shared" si="107"/>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11">
        <f t="shared" si="102"/>
        <v>2026</v>
      </c>
      <c r="D1135" s="13" t="str">
        <f t="shared" si="103"/>
        <v>Q2</v>
      </c>
      <c r="E1135" s="4">
        <f>MONTH(SalesDataTable[[#This Row],[Order Date]])</f>
        <v>6</v>
      </c>
      <c r="F1135" s="4"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104"/>
        <v>613.52</v>
      </c>
      <c r="R1135" s="6">
        <f t="shared" si="105"/>
        <v>307.68</v>
      </c>
      <c r="S1135" s="6">
        <f t="shared" si="106"/>
        <v>305.83999999999997</v>
      </c>
      <c r="T1135" s="8">
        <f t="shared" si="107"/>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11">
        <f t="shared" si="102"/>
        <v>2026</v>
      </c>
      <c r="D1136" s="13" t="str">
        <f t="shared" si="103"/>
        <v>Q2</v>
      </c>
      <c r="E1136" s="4">
        <f>MONTH(SalesDataTable[[#This Row],[Order Date]])</f>
        <v>6</v>
      </c>
      <c r="F1136" s="4"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104"/>
        <v>251</v>
      </c>
      <c r="R1136" s="6">
        <f t="shared" si="105"/>
        <v>123.34</v>
      </c>
      <c r="S1136" s="6">
        <f t="shared" si="106"/>
        <v>127.66</v>
      </c>
      <c r="T1136" s="8">
        <f t="shared" si="107"/>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11">
        <f t="shared" si="102"/>
        <v>2026</v>
      </c>
      <c r="D1137" s="13" t="str">
        <f t="shared" si="103"/>
        <v>Q2</v>
      </c>
      <c r="E1137" s="4">
        <f>MONTH(SalesDataTable[[#This Row],[Order Date]])</f>
        <v>6</v>
      </c>
      <c r="F1137" s="4"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104"/>
        <v>205.91249999999999</v>
      </c>
      <c r="R1137" s="6">
        <f t="shared" si="105"/>
        <v>128.43</v>
      </c>
      <c r="S1137" s="6">
        <f t="shared" si="106"/>
        <v>77.482499999999987</v>
      </c>
      <c r="T1137" s="8">
        <f t="shared" si="107"/>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11">
        <f t="shared" si="102"/>
        <v>2026</v>
      </c>
      <c r="D1138" s="13" t="str">
        <f t="shared" si="103"/>
        <v>Q2</v>
      </c>
      <c r="E1138" s="4">
        <f>MONTH(SalesDataTable[[#This Row],[Order Date]])</f>
        <v>6</v>
      </c>
      <c r="F1138" s="4"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104"/>
        <v>274.73999999999995</v>
      </c>
      <c r="R1138" s="6">
        <f t="shared" si="105"/>
        <v>108.4</v>
      </c>
      <c r="S1138" s="6">
        <f t="shared" si="106"/>
        <v>166.33999999999995</v>
      </c>
      <c r="T1138" s="8">
        <f t="shared" si="107"/>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11">
        <f t="shared" si="102"/>
        <v>2026</v>
      </c>
      <c r="D1139" s="13" t="str">
        <f t="shared" si="103"/>
        <v>Q2</v>
      </c>
      <c r="E1139" s="4">
        <f>MONTH(SalesDataTable[[#This Row],[Order Date]])</f>
        <v>6</v>
      </c>
      <c r="F1139" s="4"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104"/>
        <v>286.2</v>
      </c>
      <c r="R1139" s="6">
        <f t="shared" si="105"/>
        <v>156.22</v>
      </c>
      <c r="S1139" s="6">
        <f t="shared" si="106"/>
        <v>129.97999999999999</v>
      </c>
      <c r="T1139" s="8">
        <f t="shared" si="107"/>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11">
        <f t="shared" si="102"/>
        <v>2026</v>
      </c>
      <c r="D1140" s="13" t="str">
        <f t="shared" si="103"/>
        <v>Q2</v>
      </c>
      <c r="E1140" s="4">
        <f>MONTH(SalesDataTable[[#This Row],[Order Date]])</f>
        <v>6</v>
      </c>
      <c r="F1140" s="4"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104"/>
        <v>495.56</v>
      </c>
      <c r="R1140" s="6">
        <f t="shared" si="105"/>
        <v>237.68</v>
      </c>
      <c r="S1140" s="6">
        <f t="shared" si="106"/>
        <v>257.88</v>
      </c>
      <c r="T1140" s="8">
        <f t="shared" si="107"/>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11">
        <f t="shared" si="102"/>
        <v>2026</v>
      </c>
      <c r="D1141" s="13" t="str">
        <f t="shared" si="103"/>
        <v>Q2</v>
      </c>
      <c r="E1141" s="4">
        <f>MONTH(SalesDataTable[[#This Row],[Order Date]])</f>
        <v>6</v>
      </c>
      <c r="F1141" s="4"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104"/>
        <v>128.64899999999997</v>
      </c>
      <c r="R1141" s="6">
        <f t="shared" si="105"/>
        <v>68.180000000000007</v>
      </c>
      <c r="S1141" s="6">
        <f t="shared" si="106"/>
        <v>60.468999999999966</v>
      </c>
      <c r="T1141" s="8">
        <f t="shared" si="107"/>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11">
        <f t="shared" si="102"/>
        <v>2026</v>
      </c>
      <c r="D1142" s="13" t="str">
        <f t="shared" si="103"/>
        <v>Q2</v>
      </c>
      <c r="E1142" s="4">
        <f>MONTH(SalesDataTable[[#This Row],[Order Date]])</f>
        <v>6</v>
      </c>
      <c r="F1142" s="4"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104"/>
        <v>88.805999999999997</v>
      </c>
      <c r="R1142" s="6">
        <f t="shared" si="105"/>
        <v>44.31</v>
      </c>
      <c r="S1142" s="6">
        <f t="shared" si="106"/>
        <v>44.495999999999995</v>
      </c>
      <c r="T1142" s="8">
        <f t="shared" si="107"/>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11">
        <f t="shared" si="102"/>
        <v>2026</v>
      </c>
      <c r="D1143" s="13" t="str">
        <f t="shared" si="103"/>
        <v>Q2</v>
      </c>
      <c r="E1143" s="4">
        <f>MONTH(SalesDataTable[[#This Row],[Order Date]])</f>
        <v>6</v>
      </c>
      <c r="F1143" s="4"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104"/>
        <v>148.2475</v>
      </c>
      <c r="R1143" s="6">
        <f t="shared" si="105"/>
        <v>81.28</v>
      </c>
      <c r="S1143" s="6">
        <f t="shared" si="106"/>
        <v>66.967500000000001</v>
      </c>
      <c r="T1143" s="8">
        <f t="shared" si="107"/>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11">
        <f t="shared" si="102"/>
        <v>2026</v>
      </c>
      <c r="D1144" s="13" t="str">
        <f t="shared" si="103"/>
        <v>Q2</v>
      </c>
      <c r="E1144" s="4">
        <f>MONTH(SalesDataTable[[#This Row],[Order Date]])</f>
        <v>6</v>
      </c>
      <c r="F1144" s="4"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104"/>
        <v>36.74</v>
      </c>
      <c r="R1144" s="6">
        <f t="shared" si="105"/>
        <v>14.15</v>
      </c>
      <c r="S1144" s="6">
        <f t="shared" si="106"/>
        <v>22.590000000000003</v>
      </c>
      <c r="T1144" s="8">
        <f t="shared" si="107"/>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11">
        <f t="shared" si="102"/>
        <v>2026</v>
      </c>
      <c r="D1145" s="13" t="str">
        <f t="shared" si="103"/>
        <v>Q2</v>
      </c>
      <c r="E1145" s="4">
        <f>MONTH(SalesDataTable[[#This Row],[Order Date]])</f>
        <v>6</v>
      </c>
      <c r="F1145" s="4"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104"/>
        <v>398.56</v>
      </c>
      <c r="R1145" s="6">
        <f t="shared" si="105"/>
        <v>205.7</v>
      </c>
      <c r="S1145" s="6">
        <f t="shared" si="106"/>
        <v>192.86</v>
      </c>
      <c r="T1145" s="8">
        <f t="shared" si="107"/>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11">
        <f t="shared" si="102"/>
        <v>2026</v>
      </c>
      <c r="D1146" s="13" t="str">
        <f t="shared" si="103"/>
        <v>Q2</v>
      </c>
      <c r="E1146" s="4">
        <f>MONTH(SalesDataTable[[#This Row],[Order Date]])</f>
        <v>6</v>
      </c>
      <c r="F1146" s="4"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104"/>
        <v>70.375999999999991</v>
      </c>
      <c r="R1146" s="6">
        <f t="shared" si="105"/>
        <v>27.52</v>
      </c>
      <c r="S1146" s="6">
        <f t="shared" si="106"/>
        <v>42.855999999999995</v>
      </c>
      <c r="T1146" s="8">
        <f t="shared" si="107"/>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11">
        <f t="shared" si="102"/>
        <v>2026</v>
      </c>
      <c r="D1147" s="13" t="str">
        <f t="shared" si="103"/>
        <v>Q2</v>
      </c>
      <c r="E1147" s="4">
        <f>MONTH(SalesDataTable[[#This Row],[Order Date]])</f>
        <v>6</v>
      </c>
      <c r="F1147" s="4"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104"/>
        <v>145.71</v>
      </c>
      <c r="R1147" s="6">
        <f t="shared" si="105"/>
        <v>78.88</v>
      </c>
      <c r="S1147" s="6">
        <f t="shared" si="106"/>
        <v>66.830000000000013</v>
      </c>
      <c r="T1147" s="8">
        <f t="shared" si="107"/>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11">
        <f t="shared" si="102"/>
        <v>2026</v>
      </c>
      <c r="D1148" s="13" t="str">
        <f t="shared" si="103"/>
        <v>Q2</v>
      </c>
      <c r="E1148" s="4">
        <f>MONTH(SalesDataTable[[#This Row],[Order Date]])</f>
        <v>6</v>
      </c>
      <c r="F1148" s="4"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104"/>
        <v>143.887</v>
      </c>
      <c r="R1148" s="6">
        <f t="shared" si="105"/>
        <v>77.98</v>
      </c>
      <c r="S1148" s="6">
        <f t="shared" si="106"/>
        <v>65.906999999999996</v>
      </c>
      <c r="T1148" s="8">
        <f t="shared" si="107"/>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11">
        <f t="shared" si="102"/>
        <v>2026</v>
      </c>
      <c r="D1149" s="13" t="str">
        <f t="shared" si="103"/>
        <v>Q2</v>
      </c>
      <c r="E1149" s="4">
        <f>MONTH(SalesDataTable[[#This Row],[Order Date]])</f>
        <v>6</v>
      </c>
      <c r="F1149" s="4"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104"/>
        <v>450.5</v>
      </c>
      <c r="R1149" s="6">
        <f t="shared" si="105"/>
        <v>221.6</v>
      </c>
      <c r="S1149" s="6">
        <f t="shared" si="106"/>
        <v>228.9</v>
      </c>
      <c r="T1149" s="8">
        <f t="shared" si="107"/>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11">
        <f t="shared" si="102"/>
        <v>2026</v>
      </c>
      <c r="D1150" s="13" t="str">
        <f t="shared" si="103"/>
        <v>Q2</v>
      </c>
      <c r="E1150" s="4">
        <f>MONTH(SalesDataTable[[#This Row],[Order Date]])</f>
        <v>6</v>
      </c>
      <c r="F1150" s="4"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104"/>
        <v>140.12100000000001</v>
      </c>
      <c r="R1150" s="6">
        <f t="shared" si="105"/>
        <v>79.42</v>
      </c>
      <c r="S1150" s="6">
        <f t="shared" si="106"/>
        <v>60.701000000000008</v>
      </c>
      <c r="T1150" s="8">
        <f t="shared" si="107"/>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11">
        <f t="shared" si="102"/>
        <v>2026</v>
      </c>
      <c r="D1151" s="13" t="str">
        <f t="shared" si="103"/>
        <v>Q2</v>
      </c>
      <c r="E1151" s="4">
        <f>MONTH(SalesDataTable[[#This Row],[Order Date]])</f>
        <v>6</v>
      </c>
      <c r="F1151" s="4"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104"/>
        <v>47.604499999999994</v>
      </c>
      <c r="R1151" s="6">
        <f t="shared" si="105"/>
        <v>21.38</v>
      </c>
      <c r="S1151" s="6">
        <f t="shared" si="106"/>
        <v>26.224499999999995</v>
      </c>
      <c r="T1151" s="8">
        <f t="shared" si="107"/>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11">
        <f t="shared" si="102"/>
        <v>2026</v>
      </c>
      <c r="D1152" s="13" t="str">
        <f t="shared" si="103"/>
        <v>Q2</v>
      </c>
      <c r="E1152" s="4">
        <f>MONTH(SalesDataTable[[#This Row],[Order Date]])</f>
        <v>6</v>
      </c>
      <c r="F1152" s="4"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104"/>
        <v>128.29500000000002</v>
      </c>
      <c r="R1152" s="6">
        <f t="shared" si="105"/>
        <v>79.709999999999994</v>
      </c>
      <c r="S1152" s="6">
        <f t="shared" si="106"/>
        <v>48.585000000000022</v>
      </c>
      <c r="T1152" s="8">
        <f t="shared" si="107"/>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11">
        <f t="shared" si="102"/>
        <v>2026</v>
      </c>
      <c r="D1153" s="13" t="str">
        <f t="shared" si="103"/>
        <v>Q2</v>
      </c>
      <c r="E1153" s="4">
        <f>MONTH(SalesDataTable[[#This Row],[Order Date]])</f>
        <v>6</v>
      </c>
      <c r="F1153" s="4"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104"/>
        <v>544.6635</v>
      </c>
      <c r="R1153" s="6">
        <f t="shared" si="105"/>
        <v>308.45999999999998</v>
      </c>
      <c r="S1153" s="6">
        <f t="shared" si="106"/>
        <v>236.20350000000002</v>
      </c>
      <c r="T1153" s="8">
        <f t="shared" si="107"/>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11">
        <f t="shared" ref="C1154:C1217" si="108">YEAR(B1154)</f>
        <v>2026</v>
      </c>
      <c r="D1154" s="13" t="str">
        <f t="shared" ref="D1154:D1217" si="109">"Q"&amp;ROUNDUP(MONTH(B1154)/3,0)</f>
        <v>Q2</v>
      </c>
      <c r="E1154" s="4">
        <f>MONTH(SalesDataTable[[#This Row],[Order Date]])</f>
        <v>6</v>
      </c>
      <c r="F1154" s="4"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110">M1154*N1154*(1-O1154)</f>
        <v>205.173</v>
      </c>
      <c r="R1154" s="6">
        <f t="shared" ref="R1154:R1217" si="111">M1154*P1154</f>
        <v>102.47999999999999</v>
      </c>
      <c r="S1154" s="6">
        <f t="shared" ref="S1154:S1217" si="112">Q1154-R1154</f>
        <v>102.69300000000001</v>
      </c>
      <c r="T1154" s="8">
        <f t="shared" ref="T1154:T1217" si="113">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11">
        <f t="shared" si="108"/>
        <v>2026</v>
      </c>
      <c r="D1155" s="13" t="str">
        <f t="shared" si="109"/>
        <v>Q2</v>
      </c>
      <c r="E1155" s="4">
        <f>MONTH(SalesDataTable[[#This Row],[Order Date]])</f>
        <v>6</v>
      </c>
      <c r="F1155" s="4"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110"/>
        <v>162.97999999999999</v>
      </c>
      <c r="R1155" s="6">
        <f t="shared" si="111"/>
        <v>84.3</v>
      </c>
      <c r="S1155" s="6">
        <f t="shared" si="112"/>
        <v>78.679999999999993</v>
      </c>
      <c r="T1155" s="8">
        <f t="shared" si="113"/>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11">
        <f t="shared" si="108"/>
        <v>2026</v>
      </c>
      <c r="D1156" s="13" t="str">
        <f t="shared" si="109"/>
        <v>Q2</v>
      </c>
      <c r="E1156" s="4">
        <f>MONTH(SalesDataTable[[#This Row],[Order Date]])</f>
        <v>6</v>
      </c>
      <c r="F1156" s="4"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110"/>
        <v>1041.3440000000001</v>
      </c>
      <c r="R1156" s="6">
        <f t="shared" si="111"/>
        <v>682.16</v>
      </c>
      <c r="S1156" s="6">
        <f t="shared" si="112"/>
        <v>359.18400000000008</v>
      </c>
      <c r="T1156" s="8">
        <f t="shared" si="113"/>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11">
        <f t="shared" si="108"/>
        <v>2026</v>
      </c>
      <c r="D1157" s="13" t="str">
        <f t="shared" si="109"/>
        <v>Q2</v>
      </c>
      <c r="E1157" s="4">
        <f>MONTH(SalesDataTable[[#This Row],[Order Date]])</f>
        <v>6</v>
      </c>
      <c r="F1157" s="4"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110"/>
        <v>32.832000000000001</v>
      </c>
      <c r="R1157" s="6">
        <f t="shared" si="111"/>
        <v>13.9</v>
      </c>
      <c r="S1157" s="6">
        <f t="shared" si="112"/>
        <v>18.932000000000002</v>
      </c>
      <c r="T1157" s="8">
        <f t="shared" si="113"/>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11">
        <f t="shared" si="108"/>
        <v>2026</v>
      </c>
      <c r="D1158" s="13" t="str">
        <f t="shared" si="109"/>
        <v>Q2</v>
      </c>
      <c r="E1158" s="4">
        <f>MONTH(SalesDataTable[[#This Row],[Order Date]])</f>
        <v>6</v>
      </c>
      <c r="F1158" s="4"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110"/>
        <v>696.91500000000008</v>
      </c>
      <c r="R1158" s="6">
        <f t="shared" si="111"/>
        <v>411.36</v>
      </c>
      <c r="S1158" s="6">
        <f t="shared" si="112"/>
        <v>285.55500000000006</v>
      </c>
      <c r="T1158" s="8">
        <f t="shared" si="113"/>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11">
        <f t="shared" si="108"/>
        <v>2026</v>
      </c>
      <c r="D1159" s="13" t="str">
        <f t="shared" si="109"/>
        <v>Q2</v>
      </c>
      <c r="E1159" s="4">
        <f>MONTH(SalesDataTable[[#This Row],[Order Date]])</f>
        <v>6</v>
      </c>
      <c r="F1159" s="4"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110"/>
        <v>202.28</v>
      </c>
      <c r="R1159" s="6">
        <f t="shared" si="111"/>
        <v>87.4</v>
      </c>
      <c r="S1159" s="6">
        <f t="shared" si="112"/>
        <v>114.88</v>
      </c>
      <c r="T1159" s="8">
        <f t="shared" si="113"/>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11">
        <f t="shared" si="108"/>
        <v>2026</v>
      </c>
      <c r="D1160" s="13" t="str">
        <f t="shared" si="109"/>
        <v>Q2</v>
      </c>
      <c r="E1160" s="4">
        <f>MONTH(SalesDataTable[[#This Row],[Order Date]])</f>
        <v>6</v>
      </c>
      <c r="F1160" s="4"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110"/>
        <v>311.15999999999997</v>
      </c>
      <c r="R1160" s="6">
        <f t="shared" si="111"/>
        <v>151.02000000000001</v>
      </c>
      <c r="S1160" s="6">
        <f t="shared" si="112"/>
        <v>160.13999999999996</v>
      </c>
      <c r="T1160" s="8">
        <f t="shared" si="113"/>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11">
        <f t="shared" si="108"/>
        <v>2026</v>
      </c>
      <c r="D1161" s="13" t="str">
        <f t="shared" si="109"/>
        <v>Q2</v>
      </c>
      <c r="E1161" s="4">
        <f>MONTH(SalesDataTable[[#This Row],[Order Date]])</f>
        <v>6</v>
      </c>
      <c r="F1161" s="4"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110"/>
        <v>132.49</v>
      </c>
      <c r="R1161" s="6">
        <f t="shared" si="111"/>
        <v>67.09</v>
      </c>
      <c r="S1161" s="6">
        <f t="shared" si="112"/>
        <v>65.400000000000006</v>
      </c>
      <c r="T1161" s="8">
        <f t="shared" si="113"/>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11">
        <f t="shared" si="108"/>
        <v>2026</v>
      </c>
      <c r="D1162" s="13" t="str">
        <f t="shared" si="109"/>
        <v>Q2</v>
      </c>
      <c r="E1162" s="4">
        <f>MONTH(SalesDataTable[[#This Row],[Order Date]])</f>
        <v>6</v>
      </c>
      <c r="F1162" s="4"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110"/>
        <v>161.30000000000001</v>
      </c>
      <c r="R1162" s="6">
        <f t="shared" si="111"/>
        <v>78.36</v>
      </c>
      <c r="S1162" s="6">
        <f t="shared" si="112"/>
        <v>82.940000000000012</v>
      </c>
      <c r="T1162" s="8">
        <f t="shared" si="113"/>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11">
        <f t="shared" si="108"/>
        <v>2026</v>
      </c>
      <c r="D1163" s="13" t="str">
        <f t="shared" si="109"/>
        <v>Q2</v>
      </c>
      <c r="E1163" s="4">
        <f>MONTH(SalesDataTable[[#This Row],[Order Date]])</f>
        <v>6</v>
      </c>
      <c r="F1163" s="4"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110"/>
        <v>33.639499999999998</v>
      </c>
      <c r="R1163" s="6">
        <f t="shared" si="111"/>
        <v>13.9</v>
      </c>
      <c r="S1163" s="6">
        <f t="shared" si="112"/>
        <v>19.7395</v>
      </c>
      <c r="T1163" s="8">
        <f t="shared" si="113"/>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11">
        <f t="shared" si="108"/>
        <v>2026</v>
      </c>
      <c r="D1164" s="13" t="str">
        <f t="shared" si="109"/>
        <v>Q2</v>
      </c>
      <c r="E1164" s="4">
        <f>MONTH(SalesDataTable[[#This Row],[Order Date]])</f>
        <v>6</v>
      </c>
      <c r="F1164" s="4"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110"/>
        <v>123.03</v>
      </c>
      <c r="R1164" s="6">
        <f t="shared" si="111"/>
        <v>42.99</v>
      </c>
      <c r="S1164" s="6">
        <f t="shared" si="112"/>
        <v>80.039999999999992</v>
      </c>
      <c r="T1164" s="8">
        <f t="shared" si="113"/>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11">
        <f t="shared" si="108"/>
        <v>2026</v>
      </c>
      <c r="D1165" s="13" t="str">
        <f t="shared" si="109"/>
        <v>Q2</v>
      </c>
      <c r="E1165" s="4">
        <f>MONTH(SalesDataTable[[#This Row],[Order Date]])</f>
        <v>6</v>
      </c>
      <c r="F1165" s="4"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110"/>
        <v>36.01</v>
      </c>
      <c r="R1165" s="6">
        <f t="shared" si="111"/>
        <v>13.23</v>
      </c>
      <c r="S1165" s="6">
        <f t="shared" si="112"/>
        <v>22.779999999999998</v>
      </c>
      <c r="T1165" s="8">
        <f t="shared" si="113"/>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11">
        <f t="shared" si="108"/>
        <v>2026</v>
      </c>
      <c r="D1166" s="13" t="str">
        <f t="shared" si="109"/>
        <v>Q2</v>
      </c>
      <c r="E1166" s="4">
        <f>MONTH(SalesDataTable[[#This Row],[Order Date]])</f>
        <v>6</v>
      </c>
      <c r="F1166" s="4"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110"/>
        <v>95.399000000000001</v>
      </c>
      <c r="R1166" s="6">
        <f t="shared" si="111"/>
        <v>43.48</v>
      </c>
      <c r="S1166" s="6">
        <f t="shared" si="112"/>
        <v>51.919000000000004</v>
      </c>
      <c r="T1166" s="8">
        <f t="shared" si="113"/>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11">
        <f t="shared" si="108"/>
        <v>2026</v>
      </c>
      <c r="D1167" s="13" t="str">
        <f t="shared" si="109"/>
        <v>Q2</v>
      </c>
      <c r="E1167" s="4">
        <f>MONTH(SalesDataTable[[#This Row],[Order Date]])</f>
        <v>6</v>
      </c>
      <c r="F1167" s="4"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110"/>
        <v>300.89999999999998</v>
      </c>
      <c r="R1167" s="6">
        <f t="shared" si="111"/>
        <v>147.78</v>
      </c>
      <c r="S1167" s="6">
        <f t="shared" si="112"/>
        <v>153.11999999999998</v>
      </c>
      <c r="T1167" s="8">
        <f t="shared" si="113"/>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11">
        <f t="shared" si="108"/>
        <v>2026</v>
      </c>
      <c r="D1168" s="13" t="str">
        <f t="shared" si="109"/>
        <v>Q2</v>
      </c>
      <c r="E1168" s="4">
        <f>MONTH(SalesDataTable[[#This Row],[Order Date]])</f>
        <v>6</v>
      </c>
      <c r="F1168" s="4"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110"/>
        <v>42.930000000000007</v>
      </c>
      <c r="R1168" s="6">
        <f t="shared" si="111"/>
        <v>18.760000000000002</v>
      </c>
      <c r="S1168" s="6">
        <f t="shared" si="112"/>
        <v>24.170000000000005</v>
      </c>
      <c r="T1168" s="8">
        <f t="shared" si="113"/>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11">
        <f t="shared" si="108"/>
        <v>2026</v>
      </c>
      <c r="D1169" s="13" t="str">
        <f t="shared" si="109"/>
        <v>Q2</v>
      </c>
      <c r="E1169" s="4">
        <f>MONTH(SalesDataTable[[#This Row],[Order Date]])</f>
        <v>6</v>
      </c>
      <c r="F1169" s="4"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110"/>
        <v>73.691999999999993</v>
      </c>
      <c r="R1169" s="6">
        <f t="shared" si="111"/>
        <v>33.76</v>
      </c>
      <c r="S1169" s="6">
        <f t="shared" si="112"/>
        <v>39.931999999999995</v>
      </c>
      <c r="T1169" s="8">
        <f t="shared" si="113"/>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11">
        <f t="shared" si="108"/>
        <v>2026</v>
      </c>
      <c r="D1170" s="13" t="str">
        <f t="shared" si="109"/>
        <v>Q2</v>
      </c>
      <c r="E1170" s="4">
        <f>MONTH(SalesDataTable[[#This Row],[Order Date]])</f>
        <v>6</v>
      </c>
      <c r="F1170" s="4"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110"/>
        <v>93.78</v>
      </c>
      <c r="R1170" s="6">
        <f t="shared" si="111"/>
        <v>46.62</v>
      </c>
      <c r="S1170" s="6">
        <f t="shared" si="112"/>
        <v>47.160000000000004</v>
      </c>
      <c r="T1170" s="8">
        <f t="shared" si="113"/>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11">
        <f t="shared" si="108"/>
        <v>2026</v>
      </c>
      <c r="D1171" s="13" t="str">
        <f t="shared" si="109"/>
        <v>Q2</v>
      </c>
      <c r="E1171" s="4">
        <f>MONTH(SalesDataTable[[#This Row],[Order Date]])</f>
        <v>6</v>
      </c>
      <c r="F1171" s="4"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110"/>
        <v>102.84</v>
      </c>
      <c r="R1171" s="6">
        <f t="shared" si="111"/>
        <v>44.38</v>
      </c>
      <c r="S1171" s="6">
        <f t="shared" si="112"/>
        <v>58.46</v>
      </c>
      <c r="T1171" s="8">
        <f t="shared" si="113"/>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11">
        <f t="shared" si="108"/>
        <v>2026</v>
      </c>
      <c r="D1172" s="13" t="str">
        <f t="shared" si="109"/>
        <v>Q2</v>
      </c>
      <c r="E1172" s="4">
        <f>MONTH(SalesDataTable[[#This Row],[Order Date]])</f>
        <v>6</v>
      </c>
      <c r="F1172" s="4"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110"/>
        <v>148.49100000000001</v>
      </c>
      <c r="R1172" s="6">
        <f t="shared" si="111"/>
        <v>86.6</v>
      </c>
      <c r="S1172" s="6">
        <f t="shared" si="112"/>
        <v>61.89100000000002</v>
      </c>
      <c r="T1172" s="8">
        <f t="shared" si="113"/>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11">
        <f t="shared" si="108"/>
        <v>2026</v>
      </c>
      <c r="D1173" s="13" t="str">
        <f t="shared" si="109"/>
        <v>Q2</v>
      </c>
      <c r="E1173" s="4">
        <f>MONTH(SalesDataTable[[#This Row],[Order Date]])</f>
        <v>6</v>
      </c>
      <c r="F1173" s="4"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110"/>
        <v>145.65</v>
      </c>
      <c r="R1173" s="6">
        <f t="shared" si="111"/>
        <v>79.87</v>
      </c>
      <c r="S1173" s="6">
        <f t="shared" si="112"/>
        <v>65.78</v>
      </c>
      <c r="T1173" s="8">
        <f t="shared" si="113"/>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11">
        <f t="shared" si="108"/>
        <v>2026</v>
      </c>
      <c r="D1174" s="13" t="str">
        <f t="shared" si="109"/>
        <v>Q2</v>
      </c>
      <c r="E1174" s="4">
        <f>MONTH(SalesDataTable[[#This Row],[Order Date]])</f>
        <v>6</v>
      </c>
      <c r="F1174" s="4"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110"/>
        <v>459.57199999999995</v>
      </c>
      <c r="R1174" s="6">
        <f t="shared" si="111"/>
        <v>283.36</v>
      </c>
      <c r="S1174" s="6">
        <f t="shared" si="112"/>
        <v>176.21199999999993</v>
      </c>
      <c r="T1174" s="8">
        <f t="shared" si="113"/>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11">
        <f t="shared" si="108"/>
        <v>2026</v>
      </c>
      <c r="D1175" s="13" t="str">
        <f t="shared" si="109"/>
        <v>Q2</v>
      </c>
      <c r="E1175" s="4">
        <f>MONTH(SalesDataTable[[#This Row],[Order Date]])</f>
        <v>6</v>
      </c>
      <c r="F1175" s="4"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110"/>
        <v>36.94</v>
      </c>
      <c r="R1175" s="6">
        <f t="shared" si="111"/>
        <v>13.25</v>
      </c>
      <c r="S1175" s="6">
        <f t="shared" si="112"/>
        <v>23.689999999999998</v>
      </c>
      <c r="T1175" s="8">
        <f t="shared" si="113"/>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11">
        <f t="shared" si="108"/>
        <v>2026</v>
      </c>
      <c r="D1176" s="13" t="str">
        <f t="shared" si="109"/>
        <v>Q2</v>
      </c>
      <c r="E1176" s="4">
        <f>MONTH(SalesDataTable[[#This Row],[Order Date]])</f>
        <v>6</v>
      </c>
      <c r="F1176" s="4"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110"/>
        <v>85.784999999999997</v>
      </c>
      <c r="R1176" s="6">
        <f t="shared" si="111"/>
        <v>45.07</v>
      </c>
      <c r="S1176" s="6">
        <f t="shared" si="112"/>
        <v>40.714999999999996</v>
      </c>
      <c r="T1176" s="8">
        <f t="shared" si="113"/>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11">
        <f t="shared" si="108"/>
        <v>2026</v>
      </c>
      <c r="D1177" s="13" t="str">
        <f t="shared" si="109"/>
        <v>Q2</v>
      </c>
      <c r="E1177" s="4">
        <f>MONTH(SalesDataTable[[#This Row],[Order Date]])</f>
        <v>6</v>
      </c>
      <c r="F1177" s="4"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110"/>
        <v>335.05</v>
      </c>
      <c r="R1177" s="6">
        <f t="shared" si="111"/>
        <v>191.67</v>
      </c>
      <c r="S1177" s="6">
        <f t="shared" si="112"/>
        <v>143.38000000000002</v>
      </c>
      <c r="T1177" s="8">
        <f t="shared" si="113"/>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11">
        <f t="shared" si="108"/>
        <v>2026</v>
      </c>
      <c r="D1178" s="13" t="str">
        <f t="shared" si="109"/>
        <v>Q2</v>
      </c>
      <c r="E1178" s="4">
        <f>MONTH(SalesDataTable[[#This Row],[Order Date]])</f>
        <v>6</v>
      </c>
      <c r="F1178" s="4"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110"/>
        <v>34.104999999999997</v>
      </c>
      <c r="R1178" s="6">
        <f t="shared" si="111"/>
        <v>13.81</v>
      </c>
      <c r="S1178" s="6">
        <f t="shared" si="112"/>
        <v>20.294999999999995</v>
      </c>
      <c r="T1178" s="8">
        <f t="shared" si="113"/>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11">
        <f t="shared" si="108"/>
        <v>2026</v>
      </c>
      <c r="D1179" s="13" t="str">
        <f t="shared" si="109"/>
        <v>Q2</v>
      </c>
      <c r="E1179" s="4">
        <f>MONTH(SalesDataTable[[#This Row],[Order Date]])</f>
        <v>6</v>
      </c>
      <c r="F1179" s="4"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110"/>
        <v>277.23600000000005</v>
      </c>
      <c r="R1179" s="6">
        <f t="shared" si="111"/>
        <v>134.82</v>
      </c>
      <c r="S1179" s="6">
        <f t="shared" si="112"/>
        <v>142.41600000000005</v>
      </c>
      <c r="T1179" s="8">
        <f t="shared" si="113"/>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11">
        <f t="shared" si="108"/>
        <v>2026</v>
      </c>
      <c r="D1180" s="13" t="str">
        <f t="shared" si="109"/>
        <v>Q2</v>
      </c>
      <c r="E1180" s="4">
        <f>MONTH(SalesDataTable[[#This Row],[Order Date]])</f>
        <v>6</v>
      </c>
      <c r="F1180" s="4"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110"/>
        <v>157.91</v>
      </c>
      <c r="R1180" s="6">
        <f t="shared" si="111"/>
        <v>77.12</v>
      </c>
      <c r="S1180" s="6">
        <f t="shared" si="112"/>
        <v>80.789999999999992</v>
      </c>
      <c r="T1180" s="8">
        <f t="shared" si="113"/>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11">
        <f t="shared" si="108"/>
        <v>2026</v>
      </c>
      <c r="D1181" s="13" t="str">
        <f t="shared" si="109"/>
        <v>Q2</v>
      </c>
      <c r="E1181" s="4">
        <f>MONTH(SalesDataTable[[#This Row],[Order Date]])</f>
        <v>6</v>
      </c>
      <c r="F1181" s="4"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110"/>
        <v>117.10650000000001</v>
      </c>
      <c r="R1181" s="6">
        <f t="shared" si="111"/>
        <v>50.429999999999993</v>
      </c>
      <c r="S1181" s="6">
        <f t="shared" si="112"/>
        <v>66.676500000000019</v>
      </c>
      <c r="T1181" s="8">
        <f t="shared" si="113"/>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11">
        <f t="shared" si="108"/>
        <v>2026</v>
      </c>
      <c r="D1182" s="13" t="str">
        <f t="shared" si="109"/>
        <v>Q2</v>
      </c>
      <c r="E1182" s="4">
        <f>MONTH(SalesDataTable[[#This Row],[Order Date]])</f>
        <v>6</v>
      </c>
      <c r="F1182" s="4"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110"/>
        <v>228.34200000000001</v>
      </c>
      <c r="R1182" s="6">
        <f t="shared" si="111"/>
        <v>118.8</v>
      </c>
      <c r="S1182" s="6">
        <f t="shared" si="112"/>
        <v>109.54200000000002</v>
      </c>
      <c r="T1182" s="8">
        <f t="shared" si="113"/>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11">
        <f t="shared" si="108"/>
        <v>2026</v>
      </c>
      <c r="D1183" s="13" t="str">
        <f t="shared" si="109"/>
        <v>Q2</v>
      </c>
      <c r="E1183" s="4">
        <f>MONTH(SalesDataTable[[#This Row],[Order Date]])</f>
        <v>6</v>
      </c>
      <c r="F1183" s="4"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110"/>
        <v>178.29</v>
      </c>
      <c r="R1183" s="6">
        <f t="shared" si="111"/>
        <v>103.46</v>
      </c>
      <c r="S1183" s="6">
        <f t="shared" si="112"/>
        <v>74.83</v>
      </c>
      <c r="T1183" s="8">
        <f t="shared" si="113"/>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11">
        <f t="shared" si="108"/>
        <v>2026</v>
      </c>
      <c r="D1184" s="13" t="str">
        <f t="shared" si="109"/>
        <v>Q2</v>
      </c>
      <c r="E1184" s="4">
        <f>MONTH(SalesDataTable[[#This Row],[Order Date]])</f>
        <v>6</v>
      </c>
      <c r="F1184" s="4"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110"/>
        <v>31.195</v>
      </c>
      <c r="R1184" s="6">
        <f t="shared" si="111"/>
        <v>13.59</v>
      </c>
      <c r="S1184" s="6">
        <f t="shared" si="112"/>
        <v>17.605</v>
      </c>
      <c r="T1184" s="8">
        <f t="shared" si="113"/>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11">
        <f t="shared" si="108"/>
        <v>2026</v>
      </c>
      <c r="D1185" s="13" t="str">
        <f t="shared" si="109"/>
        <v>Q2</v>
      </c>
      <c r="E1185" s="4">
        <f>MONTH(SalesDataTable[[#This Row],[Order Date]])</f>
        <v>6</v>
      </c>
      <c r="F1185" s="4"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110"/>
        <v>158.86849999999998</v>
      </c>
      <c r="R1185" s="6">
        <f t="shared" si="111"/>
        <v>85.14</v>
      </c>
      <c r="S1185" s="6">
        <f t="shared" si="112"/>
        <v>73.728499999999983</v>
      </c>
      <c r="T1185" s="8">
        <f t="shared" si="113"/>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11">
        <f t="shared" si="108"/>
        <v>2026</v>
      </c>
      <c r="D1186" s="13" t="str">
        <f t="shared" si="109"/>
        <v>Q2</v>
      </c>
      <c r="E1186" s="4">
        <f>MONTH(SalesDataTable[[#This Row],[Order Date]])</f>
        <v>6</v>
      </c>
      <c r="F1186" s="4"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110"/>
        <v>145.94</v>
      </c>
      <c r="R1186" s="6">
        <f t="shared" si="111"/>
        <v>63.14</v>
      </c>
      <c r="S1186" s="6">
        <f t="shared" si="112"/>
        <v>82.8</v>
      </c>
      <c r="T1186" s="8">
        <f t="shared" si="113"/>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11">
        <f t="shared" si="108"/>
        <v>2026</v>
      </c>
      <c r="D1187" s="13" t="str">
        <f t="shared" si="109"/>
        <v>Q2</v>
      </c>
      <c r="E1187" s="4">
        <f>MONTH(SalesDataTable[[#This Row],[Order Date]])</f>
        <v>6</v>
      </c>
      <c r="F1187" s="4"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110"/>
        <v>248.73</v>
      </c>
      <c r="R1187" s="6">
        <f t="shared" si="111"/>
        <v>126.87</v>
      </c>
      <c r="S1187" s="6">
        <f t="shared" si="112"/>
        <v>121.85999999999999</v>
      </c>
      <c r="T1187" s="8">
        <f t="shared" si="113"/>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11">
        <f t="shared" si="108"/>
        <v>2026</v>
      </c>
      <c r="D1188" s="13" t="str">
        <f t="shared" si="109"/>
        <v>Q2</v>
      </c>
      <c r="E1188" s="4">
        <f>MONTH(SalesDataTable[[#This Row],[Order Date]])</f>
        <v>6</v>
      </c>
      <c r="F1188" s="4"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110"/>
        <v>82.5</v>
      </c>
      <c r="R1188" s="6">
        <f t="shared" si="111"/>
        <v>29.44</v>
      </c>
      <c r="S1188" s="6">
        <f t="shared" si="112"/>
        <v>53.06</v>
      </c>
      <c r="T1188" s="8">
        <f t="shared" si="113"/>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11">
        <f t="shared" si="108"/>
        <v>2026</v>
      </c>
      <c r="D1189" s="13" t="str">
        <f t="shared" si="109"/>
        <v>Q2</v>
      </c>
      <c r="E1189" s="4">
        <f>MONTH(SalesDataTable[[#This Row],[Order Date]])</f>
        <v>6</v>
      </c>
      <c r="F1189" s="4"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110"/>
        <v>993.42899999999997</v>
      </c>
      <c r="R1189" s="6">
        <f t="shared" si="111"/>
        <v>640.68000000000006</v>
      </c>
      <c r="S1189" s="6">
        <f t="shared" si="112"/>
        <v>352.74899999999991</v>
      </c>
      <c r="T1189" s="8">
        <f t="shared" si="113"/>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11">
        <f t="shared" si="108"/>
        <v>2026</v>
      </c>
      <c r="D1190" s="13" t="str">
        <f t="shared" si="109"/>
        <v>Q2</v>
      </c>
      <c r="E1190" s="4">
        <f>MONTH(SalesDataTable[[#This Row],[Order Date]])</f>
        <v>6</v>
      </c>
      <c r="F1190" s="4"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110"/>
        <v>984.96299999999997</v>
      </c>
      <c r="R1190" s="6">
        <f t="shared" si="111"/>
        <v>638.93999999999994</v>
      </c>
      <c r="S1190" s="6">
        <f t="shared" si="112"/>
        <v>346.02300000000002</v>
      </c>
      <c r="T1190" s="8">
        <f t="shared" si="113"/>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11">
        <f t="shared" si="108"/>
        <v>2026</v>
      </c>
      <c r="D1191" s="13" t="str">
        <f t="shared" si="109"/>
        <v>Q2</v>
      </c>
      <c r="E1191" s="4">
        <f>MONTH(SalesDataTable[[#This Row],[Order Date]])</f>
        <v>6</v>
      </c>
      <c r="F1191" s="4"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110"/>
        <v>78.564999999999998</v>
      </c>
      <c r="R1191" s="6">
        <f t="shared" si="111"/>
        <v>42.16</v>
      </c>
      <c r="S1191" s="6">
        <f t="shared" si="112"/>
        <v>36.405000000000001</v>
      </c>
      <c r="T1191" s="8">
        <f t="shared" si="113"/>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11">
        <f t="shared" si="108"/>
        <v>2026</v>
      </c>
      <c r="D1192" s="13" t="str">
        <f t="shared" si="109"/>
        <v>Q2</v>
      </c>
      <c r="E1192" s="4">
        <f>MONTH(SalesDataTable[[#This Row],[Order Date]])</f>
        <v>6</v>
      </c>
      <c r="F1192" s="4"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110"/>
        <v>40.33</v>
      </c>
      <c r="R1192" s="6">
        <f t="shared" si="111"/>
        <v>16.48</v>
      </c>
      <c r="S1192" s="6">
        <f t="shared" si="112"/>
        <v>23.849999999999998</v>
      </c>
      <c r="T1192" s="8">
        <f t="shared" si="113"/>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11">
        <f t="shared" si="108"/>
        <v>2026</v>
      </c>
      <c r="D1193" s="13" t="str">
        <f t="shared" si="109"/>
        <v>Q2</v>
      </c>
      <c r="E1193" s="4">
        <f>MONTH(SalesDataTable[[#This Row],[Order Date]])</f>
        <v>6</v>
      </c>
      <c r="F1193" s="4"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110"/>
        <v>69.691499999999991</v>
      </c>
      <c r="R1193" s="6">
        <f t="shared" si="111"/>
        <v>40.29</v>
      </c>
      <c r="S1193" s="6">
        <f t="shared" si="112"/>
        <v>29.401499999999992</v>
      </c>
      <c r="T1193" s="8">
        <f t="shared" si="113"/>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11">
        <f t="shared" si="108"/>
        <v>2026</v>
      </c>
      <c r="D1194" s="13" t="str">
        <f t="shared" si="109"/>
        <v>Q2</v>
      </c>
      <c r="E1194" s="4">
        <f>MONTH(SalesDataTable[[#This Row],[Order Date]])</f>
        <v>6</v>
      </c>
      <c r="F1194" s="4"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110"/>
        <v>138.87</v>
      </c>
      <c r="R1194" s="6">
        <f t="shared" si="111"/>
        <v>54.929999999999993</v>
      </c>
      <c r="S1194" s="6">
        <f t="shared" si="112"/>
        <v>83.940000000000012</v>
      </c>
      <c r="T1194" s="8">
        <f t="shared" si="113"/>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11">
        <f t="shared" si="108"/>
        <v>2026</v>
      </c>
      <c r="D1195" s="13" t="str">
        <f t="shared" si="109"/>
        <v>Q2</v>
      </c>
      <c r="E1195" s="4">
        <f>MONTH(SalesDataTable[[#This Row],[Order Date]])</f>
        <v>6</v>
      </c>
      <c r="F1195" s="4"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110"/>
        <v>39.729999999999997</v>
      </c>
      <c r="R1195" s="6">
        <f t="shared" si="111"/>
        <v>16.55</v>
      </c>
      <c r="S1195" s="6">
        <f t="shared" si="112"/>
        <v>23.179999999999996</v>
      </c>
      <c r="T1195" s="8">
        <f t="shared" si="113"/>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11">
        <f t="shared" si="108"/>
        <v>2026</v>
      </c>
      <c r="D1196" s="13" t="str">
        <f t="shared" si="109"/>
        <v>Q2</v>
      </c>
      <c r="E1196" s="4">
        <f>MONTH(SalesDataTable[[#This Row],[Order Date]])</f>
        <v>6</v>
      </c>
      <c r="F1196" s="4"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110"/>
        <v>497.87600000000003</v>
      </c>
      <c r="R1196" s="6">
        <f t="shared" si="111"/>
        <v>269.68</v>
      </c>
      <c r="S1196" s="6">
        <f t="shared" si="112"/>
        <v>228.19600000000003</v>
      </c>
      <c r="T1196" s="8">
        <f t="shared" si="113"/>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11">
        <f t="shared" si="108"/>
        <v>2026</v>
      </c>
      <c r="D1197" s="13" t="str">
        <f t="shared" si="109"/>
        <v>Q2</v>
      </c>
      <c r="E1197" s="4">
        <f>MONTH(SalesDataTable[[#This Row],[Order Date]])</f>
        <v>6</v>
      </c>
      <c r="F1197" s="4"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110"/>
        <v>88.710999999999999</v>
      </c>
      <c r="R1197" s="6">
        <f t="shared" si="111"/>
        <v>36.46</v>
      </c>
      <c r="S1197" s="6">
        <f t="shared" si="112"/>
        <v>52.250999999999998</v>
      </c>
      <c r="T1197" s="8">
        <f t="shared" si="113"/>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11">
        <f t="shared" si="108"/>
        <v>2026</v>
      </c>
      <c r="D1198" s="13" t="str">
        <f t="shared" si="109"/>
        <v>Q2</v>
      </c>
      <c r="E1198" s="4">
        <f>MONTH(SalesDataTable[[#This Row],[Order Date]])</f>
        <v>6</v>
      </c>
      <c r="F1198" s="4"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110"/>
        <v>71.225999999999999</v>
      </c>
      <c r="R1198" s="6">
        <f t="shared" si="111"/>
        <v>29.28</v>
      </c>
      <c r="S1198" s="6">
        <f t="shared" si="112"/>
        <v>41.945999999999998</v>
      </c>
      <c r="T1198" s="8">
        <f t="shared" si="113"/>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11">
        <f t="shared" si="108"/>
        <v>2026</v>
      </c>
      <c r="D1199" s="13" t="str">
        <f t="shared" si="109"/>
        <v>Q2</v>
      </c>
      <c r="E1199" s="4">
        <f>MONTH(SalesDataTable[[#This Row],[Order Date]])</f>
        <v>6</v>
      </c>
      <c r="F1199" s="4"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110"/>
        <v>124.491</v>
      </c>
      <c r="R1199" s="6">
        <f t="shared" si="111"/>
        <v>80.760000000000005</v>
      </c>
      <c r="S1199" s="6">
        <f t="shared" si="112"/>
        <v>43.730999999999995</v>
      </c>
      <c r="T1199" s="8">
        <f t="shared" si="113"/>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11">
        <f t="shared" si="108"/>
        <v>2026</v>
      </c>
      <c r="D1200" s="13" t="str">
        <f t="shared" si="109"/>
        <v>Q2</v>
      </c>
      <c r="E1200" s="4">
        <f>MONTH(SalesDataTable[[#This Row],[Order Date]])</f>
        <v>6</v>
      </c>
      <c r="F1200" s="4"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110"/>
        <v>253.9</v>
      </c>
      <c r="R1200" s="6">
        <f t="shared" si="111"/>
        <v>113.4</v>
      </c>
      <c r="S1200" s="6">
        <f t="shared" si="112"/>
        <v>140.5</v>
      </c>
      <c r="T1200" s="8">
        <f t="shared" si="113"/>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11">
        <f t="shared" si="108"/>
        <v>2026</v>
      </c>
      <c r="D1201" s="13" t="str">
        <f t="shared" si="109"/>
        <v>Q2</v>
      </c>
      <c r="E1201" s="4">
        <f>MONTH(SalesDataTable[[#This Row],[Order Date]])</f>
        <v>6</v>
      </c>
      <c r="F1201" s="4"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110"/>
        <v>142.82999999999998</v>
      </c>
      <c r="R1201" s="6">
        <f t="shared" si="111"/>
        <v>54.63</v>
      </c>
      <c r="S1201" s="6">
        <f t="shared" si="112"/>
        <v>88.199999999999989</v>
      </c>
      <c r="T1201" s="8">
        <f t="shared" si="113"/>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11">
        <f t="shared" si="108"/>
        <v>2026</v>
      </c>
      <c r="D1202" s="13" t="str">
        <f t="shared" si="109"/>
        <v>Q2</v>
      </c>
      <c r="E1202" s="4">
        <f>MONTH(SalesDataTable[[#This Row],[Order Date]])</f>
        <v>6</v>
      </c>
      <c r="F1202" s="4"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110"/>
        <v>45.675000000000004</v>
      </c>
      <c r="R1202" s="6">
        <f t="shared" si="111"/>
        <v>22.94</v>
      </c>
      <c r="S1202" s="6">
        <f t="shared" si="112"/>
        <v>22.735000000000003</v>
      </c>
      <c r="T1202" s="8">
        <f t="shared" si="113"/>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11">
        <f t="shared" si="108"/>
        <v>2026</v>
      </c>
      <c r="D1203" s="13" t="str">
        <f t="shared" si="109"/>
        <v>Q2</v>
      </c>
      <c r="E1203" s="4">
        <f>MONTH(SalesDataTable[[#This Row],[Order Date]])</f>
        <v>6</v>
      </c>
      <c r="F1203" s="4"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110"/>
        <v>50.33</v>
      </c>
      <c r="R1203" s="6">
        <f t="shared" si="111"/>
        <v>21.66</v>
      </c>
      <c r="S1203" s="6">
        <f t="shared" si="112"/>
        <v>28.669999999999998</v>
      </c>
      <c r="T1203" s="8">
        <f t="shared" si="113"/>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11">
        <f t="shared" si="108"/>
        <v>2026</v>
      </c>
      <c r="D1204" s="13" t="str">
        <f t="shared" si="109"/>
        <v>Q2</v>
      </c>
      <c r="E1204" s="4">
        <f>MONTH(SalesDataTable[[#This Row],[Order Date]])</f>
        <v>6</v>
      </c>
      <c r="F1204" s="4"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110"/>
        <v>42.75</v>
      </c>
      <c r="R1204" s="6">
        <f t="shared" si="111"/>
        <v>18.8</v>
      </c>
      <c r="S1204" s="6">
        <f t="shared" si="112"/>
        <v>23.95</v>
      </c>
      <c r="T1204" s="8">
        <f t="shared" si="113"/>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11">
        <f t="shared" si="108"/>
        <v>2026</v>
      </c>
      <c r="D1205" s="13" t="str">
        <f t="shared" si="109"/>
        <v>Q2</v>
      </c>
      <c r="E1205" s="4">
        <f>MONTH(SalesDataTable[[#This Row],[Order Date]])</f>
        <v>6</v>
      </c>
      <c r="F1205" s="4"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110"/>
        <v>234.59400000000002</v>
      </c>
      <c r="R1205" s="6">
        <f t="shared" si="111"/>
        <v>134.63999999999999</v>
      </c>
      <c r="S1205" s="6">
        <f t="shared" si="112"/>
        <v>99.954000000000036</v>
      </c>
      <c r="T1205" s="8">
        <f t="shared" si="113"/>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11">
        <f t="shared" si="108"/>
        <v>2026</v>
      </c>
      <c r="D1206" s="13" t="str">
        <f t="shared" si="109"/>
        <v>Q2</v>
      </c>
      <c r="E1206" s="4">
        <f>MONTH(SalesDataTable[[#This Row],[Order Date]])</f>
        <v>6</v>
      </c>
      <c r="F1206" s="4"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110"/>
        <v>446.76599999999996</v>
      </c>
      <c r="R1206" s="6">
        <f t="shared" si="111"/>
        <v>235.89</v>
      </c>
      <c r="S1206" s="6">
        <f t="shared" si="112"/>
        <v>210.87599999999998</v>
      </c>
      <c r="T1206" s="8">
        <f t="shared" si="113"/>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11">
        <f t="shared" si="108"/>
        <v>2026</v>
      </c>
      <c r="D1207" s="13" t="str">
        <f t="shared" si="109"/>
        <v>Q2</v>
      </c>
      <c r="E1207" s="4">
        <f>MONTH(SalesDataTable[[#This Row],[Order Date]])</f>
        <v>6</v>
      </c>
      <c r="F1207" s="4"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110"/>
        <v>143.08000000000001</v>
      </c>
      <c r="R1207" s="6">
        <f t="shared" si="111"/>
        <v>55</v>
      </c>
      <c r="S1207" s="6">
        <f t="shared" si="112"/>
        <v>88.080000000000013</v>
      </c>
      <c r="T1207" s="8">
        <f t="shared" si="113"/>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11">
        <f t="shared" si="108"/>
        <v>2026</v>
      </c>
      <c r="D1208" s="13" t="str">
        <f t="shared" si="109"/>
        <v>Q2</v>
      </c>
      <c r="E1208" s="4">
        <f>MONTH(SalesDataTable[[#This Row],[Order Date]])</f>
        <v>6</v>
      </c>
      <c r="F1208" s="4"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110"/>
        <v>204.98</v>
      </c>
      <c r="R1208" s="6">
        <f t="shared" si="111"/>
        <v>100.14</v>
      </c>
      <c r="S1208" s="6">
        <f t="shared" si="112"/>
        <v>104.83999999999999</v>
      </c>
      <c r="T1208" s="8">
        <f t="shared" si="113"/>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11">
        <f t="shared" si="108"/>
        <v>2026</v>
      </c>
      <c r="D1209" s="13" t="str">
        <f t="shared" si="109"/>
        <v>Q2</v>
      </c>
      <c r="E1209" s="4">
        <f>MONTH(SalesDataTable[[#This Row],[Order Date]])</f>
        <v>6</v>
      </c>
      <c r="F1209" s="4"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110"/>
        <v>560.79599999999994</v>
      </c>
      <c r="R1209" s="6">
        <f t="shared" si="111"/>
        <v>340.64</v>
      </c>
      <c r="S1209" s="6">
        <f t="shared" si="112"/>
        <v>220.15599999999995</v>
      </c>
      <c r="T1209" s="8">
        <f t="shared" si="113"/>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11">
        <f t="shared" si="108"/>
        <v>2026</v>
      </c>
      <c r="D1210" s="13" t="str">
        <f t="shared" si="109"/>
        <v>Q2</v>
      </c>
      <c r="E1210" s="4">
        <f>MONTH(SalesDataTable[[#This Row],[Order Date]])</f>
        <v>6</v>
      </c>
      <c r="F1210" s="4"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110"/>
        <v>121.44</v>
      </c>
      <c r="R1210" s="6">
        <f t="shared" si="111"/>
        <v>62.34</v>
      </c>
      <c r="S1210" s="6">
        <f t="shared" si="112"/>
        <v>59.099999999999994</v>
      </c>
      <c r="T1210" s="8">
        <f t="shared" si="113"/>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11">
        <f t="shared" si="108"/>
        <v>2026</v>
      </c>
      <c r="D1211" s="13" t="str">
        <f t="shared" si="109"/>
        <v>Q2</v>
      </c>
      <c r="E1211" s="4">
        <f>MONTH(SalesDataTable[[#This Row],[Order Date]])</f>
        <v>6</v>
      </c>
      <c r="F1211" s="4"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110"/>
        <v>176.47199999999998</v>
      </c>
      <c r="R1211" s="6">
        <f t="shared" si="111"/>
        <v>72.8</v>
      </c>
      <c r="S1211" s="6">
        <f t="shared" si="112"/>
        <v>103.67199999999998</v>
      </c>
      <c r="T1211" s="8">
        <f t="shared" si="113"/>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11">
        <f t="shared" si="108"/>
        <v>2026</v>
      </c>
      <c r="D1212" s="13" t="str">
        <f t="shared" si="109"/>
        <v>Q2</v>
      </c>
      <c r="E1212" s="4">
        <f>MONTH(SalesDataTable[[#This Row],[Order Date]])</f>
        <v>6</v>
      </c>
      <c r="F1212" s="4"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110"/>
        <v>349.43400000000003</v>
      </c>
      <c r="R1212" s="6">
        <f t="shared" si="111"/>
        <v>213.02</v>
      </c>
      <c r="S1212" s="6">
        <f t="shared" si="112"/>
        <v>136.41400000000002</v>
      </c>
      <c r="T1212" s="8">
        <f t="shared" si="113"/>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11">
        <f t="shared" si="108"/>
        <v>2026</v>
      </c>
      <c r="D1213" s="13" t="str">
        <f t="shared" si="109"/>
        <v>Q2</v>
      </c>
      <c r="E1213" s="4">
        <f>MONTH(SalesDataTable[[#This Row],[Order Date]])</f>
        <v>6</v>
      </c>
      <c r="F1213" s="4"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110"/>
        <v>311.06799999999998</v>
      </c>
      <c r="R1213" s="6">
        <f t="shared" si="111"/>
        <v>168.88</v>
      </c>
      <c r="S1213" s="6">
        <f t="shared" si="112"/>
        <v>142.18799999999999</v>
      </c>
      <c r="T1213" s="8">
        <f t="shared" si="113"/>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11">
        <f t="shared" si="108"/>
        <v>2026</v>
      </c>
      <c r="D1214" s="13" t="str">
        <f t="shared" si="109"/>
        <v>Q2</v>
      </c>
      <c r="E1214" s="4">
        <f>MONTH(SalesDataTable[[#This Row],[Order Date]])</f>
        <v>6</v>
      </c>
      <c r="F1214" s="4"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110"/>
        <v>617.91800000000001</v>
      </c>
      <c r="R1214" s="6">
        <f t="shared" si="111"/>
        <v>354.56</v>
      </c>
      <c r="S1214" s="6">
        <f t="shared" si="112"/>
        <v>263.358</v>
      </c>
      <c r="T1214" s="8">
        <f t="shared" si="113"/>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11">
        <f t="shared" si="108"/>
        <v>2026</v>
      </c>
      <c r="D1215" s="13" t="str">
        <f t="shared" si="109"/>
        <v>Q2</v>
      </c>
      <c r="E1215" s="4">
        <f>MONTH(SalesDataTable[[#This Row],[Order Date]])</f>
        <v>6</v>
      </c>
      <c r="F1215" s="4"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110"/>
        <v>40.26</v>
      </c>
      <c r="R1215" s="6">
        <f t="shared" si="111"/>
        <v>16.62</v>
      </c>
      <c r="S1215" s="6">
        <f t="shared" si="112"/>
        <v>23.639999999999997</v>
      </c>
      <c r="T1215" s="8">
        <f t="shared" si="113"/>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11">
        <f t="shared" si="108"/>
        <v>2026</v>
      </c>
      <c r="D1216" s="13" t="str">
        <f t="shared" si="109"/>
        <v>Q2</v>
      </c>
      <c r="E1216" s="4">
        <f>MONTH(SalesDataTable[[#This Row],[Order Date]])</f>
        <v>6</v>
      </c>
      <c r="F1216" s="4"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110"/>
        <v>42.506999999999998</v>
      </c>
      <c r="R1216" s="6">
        <f t="shared" si="111"/>
        <v>17.829999999999998</v>
      </c>
      <c r="S1216" s="6">
        <f t="shared" si="112"/>
        <v>24.677</v>
      </c>
      <c r="T1216" s="8">
        <f t="shared" si="113"/>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11">
        <f t="shared" si="108"/>
        <v>2026</v>
      </c>
      <c r="D1217" s="13" t="str">
        <f t="shared" si="109"/>
        <v>Q2</v>
      </c>
      <c r="E1217" s="4">
        <f>MONTH(SalesDataTable[[#This Row],[Order Date]])</f>
        <v>6</v>
      </c>
      <c r="F1217" s="4"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110"/>
        <v>42.610500000000002</v>
      </c>
      <c r="R1217" s="6">
        <f t="shared" si="111"/>
        <v>22.22</v>
      </c>
      <c r="S1217" s="6">
        <f t="shared" si="112"/>
        <v>20.390500000000003</v>
      </c>
      <c r="T1217" s="8">
        <f t="shared" si="113"/>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11">
        <f t="shared" ref="C1218:C1281" si="114">YEAR(B1218)</f>
        <v>2026</v>
      </c>
      <c r="D1218" s="13" t="str">
        <f t="shared" ref="D1218:D1281" si="115">"Q"&amp;ROUNDUP(MONTH(B1218)/3,0)</f>
        <v>Q2</v>
      </c>
      <c r="E1218" s="4">
        <f>MONTH(SalesDataTable[[#This Row],[Order Date]])</f>
        <v>6</v>
      </c>
      <c r="F1218" s="4"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116">M1218*N1218*(1-O1218)</f>
        <v>657.05799999999999</v>
      </c>
      <c r="R1218" s="6">
        <f t="shared" ref="R1218:R1281" si="117">M1218*P1218</f>
        <v>392.48</v>
      </c>
      <c r="S1218" s="6">
        <f t="shared" ref="S1218:S1281" si="118">Q1218-R1218</f>
        <v>264.57799999999997</v>
      </c>
      <c r="T1218" s="8">
        <f t="shared" ref="T1218:T1281" si="11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11">
        <f t="shared" si="114"/>
        <v>2026</v>
      </c>
      <c r="D1219" s="13" t="str">
        <f t="shared" si="115"/>
        <v>Q2</v>
      </c>
      <c r="E1219" s="4">
        <f>MONTH(SalesDataTable[[#This Row],[Order Date]])</f>
        <v>6</v>
      </c>
      <c r="F1219" s="4"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116"/>
        <v>126.12</v>
      </c>
      <c r="R1219" s="6">
        <f t="shared" si="117"/>
        <v>62.18</v>
      </c>
      <c r="S1219" s="6">
        <f t="shared" si="118"/>
        <v>63.940000000000005</v>
      </c>
      <c r="T1219" s="8">
        <f t="shared" si="11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11">
        <f t="shared" si="114"/>
        <v>2026</v>
      </c>
      <c r="D1220" s="13" t="str">
        <f t="shared" si="115"/>
        <v>Q2</v>
      </c>
      <c r="E1220" s="4">
        <f>MONTH(SalesDataTable[[#This Row],[Order Date]])</f>
        <v>6</v>
      </c>
      <c r="F1220" s="4"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116"/>
        <v>36</v>
      </c>
      <c r="R1220" s="6">
        <f t="shared" si="117"/>
        <v>13.95</v>
      </c>
      <c r="S1220" s="6">
        <f t="shared" si="118"/>
        <v>22.05</v>
      </c>
      <c r="T1220" s="8">
        <f t="shared" si="11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11">
        <f t="shared" si="114"/>
        <v>2026</v>
      </c>
      <c r="D1221" s="13" t="str">
        <f t="shared" si="115"/>
        <v>Q2</v>
      </c>
      <c r="E1221" s="4">
        <f>MONTH(SalesDataTable[[#This Row],[Order Date]])</f>
        <v>6</v>
      </c>
      <c r="F1221" s="4"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116"/>
        <v>154.13749999999999</v>
      </c>
      <c r="R1221" s="6">
        <f t="shared" si="117"/>
        <v>89.28</v>
      </c>
      <c r="S1221" s="6">
        <f t="shared" si="118"/>
        <v>64.857499999999987</v>
      </c>
      <c r="T1221" s="8">
        <f t="shared" si="11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11">
        <f t="shared" si="114"/>
        <v>2026</v>
      </c>
      <c r="D1222" s="13" t="str">
        <f t="shared" si="115"/>
        <v>Q2</v>
      </c>
      <c r="E1222" s="4">
        <f>MONTH(SalesDataTable[[#This Row],[Order Date]])</f>
        <v>6</v>
      </c>
      <c r="F1222" s="4"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116"/>
        <v>150.44</v>
      </c>
      <c r="R1222" s="6">
        <f t="shared" si="117"/>
        <v>80.5</v>
      </c>
      <c r="S1222" s="6">
        <f t="shared" si="118"/>
        <v>69.94</v>
      </c>
      <c r="T1222" s="8">
        <f t="shared" si="11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11">
        <f t="shared" si="114"/>
        <v>2026</v>
      </c>
      <c r="D1223" s="13" t="str">
        <f t="shared" si="115"/>
        <v>Q2</v>
      </c>
      <c r="E1223" s="4">
        <f>MONTH(SalesDataTable[[#This Row],[Order Date]])</f>
        <v>6</v>
      </c>
      <c r="F1223" s="4"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116"/>
        <v>239.72299999999998</v>
      </c>
      <c r="R1223" s="6">
        <f t="shared" si="117"/>
        <v>122.26</v>
      </c>
      <c r="S1223" s="6">
        <f t="shared" si="118"/>
        <v>117.46299999999998</v>
      </c>
      <c r="T1223" s="8">
        <f t="shared" si="11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11">
        <f t="shared" si="114"/>
        <v>2026</v>
      </c>
      <c r="D1224" s="13" t="str">
        <f t="shared" si="115"/>
        <v>Q2</v>
      </c>
      <c r="E1224" s="4">
        <f>MONTH(SalesDataTable[[#This Row],[Order Date]])</f>
        <v>6</v>
      </c>
      <c r="F1224" s="4"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116"/>
        <v>167.44</v>
      </c>
      <c r="R1224" s="6">
        <f t="shared" si="117"/>
        <v>77.92</v>
      </c>
      <c r="S1224" s="6">
        <f t="shared" si="118"/>
        <v>89.52</v>
      </c>
      <c r="T1224" s="8">
        <f t="shared" si="11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11">
        <f t="shared" si="114"/>
        <v>2026</v>
      </c>
      <c r="D1225" s="13" t="str">
        <f t="shared" si="115"/>
        <v>Q2</v>
      </c>
      <c r="E1225" s="4">
        <f>MONTH(SalesDataTable[[#This Row],[Order Date]])</f>
        <v>6</v>
      </c>
      <c r="F1225" s="4"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116"/>
        <v>70.58</v>
      </c>
      <c r="R1225" s="6">
        <f t="shared" si="117"/>
        <v>32.78</v>
      </c>
      <c r="S1225" s="6">
        <f t="shared" si="118"/>
        <v>37.799999999999997</v>
      </c>
      <c r="T1225" s="8">
        <f t="shared" si="11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11">
        <f t="shared" si="114"/>
        <v>2026</v>
      </c>
      <c r="D1226" s="13" t="str">
        <f t="shared" si="115"/>
        <v>Q2</v>
      </c>
      <c r="E1226" s="4">
        <f>MONTH(SalesDataTable[[#This Row],[Order Date]])</f>
        <v>6</v>
      </c>
      <c r="F1226" s="4"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116"/>
        <v>389.30999999999995</v>
      </c>
      <c r="R1226" s="6">
        <f t="shared" si="117"/>
        <v>195.65</v>
      </c>
      <c r="S1226" s="6">
        <f t="shared" si="118"/>
        <v>193.65999999999994</v>
      </c>
      <c r="T1226" s="8">
        <f t="shared" si="11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11">
        <f t="shared" si="114"/>
        <v>2026</v>
      </c>
      <c r="D1227" s="13" t="str">
        <f t="shared" si="115"/>
        <v>Q2</v>
      </c>
      <c r="E1227" s="4">
        <f>MONTH(SalesDataTable[[#This Row],[Order Date]])</f>
        <v>6</v>
      </c>
      <c r="F1227" s="4"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116"/>
        <v>40.67</v>
      </c>
      <c r="R1227" s="6">
        <f t="shared" si="117"/>
        <v>16.5</v>
      </c>
      <c r="S1227" s="6">
        <f t="shared" si="118"/>
        <v>24.17</v>
      </c>
      <c r="T1227" s="8">
        <f t="shared" si="11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11">
        <f t="shared" si="114"/>
        <v>2026</v>
      </c>
      <c r="D1228" s="13" t="str">
        <f t="shared" si="115"/>
        <v>Q2</v>
      </c>
      <c r="E1228" s="4">
        <f>MONTH(SalesDataTable[[#This Row],[Order Date]])</f>
        <v>6</v>
      </c>
      <c r="F1228" s="4"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116"/>
        <v>40.94</v>
      </c>
      <c r="R1228" s="6">
        <f t="shared" si="117"/>
        <v>14.47</v>
      </c>
      <c r="S1228" s="6">
        <f t="shared" si="118"/>
        <v>26.47</v>
      </c>
      <c r="T1228" s="8">
        <f t="shared" si="11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11">
        <f t="shared" si="114"/>
        <v>2026</v>
      </c>
      <c r="D1229" s="13" t="str">
        <f t="shared" si="115"/>
        <v>Q2</v>
      </c>
      <c r="E1229" s="4">
        <f>MONTH(SalesDataTable[[#This Row],[Order Date]])</f>
        <v>6</v>
      </c>
      <c r="F1229" s="4"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116"/>
        <v>287.53649999999999</v>
      </c>
      <c r="R1229" s="6">
        <f t="shared" si="117"/>
        <v>147.24</v>
      </c>
      <c r="S1229" s="6">
        <f t="shared" si="118"/>
        <v>140.29649999999998</v>
      </c>
      <c r="T1229" s="8">
        <f t="shared" si="11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11">
        <f t="shared" si="114"/>
        <v>2026</v>
      </c>
      <c r="D1230" s="13" t="str">
        <f t="shared" si="115"/>
        <v>Q2</v>
      </c>
      <c r="E1230" s="4">
        <f>MONTH(SalesDataTable[[#This Row],[Order Date]])</f>
        <v>6</v>
      </c>
      <c r="F1230" s="4"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116"/>
        <v>101.43900000000001</v>
      </c>
      <c r="R1230" s="6">
        <f t="shared" si="117"/>
        <v>50.550000000000004</v>
      </c>
      <c r="S1230" s="6">
        <f t="shared" si="118"/>
        <v>50.889000000000003</v>
      </c>
      <c r="T1230" s="8">
        <f t="shared" si="11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11">
        <f t="shared" si="114"/>
        <v>2026</v>
      </c>
      <c r="D1231" s="13" t="str">
        <f t="shared" si="115"/>
        <v>Q2</v>
      </c>
      <c r="E1231" s="4">
        <f>MONTH(SalesDataTable[[#This Row],[Order Date]])</f>
        <v>6</v>
      </c>
      <c r="F1231" s="4"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116"/>
        <v>38.284999999999997</v>
      </c>
      <c r="R1231" s="6">
        <f t="shared" si="117"/>
        <v>14.79</v>
      </c>
      <c r="S1231" s="6">
        <f t="shared" si="118"/>
        <v>23.494999999999997</v>
      </c>
      <c r="T1231" s="8">
        <f t="shared" si="11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11">
        <f t="shared" si="114"/>
        <v>2026</v>
      </c>
      <c r="D1232" s="13" t="str">
        <f t="shared" si="115"/>
        <v>Q2</v>
      </c>
      <c r="E1232" s="4">
        <f>MONTH(SalesDataTable[[#This Row],[Order Date]])</f>
        <v>6</v>
      </c>
      <c r="F1232" s="4"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116"/>
        <v>86.364499999999992</v>
      </c>
      <c r="R1232" s="6">
        <f t="shared" si="117"/>
        <v>45.9</v>
      </c>
      <c r="S1232" s="6">
        <f t="shared" si="118"/>
        <v>40.464499999999994</v>
      </c>
      <c r="T1232" s="8">
        <f t="shared" si="11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11">
        <f t="shared" si="114"/>
        <v>2026</v>
      </c>
      <c r="D1233" s="13" t="str">
        <f t="shared" si="115"/>
        <v>Q2</v>
      </c>
      <c r="E1233" s="4">
        <f>MONTH(SalesDataTable[[#This Row],[Order Date]])</f>
        <v>6</v>
      </c>
      <c r="F1233" s="4"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116"/>
        <v>689.73249999999996</v>
      </c>
      <c r="R1233" s="6">
        <f t="shared" si="117"/>
        <v>433.29999999999995</v>
      </c>
      <c r="S1233" s="6">
        <f t="shared" si="118"/>
        <v>256.4325</v>
      </c>
      <c r="T1233" s="8">
        <f t="shared" si="11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11">
        <f t="shared" si="114"/>
        <v>2026</v>
      </c>
      <c r="D1234" s="13" t="str">
        <f t="shared" si="115"/>
        <v>Q2</v>
      </c>
      <c r="E1234" s="4">
        <f>MONTH(SalesDataTable[[#This Row],[Order Date]])</f>
        <v>6</v>
      </c>
      <c r="F1234" s="4"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116"/>
        <v>102.06</v>
      </c>
      <c r="R1234" s="6">
        <f t="shared" si="117"/>
        <v>45.18</v>
      </c>
      <c r="S1234" s="6">
        <f t="shared" si="118"/>
        <v>56.88</v>
      </c>
      <c r="T1234" s="8">
        <f t="shared" si="11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11">
        <f t="shared" si="114"/>
        <v>2026</v>
      </c>
      <c r="D1235" s="13" t="str">
        <f t="shared" si="115"/>
        <v>Q2</v>
      </c>
      <c r="E1235" s="4">
        <f>MONTH(SalesDataTable[[#This Row],[Order Date]])</f>
        <v>6</v>
      </c>
      <c r="F1235" s="4"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116"/>
        <v>50.67</v>
      </c>
      <c r="R1235" s="6">
        <f t="shared" si="117"/>
        <v>22.18</v>
      </c>
      <c r="S1235" s="6">
        <f t="shared" si="118"/>
        <v>28.490000000000002</v>
      </c>
      <c r="T1235" s="8">
        <f t="shared" si="11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11">
        <f t="shared" si="114"/>
        <v>2026</v>
      </c>
      <c r="D1236" s="13" t="str">
        <f t="shared" si="115"/>
        <v>Q2</v>
      </c>
      <c r="E1236" s="4">
        <f>MONTH(SalesDataTable[[#This Row],[Order Date]])</f>
        <v>6</v>
      </c>
      <c r="F1236" s="4"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116"/>
        <v>1240.8899999999999</v>
      </c>
      <c r="R1236" s="6">
        <f t="shared" si="117"/>
        <v>670.5</v>
      </c>
      <c r="S1236" s="6">
        <f t="shared" si="118"/>
        <v>570.38999999999987</v>
      </c>
      <c r="T1236" s="8">
        <f t="shared" si="11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11">
        <f t="shared" si="114"/>
        <v>2026</v>
      </c>
      <c r="D1237" s="13" t="str">
        <f t="shared" si="115"/>
        <v>Q2</v>
      </c>
      <c r="E1237" s="4">
        <f>MONTH(SalesDataTable[[#This Row],[Order Date]])</f>
        <v>6</v>
      </c>
      <c r="F1237" s="4"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116"/>
        <v>778.4</v>
      </c>
      <c r="R1237" s="6">
        <f t="shared" si="117"/>
        <v>418.56</v>
      </c>
      <c r="S1237" s="6">
        <f t="shared" si="118"/>
        <v>359.84</v>
      </c>
      <c r="T1237" s="8">
        <f t="shared" si="11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11">
        <f t="shared" si="114"/>
        <v>2026</v>
      </c>
      <c r="D1238" s="13" t="str">
        <f t="shared" si="115"/>
        <v>Q2</v>
      </c>
      <c r="E1238" s="4">
        <f>MONTH(SalesDataTable[[#This Row],[Order Date]])</f>
        <v>6</v>
      </c>
      <c r="F1238" s="4"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116"/>
        <v>94</v>
      </c>
      <c r="R1238" s="6">
        <f t="shared" si="117"/>
        <v>45.62</v>
      </c>
      <c r="S1238" s="6">
        <f t="shared" si="118"/>
        <v>48.38</v>
      </c>
      <c r="T1238" s="8">
        <f t="shared" si="11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11">
        <f t="shared" si="114"/>
        <v>2026</v>
      </c>
      <c r="D1239" s="13" t="str">
        <f t="shared" si="115"/>
        <v>Q2</v>
      </c>
      <c r="E1239" s="4">
        <f>MONTH(SalesDataTable[[#This Row],[Order Date]])</f>
        <v>6</v>
      </c>
      <c r="F1239" s="4"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116"/>
        <v>80.92</v>
      </c>
      <c r="R1239" s="6">
        <f t="shared" si="117"/>
        <v>30.3</v>
      </c>
      <c r="S1239" s="6">
        <f t="shared" si="118"/>
        <v>50.620000000000005</v>
      </c>
      <c r="T1239" s="8">
        <f t="shared" si="11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11">
        <f t="shared" si="114"/>
        <v>2026</v>
      </c>
      <c r="D1240" s="13" t="str">
        <f t="shared" si="115"/>
        <v>Q2</v>
      </c>
      <c r="E1240" s="4">
        <f>MONTH(SalesDataTable[[#This Row],[Order Date]])</f>
        <v>6</v>
      </c>
      <c r="F1240" s="4"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116"/>
        <v>156.11000000000001</v>
      </c>
      <c r="R1240" s="6">
        <f t="shared" si="117"/>
        <v>79.52</v>
      </c>
      <c r="S1240" s="6">
        <f t="shared" si="118"/>
        <v>76.590000000000018</v>
      </c>
      <c r="T1240" s="8">
        <f t="shared" si="11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11">
        <f t="shared" si="114"/>
        <v>2026</v>
      </c>
      <c r="D1241" s="13" t="str">
        <f t="shared" si="115"/>
        <v>Q3</v>
      </c>
      <c r="E1241" s="4">
        <f>MONTH(SalesDataTable[[#This Row],[Order Date]])</f>
        <v>7</v>
      </c>
      <c r="F1241" s="4"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116"/>
        <v>219.20400000000001</v>
      </c>
      <c r="R1241" s="6">
        <f t="shared" si="117"/>
        <v>119.24</v>
      </c>
      <c r="S1241" s="6">
        <f t="shared" si="118"/>
        <v>99.964000000000013</v>
      </c>
      <c r="T1241" s="8">
        <f t="shared" si="11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11">
        <f t="shared" si="114"/>
        <v>2026</v>
      </c>
      <c r="D1242" s="13" t="str">
        <f t="shared" si="115"/>
        <v>Q3</v>
      </c>
      <c r="E1242" s="4">
        <f>MONTH(SalesDataTable[[#This Row],[Order Date]])</f>
        <v>7</v>
      </c>
      <c r="F1242" s="4"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116"/>
        <v>97.793999999999997</v>
      </c>
      <c r="R1242" s="6">
        <f t="shared" si="117"/>
        <v>41.49</v>
      </c>
      <c r="S1242" s="6">
        <f t="shared" si="118"/>
        <v>56.303999999999995</v>
      </c>
      <c r="T1242" s="8">
        <f t="shared" si="11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11">
        <f t="shared" si="114"/>
        <v>2026</v>
      </c>
      <c r="D1243" s="13" t="str">
        <f t="shared" si="115"/>
        <v>Q3</v>
      </c>
      <c r="E1243" s="4">
        <f>MONTH(SalesDataTable[[#This Row],[Order Date]])</f>
        <v>7</v>
      </c>
      <c r="F1243" s="4"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116"/>
        <v>1456.02</v>
      </c>
      <c r="R1243" s="6">
        <f t="shared" si="117"/>
        <v>851.1</v>
      </c>
      <c r="S1243" s="6">
        <f t="shared" si="118"/>
        <v>604.91999999999996</v>
      </c>
      <c r="T1243" s="8">
        <f t="shared" si="11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11">
        <f t="shared" si="114"/>
        <v>2026</v>
      </c>
      <c r="D1244" s="13" t="str">
        <f t="shared" si="115"/>
        <v>Q3</v>
      </c>
      <c r="E1244" s="4">
        <f>MONTH(SalesDataTable[[#This Row],[Order Date]])</f>
        <v>7</v>
      </c>
      <c r="F1244" s="4"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116"/>
        <v>359.75549999999998</v>
      </c>
      <c r="R1244" s="6">
        <f t="shared" si="117"/>
        <v>185.43</v>
      </c>
      <c r="S1244" s="6">
        <f t="shared" si="118"/>
        <v>174.32549999999998</v>
      </c>
      <c r="T1244" s="8">
        <f t="shared" si="11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11">
        <f t="shared" si="114"/>
        <v>2026</v>
      </c>
      <c r="D1245" s="13" t="str">
        <f t="shared" si="115"/>
        <v>Q3</v>
      </c>
      <c r="E1245" s="4">
        <f>MONTH(SalesDataTable[[#This Row],[Order Date]])</f>
        <v>7</v>
      </c>
      <c r="F1245" s="4"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116"/>
        <v>287.892</v>
      </c>
      <c r="R1245" s="6">
        <f t="shared" si="117"/>
        <v>173.44</v>
      </c>
      <c r="S1245" s="6">
        <f t="shared" si="118"/>
        <v>114.452</v>
      </c>
      <c r="T1245" s="8">
        <f t="shared" si="11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11">
        <f t="shared" si="114"/>
        <v>2026</v>
      </c>
      <c r="D1246" s="13" t="str">
        <f t="shared" si="115"/>
        <v>Q3</v>
      </c>
      <c r="E1246" s="4">
        <f>MONTH(SalesDataTable[[#This Row],[Order Date]])</f>
        <v>7</v>
      </c>
      <c r="F1246" s="4"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116"/>
        <v>204.74</v>
      </c>
      <c r="R1246" s="6">
        <f t="shared" si="117"/>
        <v>100.5</v>
      </c>
      <c r="S1246" s="6">
        <f t="shared" si="118"/>
        <v>104.24000000000001</v>
      </c>
      <c r="T1246" s="8">
        <f t="shared" si="11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11">
        <f t="shared" si="114"/>
        <v>2026</v>
      </c>
      <c r="D1247" s="13" t="str">
        <f t="shared" si="115"/>
        <v>Q3</v>
      </c>
      <c r="E1247" s="4">
        <f>MONTH(SalesDataTable[[#This Row],[Order Date]])</f>
        <v>7</v>
      </c>
      <c r="F1247" s="4"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116"/>
        <v>102.13</v>
      </c>
      <c r="R1247" s="6">
        <f t="shared" si="117"/>
        <v>49.17</v>
      </c>
      <c r="S1247" s="6">
        <f t="shared" si="118"/>
        <v>52.959999999999994</v>
      </c>
      <c r="T1247" s="8">
        <f t="shared" si="11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11">
        <f t="shared" si="114"/>
        <v>2026</v>
      </c>
      <c r="D1248" s="13" t="str">
        <f t="shared" si="115"/>
        <v>Q3</v>
      </c>
      <c r="E1248" s="4">
        <f>MONTH(SalesDataTable[[#This Row],[Order Date]])</f>
        <v>7</v>
      </c>
      <c r="F1248" s="4"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116"/>
        <v>161.82</v>
      </c>
      <c r="R1248" s="6">
        <f t="shared" si="117"/>
        <v>87.15</v>
      </c>
      <c r="S1248" s="6">
        <f t="shared" si="118"/>
        <v>74.669999999999987</v>
      </c>
      <c r="T1248" s="8">
        <f t="shared" si="11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11">
        <f t="shared" si="114"/>
        <v>2026</v>
      </c>
      <c r="D1249" s="13" t="str">
        <f t="shared" si="115"/>
        <v>Q3</v>
      </c>
      <c r="E1249" s="4">
        <f>MONTH(SalesDataTable[[#This Row],[Order Date]])</f>
        <v>7</v>
      </c>
      <c r="F1249" s="4"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116"/>
        <v>166.58</v>
      </c>
      <c r="R1249" s="6">
        <f t="shared" si="117"/>
        <v>84.9</v>
      </c>
      <c r="S1249" s="6">
        <f t="shared" si="118"/>
        <v>81.680000000000007</v>
      </c>
      <c r="T1249" s="8">
        <f t="shared" si="11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11">
        <f t="shared" si="114"/>
        <v>2026</v>
      </c>
      <c r="D1250" s="13" t="str">
        <f t="shared" si="115"/>
        <v>Q3</v>
      </c>
      <c r="E1250" s="4">
        <f>MONTH(SalesDataTable[[#This Row],[Order Date]])</f>
        <v>7</v>
      </c>
      <c r="F1250" s="4"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116"/>
        <v>273.45999999999998</v>
      </c>
      <c r="R1250" s="6">
        <f t="shared" si="117"/>
        <v>132.06</v>
      </c>
      <c r="S1250" s="6">
        <f t="shared" si="118"/>
        <v>141.39999999999998</v>
      </c>
      <c r="T1250" s="8">
        <f t="shared" si="11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11">
        <f t="shared" si="114"/>
        <v>2026</v>
      </c>
      <c r="D1251" s="13" t="str">
        <f t="shared" si="115"/>
        <v>Q3</v>
      </c>
      <c r="E1251" s="4">
        <f>MONTH(SalesDataTable[[#This Row],[Order Date]])</f>
        <v>7</v>
      </c>
      <c r="F1251" s="4"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116"/>
        <v>304.88</v>
      </c>
      <c r="R1251" s="6">
        <f t="shared" si="117"/>
        <v>162.46</v>
      </c>
      <c r="S1251" s="6">
        <f t="shared" si="118"/>
        <v>142.41999999999999</v>
      </c>
      <c r="T1251" s="8">
        <f t="shared" si="11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11">
        <f t="shared" si="114"/>
        <v>2026</v>
      </c>
      <c r="D1252" s="13" t="str">
        <f t="shared" si="115"/>
        <v>Q3</v>
      </c>
      <c r="E1252" s="4">
        <f>MONTH(SalesDataTable[[#This Row],[Order Date]])</f>
        <v>7</v>
      </c>
      <c r="F1252" s="4"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116"/>
        <v>128.304</v>
      </c>
      <c r="R1252" s="6">
        <f t="shared" si="117"/>
        <v>65.34</v>
      </c>
      <c r="S1252" s="6">
        <f t="shared" si="118"/>
        <v>62.963999999999999</v>
      </c>
      <c r="T1252" s="8">
        <f t="shared" si="11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11">
        <f t="shared" si="114"/>
        <v>2026</v>
      </c>
      <c r="D1253" s="13" t="str">
        <f t="shared" si="115"/>
        <v>Q3</v>
      </c>
      <c r="E1253" s="4">
        <f>MONTH(SalesDataTable[[#This Row],[Order Date]])</f>
        <v>7</v>
      </c>
      <c r="F1253" s="4"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116"/>
        <v>72.26100000000001</v>
      </c>
      <c r="R1253" s="6">
        <f t="shared" si="117"/>
        <v>43.47</v>
      </c>
      <c r="S1253" s="6">
        <f t="shared" si="118"/>
        <v>28.791000000000011</v>
      </c>
      <c r="T1253" s="8">
        <f t="shared" si="11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11">
        <f t="shared" si="114"/>
        <v>2026</v>
      </c>
      <c r="D1254" s="13" t="str">
        <f t="shared" si="115"/>
        <v>Q3</v>
      </c>
      <c r="E1254" s="4">
        <f>MONTH(SalesDataTable[[#This Row],[Order Date]])</f>
        <v>7</v>
      </c>
      <c r="F1254" s="4"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116"/>
        <v>135.261</v>
      </c>
      <c r="R1254" s="6">
        <f t="shared" si="117"/>
        <v>77.17</v>
      </c>
      <c r="S1254" s="6">
        <f t="shared" si="118"/>
        <v>58.090999999999994</v>
      </c>
      <c r="T1254" s="8">
        <f t="shared" si="11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11">
        <f t="shared" si="114"/>
        <v>2026</v>
      </c>
      <c r="D1255" s="13" t="str">
        <f t="shared" si="115"/>
        <v>Q3</v>
      </c>
      <c r="E1255" s="4">
        <f>MONTH(SalesDataTable[[#This Row],[Order Date]])</f>
        <v>7</v>
      </c>
      <c r="F1255" s="4"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116"/>
        <v>260.68949999999995</v>
      </c>
      <c r="R1255" s="6">
        <f t="shared" si="117"/>
        <v>136.80000000000001</v>
      </c>
      <c r="S1255" s="6">
        <f t="shared" si="118"/>
        <v>123.88949999999994</v>
      </c>
      <c r="T1255" s="8">
        <f t="shared" si="11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11">
        <f t="shared" si="114"/>
        <v>2026</v>
      </c>
      <c r="D1256" s="13" t="str">
        <f t="shared" si="115"/>
        <v>Q3</v>
      </c>
      <c r="E1256" s="4">
        <f>MONTH(SalesDataTable[[#This Row],[Order Date]])</f>
        <v>7</v>
      </c>
      <c r="F1256" s="4"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116"/>
        <v>43.624000000000002</v>
      </c>
      <c r="R1256" s="6">
        <f t="shared" si="117"/>
        <v>17.91</v>
      </c>
      <c r="S1256" s="6">
        <f t="shared" si="118"/>
        <v>25.714000000000002</v>
      </c>
      <c r="T1256" s="8">
        <f t="shared" si="11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11">
        <f t="shared" si="114"/>
        <v>2026</v>
      </c>
      <c r="D1257" s="13" t="str">
        <f t="shared" si="115"/>
        <v>Q3</v>
      </c>
      <c r="E1257" s="4">
        <f>MONTH(SalesDataTable[[#This Row],[Order Date]])</f>
        <v>7</v>
      </c>
      <c r="F1257" s="4"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116"/>
        <v>36.01</v>
      </c>
      <c r="R1257" s="6">
        <f t="shared" si="117"/>
        <v>14.11</v>
      </c>
      <c r="S1257" s="6">
        <f t="shared" si="118"/>
        <v>21.9</v>
      </c>
      <c r="T1257" s="8">
        <f t="shared" si="11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11">
        <f t="shared" si="114"/>
        <v>2026</v>
      </c>
      <c r="D1258" s="13" t="str">
        <f t="shared" si="115"/>
        <v>Q3</v>
      </c>
      <c r="E1258" s="4">
        <f>MONTH(SalesDataTable[[#This Row],[Order Date]])</f>
        <v>7</v>
      </c>
      <c r="F1258" s="4"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116"/>
        <v>149.22000000000003</v>
      </c>
      <c r="R1258" s="6">
        <f t="shared" si="117"/>
        <v>88.32</v>
      </c>
      <c r="S1258" s="6">
        <f t="shared" si="118"/>
        <v>60.900000000000034</v>
      </c>
      <c r="T1258" s="8">
        <f t="shared" si="11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11">
        <f t="shared" si="114"/>
        <v>2026</v>
      </c>
      <c r="D1259" s="13" t="str">
        <f t="shared" si="115"/>
        <v>Q3</v>
      </c>
      <c r="E1259" s="4">
        <f>MONTH(SalesDataTable[[#This Row],[Order Date]])</f>
        <v>7</v>
      </c>
      <c r="F1259" s="4"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116"/>
        <v>171.53</v>
      </c>
      <c r="R1259" s="6">
        <f t="shared" si="117"/>
        <v>72.849999999999994</v>
      </c>
      <c r="S1259" s="6">
        <f t="shared" si="118"/>
        <v>98.68</v>
      </c>
      <c r="T1259" s="8">
        <f t="shared" si="11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11">
        <f t="shared" si="114"/>
        <v>2026</v>
      </c>
      <c r="D1260" s="13" t="str">
        <f t="shared" si="115"/>
        <v>Q3</v>
      </c>
      <c r="E1260" s="4">
        <f>MONTH(SalesDataTable[[#This Row],[Order Date]])</f>
        <v>7</v>
      </c>
      <c r="F1260" s="4"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116"/>
        <v>1552.7160000000003</v>
      </c>
      <c r="R1260" s="6">
        <f t="shared" si="117"/>
        <v>980.16000000000008</v>
      </c>
      <c r="S1260" s="6">
        <f t="shared" si="118"/>
        <v>572.55600000000027</v>
      </c>
      <c r="T1260" s="8">
        <f t="shared" si="11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11">
        <f t="shared" si="114"/>
        <v>2026</v>
      </c>
      <c r="D1261" s="13" t="str">
        <f t="shared" si="115"/>
        <v>Q3</v>
      </c>
      <c r="E1261" s="4">
        <f>MONTH(SalesDataTable[[#This Row],[Order Date]])</f>
        <v>7</v>
      </c>
      <c r="F1261" s="4"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116"/>
        <v>141</v>
      </c>
      <c r="R1261" s="6">
        <f t="shared" si="117"/>
        <v>65.02</v>
      </c>
      <c r="S1261" s="6">
        <f t="shared" si="118"/>
        <v>75.98</v>
      </c>
      <c r="T1261" s="8">
        <f t="shared" si="11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11">
        <f t="shared" si="114"/>
        <v>2026</v>
      </c>
      <c r="D1262" s="13" t="str">
        <f t="shared" si="115"/>
        <v>Q3</v>
      </c>
      <c r="E1262" s="4">
        <f>MONTH(SalesDataTable[[#This Row],[Order Date]])</f>
        <v>7</v>
      </c>
      <c r="F1262" s="4"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116"/>
        <v>305.77999999999997</v>
      </c>
      <c r="R1262" s="6">
        <f t="shared" si="117"/>
        <v>162.68</v>
      </c>
      <c r="S1262" s="6">
        <f t="shared" si="118"/>
        <v>143.09999999999997</v>
      </c>
      <c r="T1262" s="8">
        <f t="shared" si="11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11">
        <f t="shared" si="114"/>
        <v>2026</v>
      </c>
      <c r="D1263" s="13" t="str">
        <f t="shared" si="115"/>
        <v>Q3</v>
      </c>
      <c r="E1263" s="4">
        <f>MONTH(SalesDataTable[[#This Row],[Order Date]])</f>
        <v>7</v>
      </c>
      <c r="F1263" s="4"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116"/>
        <v>163.80000000000001</v>
      </c>
      <c r="R1263" s="6">
        <f t="shared" si="117"/>
        <v>85.22</v>
      </c>
      <c r="S1263" s="6">
        <f t="shared" si="118"/>
        <v>78.580000000000013</v>
      </c>
      <c r="T1263" s="8">
        <f t="shared" si="11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11">
        <f t="shared" si="114"/>
        <v>2026</v>
      </c>
      <c r="D1264" s="13" t="str">
        <f t="shared" si="115"/>
        <v>Q3</v>
      </c>
      <c r="E1264" s="4">
        <f>MONTH(SalesDataTable[[#This Row],[Order Date]])</f>
        <v>7</v>
      </c>
      <c r="F1264" s="4"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116"/>
        <v>103.58</v>
      </c>
      <c r="R1264" s="6">
        <f t="shared" si="117"/>
        <v>51.94</v>
      </c>
      <c r="S1264" s="6">
        <f t="shared" si="118"/>
        <v>51.64</v>
      </c>
      <c r="T1264" s="8">
        <f t="shared" si="11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11">
        <f t="shared" si="114"/>
        <v>2026</v>
      </c>
      <c r="D1265" s="13" t="str">
        <f t="shared" si="115"/>
        <v>Q3</v>
      </c>
      <c r="E1265" s="4">
        <f>MONTH(SalesDataTable[[#This Row],[Order Date]])</f>
        <v>7</v>
      </c>
      <c r="F1265" s="4"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116"/>
        <v>250.92000000000002</v>
      </c>
      <c r="R1265" s="6">
        <f t="shared" si="117"/>
        <v>131.19999999999999</v>
      </c>
      <c r="S1265" s="6">
        <f t="shared" si="118"/>
        <v>119.72000000000003</v>
      </c>
      <c r="T1265" s="8">
        <f t="shared" si="11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11">
        <f t="shared" si="114"/>
        <v>2026</v>
      </c>
      <c r="D1266" s="13" t="str">
        <f t="shared" si="115"/>
        <v>Q3</v>
      </c>
      <c r="E1266" s="4">
        <f>MONTH(SalesDataTable[[#This Row],[Order Date]])</f>
        <v>7</v>
      </c>
      <c r="F1266" s="4"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116"/>
        <v>38.522499999999994</v>
      </c>
      <c r="R1266" s="6">
        <f t="shared" si="117"/>
        <v>14.44</v>
      </c>
      <c r="S1266" s="6">
        <f t="shared" si="118"/>
        <v>24.082499999999996</v>
      </c>
      <c r="T1266" s="8">
        <f t="shared" si="11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11">
        <f t="shared" si="114"/>
        <v>2026</v>
      </c>
      <c r="D1267" s="13" t="str">
        <f t="shared" si="115"/>
        <v>Q3</v>
      </c>
      <c r="E1267" s="4">
        <f>MONTH(SalesDataTable[[#This Row],[Order Date]])</f>
        <v>7</v>
      </c>
      <c r="F1267" s="4"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116"/>
        <v>291.77999999999997</v>
      </c>
      <c r="R1267" s="6">
        <f t="shared" si="117"/>
        <v>161.41999999999999</v>
      </c>
      <c r="S1267" s="6">
        <f t="shared" si="118"/>
        <v>130.35999999999999</v>
      </c>
      <c r="T1267" s="8">
        <f t="shared" si="11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11">
        <f t="shared" si="114"/>
        <v>2026</v>
      </c>
      <c r="D1268" s="13" t="str">
        <f t="shared" si="115"/>
        <v>Q3</v>
      </c>
      <c r="E1268" s="4">
        <f>MONTH(SalesDataTable[[#This Row],[Order Date]])</f>
        <v>7</v>
      </c>
      <c r="F1268" s="4"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116"/>
        <v>163.25</v>
      </c>
      <c r="R1268" s="6">
        <f t="shared" si="117"/>
        <v>89.71</v>
      </c>
      <c r="S1268" s="6">
        <f t="shared" si="118"/>
        <v>73.540000000000006</v>
      </c>
      <c r="T1268" s="8">
        <f t="shared" si="11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11">
        <f t="shared" si="114"/>
        <v>2026</v>
      </c>
      <c r="D1269" s="13" t="str">
        <f t="shared" si="115"/>
        <v>Q3</v>
      </c>
      <c r="E1269" s="4">
        <f>MONTH(SalesDataTable[[#This Row],[Order Date]])</f>
        <v>7</v>
      </c>
      <c r="F1269" s="4"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116"/>
        <v>36.350999999999999</v>
      </c>
      <c r="R1269" s="6">
        <f t="shared" si="117"/>
        <v>14.38</v>
      </c>
      <c r="S1269" s="6">
        <f t="shared" si="118"/>
        <v>21.970999999999997</v>
      </c>
      <c r="T1269" s="8">
        <f t="shared" si="11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11">
        <f t="shared" si="114"/>
        <v>2026</v>
      </c>
      <c r="D1270" s="13" t="str">
        <f t="shared" si="115"/>
        <v>Q3</v>
      </c>
      <c r="E1270" s="4">
        <f>MONTH(SalesDataTable[[#This Row],[Order Date]])</f>
        <v>7</v>
      </c>
      <c r="F1270" s="4"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116"/>
        <v>200.22</v>
      </c>
      <c r="R1270" s="6">
        <f t="shared" si="117"/>
        <v>104.38</v>
      </c>
      <c r="S1270" s="6">
        <f t="shared" si="118"/>
        <v>95.84</v>
      </c>
      <c r="T1270" s="8">
        <f t="shared" si="11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11">
        <f t="shared" si="114"/>
        <v>2026</v>
      </c>
      <c r="D1271" s="13" t="str">
        <f t="shared" si="115"/>
        <v>Q3</v>
      </c>
      <c r="E1271" s="4">
        <f>MONTH(SalesDataTable[[#This Row],[Order Date]])</f>
        <v>7</v>
      </c>
      <c r="F1271" s="4"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116"/>
        <v>148.30199999999999</v>
      </c>
      <c r="R1271" s="6">
        <f t="shared" si="117"/>
        <v>88.72</v>
      </c>
      <c r="S1271" s="6">
        <f t="shared" si="118"/>
        <v>59.581999999999994</v>
      </c>
      <c r="T1271" s="8">
        <f t="shared" si="11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11">
        <f t="shared" si="114"/>
        <v>2026</v>
      </c>
      <c r="D1272" s="13" t="str">
        <f t="shared" si="115"/>
        <v>Q3</v>
      </c>
      <c r="E1272" s="4">
        <f>MONTH(SalesDataTable[[#This Row],[Order Date]])</f>
        <v>7</v>
      </c>
      <c r="F1272" s="4"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116"/>
        <v>571.44000000000005</v>
      </c>
      <c r="R1272" s="6">
        <f t="shared" si="117"/>
        <v>326.48</v>
      </c>
      <c r="S1272" s="6">
        <f t="shared" si="118"/>
        <v>244.96000000000004</v>
      </c>
      <c r="T1272" s="8">
        <f t="shared" si="11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11">
        <f t="shared" si="114"/>
        <v>2026</v>
      </c>
      <c r="D1273" s="13" t="str">
        <f t="shared" si="115"/>
        <v>Q3</v>
      </c>
      <c r="E1273" s="4">
        <f>MONTH(SalesDataTable[[#This Row],[Order Date]])</f>
        <v>7</v>
      </c>
      <c r="F1273" s="4"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116"/>
        <v>41.18</v>
      </c>
      <c r="R1273" s="6">
        <f t="shared" si="117"/>
        <v>16.25</v>
      </c>
      <c r="S1273" s="6">
        <f t="shared" si="118"/>
        <v>24.93</v>
      </c>
      <c r="T1273" s="8">
        <f t="shared" si="11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11">
        <f t="shared" si="114"/>
        <v>2026</v>
      </c>
      <c r="D1274" s="13" t="str">
        <f t="shared" si="115"/>
        <v>Q3</v>
      </c>
      <c r="E1274" s="4">
        <f>MONTH(SalesDataTable[[#This Row],[Order Date]])</f>
        <v>7</v>
      </c>
      <c r="F1274" s="4"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116"/>
        <v>365.262</v>
      </c>
      <c r="R1274" s="6">
        <f t="shared" si="117"/>
        <v>171.48</v>
      </c>
      <c r="S1274" s="6">
        <f t="shared" si="118"/>
        <v>193.78200000000001</v>
      </c>
      <c r="T1274" s="8">
        <f t="shared" si="11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11">
        <f t="shared" si="114"/>
        <v>2026</v>
      </c>
      <c r="D1275" s="13" t="str">
        <f t="shared" si="115"/>
        <v>Q3</v>
      </c>
      <c r="E1275" s="4">
        <f>MONTH(SalesDataTable[[#This Row],[Order Date]])</f>
        <v>7</v>
      </c>
      <c r="F1275" s="4"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116"/>
        <v>1036.26</v>
      </c>
      <c r="R1275" s="6">
        <f t="shared" si="117"/>
        <v>596.06999999999994</v>
      </c>
      <c r="S1275" s="6">
        <f t="shared" si="118"/>
        <v>440.19000000000005</v>
      </c>
      <c r="T1275" s="8">
        <f t="shared" si="11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11">
        <f t="shared" si="114"/>
        <v>2026</v>
      </c>
      <c r="D1276" s="13" t="str">
        <f t="shared" si="115"/>
        <v>Q3</v>
      </c>
      <c r="E1276" s="4">
        <f>MONTH(SalesDataTable[[#This Row],[Order Date]])</f>
        <v>7</v>
      </c>
      <c r="F1276" s="4"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116"/>
        <v>365.976</v>
      </c>
      <c r="R1276" s="6">
        <f t="shared" si="117"/>
        <v>206.2</v>
      </c>
      <c r="S1276" s="6">
        <f t="shared" si="118"/>
        <v>159.77600000000001</v>
      </c>
      <c r="T1276" s="8">
        <f t="shared" si="11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11">
        <f t="shared" si="114"/>
        <v>2026</v>
      </c>
      <c r="D1277" s="13" t="str">
        <f t="shared" si="115"/>
        <v>Q3</v>
      </c>
      <c r="E1277" s="4">
        <f>MONTH(SalesDataTable[[#This Row],[Order Date]])</f>
        <v>7</v>
      </c>
      <c r="F1277" s="4"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116"/>
        <v>440.66999999999996</v>
      </c>
      <c r="R1277" s="6">
        <f t="shared" si="117"/>
        <v>232.95000000000002</v>
      </c>
      <c r="S1277" s="6">
        <f t="shared" si="118"/>
        <v>207.71999999999994</v>
      </c>
      <c r="T1277" s="8">
        <f t="shared" si="11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11">
        <f t="shared" si="114"/>
        <v>2026</v>
      </c>
      <c r="D1278" s="13" t="str">
        <f t="shared" si="115"/>
        <v>Q3</v>
      </c>
      <c r="E1278" s="4">
        <f>MONTH(SalesDataTable[[#This Row],[Order Date]])</f>
        <v>7</v>
      </c>
      <c r="F1278" s="4"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116"/>
        <v>322.42</v>
      </c>
      <c r="R1278" s="6">
        <f t="shared" si="117"/>
        <v>170.4</v>
      </c>
      <c r="S1278" s="6">
        <f t="shared" si="118"/>
        <v>152.02000000000001</v>
      </c>
      <c r="T1278" s="8">
        <f t="shared" si="11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11">
        <f t="shared" si="114"/>
        <v>2026</v>
      </c>
      <c r="D1279" s="13" t="str">
        <f t="shared" si="115"/>
        <v>Q3</v>
      </c>
      <c r="E1279" s="4">
        <f>MONTH(SalesDataTable[[#This Row],[Order Date]])</f>
        <v>7</v>
      </c>
      <c r="F1279" s="4"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116"/>
        <v>135.41299999999998</v>
      </c>
      <c r="R1279" s="6">
        <f t="shared" si="117"/>
        <v>65.7</v>
      </c>
      <c r="S1279" s="6">
        <f t="shared" si="118"/>
        <v>69.71299999999998</v>
      </c>
      <c r="T1279" s="8">
        <f t="shared" si="11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11">
        <f t="shared" si="114"/>
        <v>2026</v>
      </c>
      <c r="D1280" s="13" t="str">
        <f t="shared" si="115"/>
        <v>Q3</v>
      </c>
      <c r="E1280" s="4">
        <f>MONTH(SalesDataTable[[#This Row],[Order Date]])</f>
        <v>7</v>
      </c>
      <c r="F1280" s="4"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116"/>
        <v>142.95599999999999</v>
      </c>
      <c r="R1280" s="6">
        <f t="shared" si="117"/>
        <v>66.72</v>
      </c>
      <c r="S1280" s="6">
        <f t="shared" si="118"/>
        <v>76.23599999999999</v>
      </c>
      <c r="T1280" s="8">
        <f t="shared" si="11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11">
        <f t="shared" si="114"/>
        <v>2026</v>
      </c>
      <c r="D1281" s="13" t="str">
        <f t="shared" si="115"/>
        <v>Q3</v>
      </c>
      <c r="E1281" s="4">
        <f>MONTH(SalesDataTable[[#This Row],[Order Date]])</f>
        <v>7</v>
      </c>
      <c r="F1281" s="4"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116"/>
        <v>138.10149999999999</v>
      </c>
      <c r="R1281" s="6">
        <f t="shared" si="117"/>
        <v>81.02</v>
      </c>
      <c r="S1281" s="6">
        <f t="shared" si="118"/>
        <v>57.081499999999991</v>
      </c>
      <c r="T1281" s="8">
        <f t="shared" si="11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11">
        <f t="shared" ref="C1282:C1345" si="120">YEAR(B1282)</f>
        <v>2026</v>
      </c>
      <c r="D1282" s="13" t="str">
        <f t="shared" ref="D1282:D1345" si="121">"Q"&amp;ROUNDUP(MONTH(B1282)/3,0)</f>
        <v>Q3</v>
      </c>
      <c r="E1282" s="4">
        <f>MONTH(SalesDataTable[[#This Row],[Order Date]])</f>
        <v>7</v>
      </c>
      <c r="F1282" s="4"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122">M1282*N1282*(1-O1282)</f>
        <v>94.2</v>
      </c>
      <c r="R1282" s="6">
        <f t="shared" ref="R1282:R1345" si="123">M1282*P1282</f>
        <v>35.840000000000003</v>
      </c>
      <c r="S1282" s="6">
        <f t="shared" ref="S1282:S1345" si="124">Q1282-R1282</f>
        <v>58.36</v>
      </c>
      <c r="T1282" s="8">
        <f t="shared" ref="T1282:T1345" si="125">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11">
        <f t="shared" si="120"/>
        <v>2026</v>
      </c>
      <c r="D1283" s="13" t="str">
        <f t="shared" si="121"/>
        <v>Q3</v>
      </c>
      <c r="E1283" s="4">
        <f>MONTH(SalesDataTable[[#This Row],[Order Date]])</f>
        <v>7</v>
      </c>
      <c r="F1283" s="4"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122"/>
        <v>697.90500000000009</v>
      </c>
      <c r="R1283" s="6">
        <f t="shared" si="123"/>
        <v>392.59999999999997</v>
      </c>
      <c r="S1283" s="6">
        <f t="shared" si="124"/>
        <v>305.30500000000012</v>
      </c>
      <c r="T1283" s="8">
        <f t="shared" si="125"/>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11">
        <f t="shared" si="120"/>
        <v>2026</v>
      </c>
      <c r="D1284" s="13" t="str">
        <f t="shared" si="121"/>
        <v>Q3</v>
      </c>
      <c r="E1284" s="4">
        <f>MONTH(SalesDataTable[[#This Row],[Order Date]])</f>
        <v>7</v>
      </c>
      <c r="F1284" s="4"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122"/>
        <v>248.67000000000002</v>
      </c>
      <c r="R1284" s="6">
        <f t="shared" si="123"/>
        <v>126.93</v>
      </c>
      <c r="S1284" s="6">
        <f t="shared" si="124"/>
        <v>121.74000000000001</v>
      </c>
      <c r="T1284" s="8">
        <f t="shared" si="125"/>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11">
        <f t="shared" si="120"/>
        <v>2026</v>
      </c>
      <c r="D1285" s="13" t="str">
        <f t="shared" si="121"/>
        <v>Q3</v>
      </c>
      <c r="E1285" s="4">
        <f>MONTH(SalesDataTable[[#This Row],[Order Date]])</f>
        <v>7</v>
      </c>
      <c r="F1285" s="4"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122"/>
        <v>161.6</v>
      </c>
      <c r="R1285" s="6">
        <f t="shared" si="123"/>
        <v>84.42</v>
      </c>
      <c r="S1285" s="6">
        <f t="shared" si="124"/>
        <v>77.179999999999993</v>
      </c>
      <c r="T1285" s="8">
        <f t="shared" si="125"/>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11">
        <f t="shared" si="120"/>
        <v>2026</v>
      </c>
      <c r="D1286" s="13" t="str">
        <f t="shared" si="121"/>
        <v>Q3</v>
      </c>
      <c r="E1286" s="4">
        <f>MONTH(SalesDataTable[[#This Row],[Order Date]])</f>
        <v>7</v>
      </c>
      <c r="F1286" s="4"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122"/>
        <v>75.125999999999991</v>
      </c>
      <c r="R1286" s="6">
        <f t="shared" si="123"/>
        <v>29.36</v>
      </c>
      <c r="S1286" s="6">
        <f t="shared" si="124"/>
        <v>45.765999999999991</v>
      </c>
      <c r="T1286" s="8">
        <f t="shared" si="125"/>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11">
        <f t="shared" si="120"/>
        <v>2026</v>
      </c>
      <c r="D1287" s="13" t="str">
        <f t="shared" si="121"/>
        <v>Q3</v>
      </c>
      <c r="E1287" s="4">
        <f>MONTH(SalesDataTable[[#This Row],[Order Date]])</f>
        <v>7</v>
      </c>
      <c r="F1287" s="4"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122"/>
        <v>242.7</v>
      </c>
      <c r="R1287" s="6">
        <f t="shared" si="123"/>
        <v>142.12</v>
      </c>
      <c r="S1287" s="6">
        <f t="shared" si="124"/>
        <v>100.57999999999998</v>
      </c>
      <c r="T1287" s="8">
        <f t="shared" si="125"/>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11">
        <f t="shared" si="120"/>
        <v>2026</v>
      </c>
      <c r="D1288" s="13" t="str">
        <f t="shared" si="121"/>
        <v>Q3</v>
      </c>
      <c r="E1288" s="4">
        <f>MONTH(SalesDataTable[[#This Row],[Order Date]])</f>
        <v>7</v>
      </c>
      <c r="F1288" s="4"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122"/>
        <v>41.37</v>
      </c>
      <c r="R1288" s="6">
        <f t="shared" si="123"/>
        <v>15.12</v>
      </c>
      <c r="S1288" s="6">
        <f t="shared" si="124"/>
        <v>26.25</v>
      </c>
      <c r="T1288" s="8">
        <f t="shared" si="125"/>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11">
        <f t="shared" si="120"/>
        <v>2026</v>
      </c>
      <c r="D1289" s="13" t="str">
        <f t="shared" si="121"/>
        <v>Q3</v>
      </c>
      <c r="E1289" s="4">
        <f>MONTH(SalesDataTable[[#This Row],[Order Date]])</f>
        <v>7</v>
      </c>
      <c r="F1289" s="4"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122"/>
        <v>387.74249999999995</v>
      </c>
      <c r="R1289" s="6">
        <f t="shared" si="123"/>
        <v>211.8</v>
      </c>
      <c r="S1289" s="6">
        <f t="shared" si="124"/>
        <v>175.94249999999994</v>
      </c>
      <c r="T1289" s="8">
        <f t="shared" si="125"/>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11">
        <f t="shared" si="120"/>
        <v>2026</v>
      </c>
      <c r="D1290" s="13" t="str">
        <f t="shared" si="121"/>
        <v>Q3</v>
      </c>
      <c r="E1290" s="4">
        <f>MONTH(SalesDataTable[[#This Row],[Order Date]])</f>
        <v>7</v>
      </c>
      <c r="F1290" s="4"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122"/>
        <v>36.19</v>
      </c>
      <c r="R1290" s="6">
        <f t="shared" si="123"/>
        <v>13.91</v>
      </c>
      <c r="S1290" s="6">
        <f t="shared" si="124"/>
        <v>22.279999999999998</v>
      </c>
      <c r="T1290" s="8">
        <f t="shared" si="125"/>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11">
        <f t="shared" si="120"/>
        <v>2026</v>
      </c>
      <c r="D1291" s="13" t="str">
        <f t="shared" si="121"/>
        <v>Q3</v>
      </c>
      <c r="E1291" s="4">
        <f>MONTH(SalesDataTable[[#This Row],[Order Date]])</f>
        <v>7</v>
      </c>
      <c r="F1291" s="4"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122"/>
        <v>142.04</v>
      </c>
      <c r="R1291" s="6">
        <f t="shared" si="123"/>
        <v>81.67</v>
      </c>
      <c r="S1291" s="6">
        <f t="shared" si="124"/>
        <v>60.36999999999999</v>
      </c>
      <c r="T1291" s="8">
        <f t="shared" si="125"/>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11">
        <f t="shared" si="120"/>
        <v>2026</v>
      </c>
      <c r="D1292" s="13" t="str">
        <f t="shared" si="121"/>
        <v>Q3</v>
      </c>
      <c r="E1292" s="4">
        <f>MONTH(SalesDataTable[[#This Row],[Order Date]])</f>
        <v>7</v>
      </c>
      <c r="F1292" s="4"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122"/>
        <v>133.66999999999999</v>
      </c>
      <c r="R1292" s="6">
        <f t="shared" si="123"/>
        <v>68.25</v>
      </c>
      <c r="S1292" s="6">
        <f t="shared" si="124"/>
        <v>65.419999999999987</v>
      </c>
      <c r="T1292" s="8">
        <f t="shared" si="125"/>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11">
        <f t="shared" si="120"/>
        <v>2026</v>
      </c>
      <c r="D1293" s="13" t="str">
        <f t="shared" si="121"/>
        <v>Q3</v>
      </c>
      <c r="E1293" s="4">
        <f>MONTH(SalesDataTable[[#This Row],[Order Date]])</f>
        <v>7</v>
      </c>
      <c r="F1293" s="4"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122"/>
        <v>999.59999999999991</v>
      </c>
      <c r="R1293" s="6">
        <f t="shared" si="123"/>
        <v>528.84</v>
      </c>
      <c r="S1293" s="6">
        <f t="shared" si="124"/>
        <v>470.75999999999988</v>
      </c>
      <c r="T1293" s="8">
        <f t="shared" si="125"/>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11">
        <f t="shared" si="120"/>
        <v>2026</v>
      </c>
      <c r="D1294" s="13" t="str">
        <f t="shared" si="121"/>
        <v>Q3</v>
      </c>
      <c r="E1294" s="4">
        <f>MONTH(SalesDataTable[[#This Row],[Order Date]])</f>
        <v>7</v>
      </c>
      <c r="F1294" s="4"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122"/>
        <v>179.87400000000002</v>
      </c>
      <c r="R1294" s="6">
        <f t="shared" si="123"/>
        <v>103.92</v>
      </c>
      <c r="S1294" s="6">
        <f t="shared" si="124"/>
        <v>75.954000000000022</v>
      </c>
      <c r="T1294" s="8">
        <f t="shared" si="125"/>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11">
        <f t="shared" si="120"/>
        <v>2026</v>
      </c>
      <c r="D1295" s="13" t="str">
        <f t="shared" si="121"/>
        <v>Q3</v>
      </c>
      <c r="E1295" s="4">
        <f>MONTH(SalesDataTable[[#This Row],[Order Date]])</f>
        <v>7</v>
      </c>
      <c r="F1295" s="4"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122"/>
        <v>603.36</v>
      </c>
      <c r="R1295" s="6">
        <f t="shared" si="123"/>
        <v>296.82</v>
      </c>
      <c r="S1295" s="6">
        <f t="shared" si="124"/>
        <v>306.54000000000002</v>
      </c>
      <c r="T1295" s="8">
        <f t="shared" si="125"/>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11">
        <f t="shared" si="120"/>
        <v>2026</v>
      </c>
      <c r="D1296" s="13" t="str">
        <f t="shared" si="121"/>
        <v>Q3</v>
      </c>
      <c r="E1296" s="4">
        <f>MONTH(SalesDataTable[[#This Row],[Order Date]])</f>
        <v>7</v>
      </c>
      <c r="F1296" s="4"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122"/>
        <v>190.45599999999999</v>
      </c>
      <c r="R1296" s="6">
        <f t="shared" si="123"/>
        <v>104.11</v>
      </c>
      <c r="S1296" s="6">
        <f t="shared" si="124"/>
        <v>86.345999999999989</v>
      </c>
      <c r="T1296" s="8">
        <f t="shared" si="125"/>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11">
        <f t="shared" si="120"/>
        <v>2026</v>
      </c>
      <c r="D1297" s="13" t="str">
        <f t="shared" si="121"/>
        <v>Q3</v>
      </c>
      <c r="E1297" s="4">
        <f>MONTH(SalesDataTable[[#This Row],[Order Date]])</f>
        <v>7</v>
      </c>
      <c r="F1297" s="4"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122"/>
        <v>43.401000000000003</v>
      </c>
      <c r="R1297" s="6">
        <f t="shared" si="123"/>
        <v>22.56</v>
      </c>
      <c r="S1297" s="6">
        <f t="shared" si="124"/>
        <v>20.841000000000005</v>
      </c>
      <c r="T1297" s="8">
        <f t="shared" si="125"/>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11">
        <f t="shared" si="120"/>
        <v>2026</v>
      </c>
      <c r="D1298" s="13" t="str">
        <f t="shared" si="121"/>
        <v>Q3</v>
      </c>
      <c r="E1298" s="4">
        <f>MONTH(SalesDataTable[[#This Row],[Order Date]])</f>
        <v>7</v>
      </c>
      <c r="F1298" s="4"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122"/>
        <v>214.03</v>
      </c>
      <c r="R1298" s="6">
        <f t="shared" si="123"/>
        <v>140.54</v>
      </c>
      <c r="S1298" s="6">
        <f t="shared" si="124"/>
        <v>73.490000000000009</v>
      </c>
      <c r="T1298" s="8">
        <f t="shared" si="125"/>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11">
        <f t="shared" si="120"/>
        <v>2026</v>
      </c>
      <c r="D1299" s="13" t="str">
        <f t="shared" si="121"/>
        <v>Q3</v>
      </c>
      <c r="E1299" s="4">
        <f>MONTH(SalesDataTable[[#This Row],[Order Date]])</f>
        <v>7</v>
      </c>
      <c r="F1299" s="4"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122"/>
        <v>365.25599999999997</v>
      </c>
      <c r="R1299" s="6">
        <f t="shared" si="123"/>
        <v>207.3</v>
      </c>
      <c r="S1299" s="6">
        <f t="shared" si="124"/>
        <v>157.95599999999996</v>
      </c>
      <c r="T1299" s="8">
        <f t="shared" si="125"/>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11">
        <f t="shared" si="120"/>
        <v>2026</v>
      </c>
      <c r="D1300" s="13" t="str">
        <f t="shared" si="121"/>
        <v>Q3</v>
      </c>
      <c r="E1300" s="4">
        <f>MONTH(SalesDataTable[[#This Row],[Order Date]])</f>
        <v>7</v>
      </c>
      <c r="F1300" s="4"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122"/>
        <v>81.58</v>
      </c>
      <c r="R1300" s="6">
        <f t="shared" si="123"/>
        <v>29.22</v>
      </c>
      <c r="S1300" s="6">
        <f t="shared" si="124"/>
        <v>52.36</v>
      </c>
      <c r="T1300" s="8">
        <f t="shared" si="125"/>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11">
        <f t="shared" si="120"/>
        <v>2026</v>
      </c>
      <c r="D1301" s="13" t="str">
        <f t="shared" si="121"/>
        <v>Q3</v>
      </c>
      <c r="E1301" s="4">
        <f>MONTH(SalesDataTable[[#This Row],[Order Date]])</f>
        <v>7</v>
      </c>
      <c r="F1301" s="4"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122"/>
        <v>213.74100000000001</v>
      </c>
      <c r="R1301" s="6">
        <f t="shared" si="123"/>
        <v>123.5</v>
      </c>
      <c r="S1301" s="6">
        <f t="shared" si="124"/>
        <v>90.241000000000014</v>
      </c>
      <c r="T1301" s="8">
        <f t="shared" si="125"/>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11">
        <f t="shared" si="120"/>
        <v>2026</v>
      </c>
      <c r="D1302" s="13" t="str">
        <f t="shared" si="121"/>
        <v>Q3</v>
      </c>
      <c r="E1302" s="4">
        <f>MONTH(SalesDataTable[[#This Row],[Order Date]])</f>
        <v>7</v>
      </c>
      <c r="F1302" s="4"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122"/>
        <v>164.92</v>
      </c>
      <c r="R1302" s="6">
        <f t="shared" si="123"/>
        <v>89.47</v>
      </c>
      <c r="S1302" s="6">
        <f t="shared" si="124"/>
        <v>75.449999999999989</v>
      </c>
      <c r="T1302" s="8">
        <f t="shared" si="125"/>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11">
        <f t="shared" si="120"/>
        <v>2026</v>
      </c>
      <c r="D1303" s="13" t="str">
        <f t="shared" si="121"/>
        <v>Q3</v>
      </c>
      <c r="E1303" s="4">
        <f>MONTH(SalesDataTable[[#This Row],[Order Date]])</f>
        <v>7</v>
      </c>
      <c r="F1303" s="4"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122"/>
        <v>519.54999999999995</v>
      </c>
      <c r="R1303" s="6">
        <f t="shared" si="123"/>
        <v>255.95</v>
      </c>
      <c r="S1303" s="6">
        <f t="shared" si="124"/>
        <v>263.59999999999997</v>
      </c>
      <c r="T1303" s="8">
        <f t="shared" si="125"/>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11">
        <f t="shared" si="120"/>
        <v>2026</v>
      </c>
      <c r="D1304" s="13" t="str">
        <f t="shared" si="121"/>
        <v>Q3</v>
      </c>
      <c r="E1304" s="4">
        <f>MONTH(SalesDataTable[[#This Row],[Order Date]])</f>
        <v>7</v>
      </c>
      <c r="F1304" s="4"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122"/>
        <v>447.21</v>
      </c>
      <c r="R1304" s="6">
        <f t="shared" si="123"/>
        <v>218.2</v>
      </c>
      <c r="S1304" s="6">
        <f t="shared" si="124"/>
        <v>229.01</v>
      </c>
      <c r="T1304" s="8">
        <f t="shared" si="125"/>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11">
        <f t="shared" si="120"/>
        <v>2026</v>
      </c>
      <c r="D1305" s="13" t="str">
        <f t="shared" si="121"/>
        <v>Q3</v>
      </c>
      <c r="E1305" s="4">
        <f>MONTH(SalesDataTable[[#This Row],[Order Date]])</f>
        <v>7</v>
      </c>
      <c r="F1305" s="4"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122"/>
        <v>282.57</v>
      </c>
      <c r="R1305" s="6">
        <f t="shared" si="123"/>
        <v>132.30000000000001</v>
      </c>
      <c r="S1305" s="6">
        <f t="shared" si="124"/>
        <v>150.26999999999998</v>
      </c>
      <c r="T1305" s="8">
        <f t="shared" si="125"/>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11">
        <f t="shared" si="120"/>
        <v>2026</v>
      </c>
      <c r="D1306" s="13" t="str">
        <f t="shared" si="121"/>
        <v>Q3</v>
      </c>
      <c r="E1306" s="4">
        <f>MONTH(SalesDataTable[[#This Row],[Order Date]])</f>
        <v>7</v>
      </c>
      <c r="F1306" s="4"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122"/>
        <v>46.87</v>
      </c>
      <c r="R1306" s="6">
        <f t="shared" si="123"/>
        <v>18.649999999999999</v>
      </c>
      <c r="S1306" s="6">
        <f t="shared" si="124"/>
        <v>28.22</v>
      </c>
      <c r="T1306" s="8">
        <f t="shared" si="125"/>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11">
        <f t="shared" si="120"/>
        <v>2026</v>
      </c>
      <c r="D1307" s="13" t="str">
        <f t="shared" si="121"/>
        <v>Q3</v>
      </c>
      <c r="E1307" s="4">
        <f>MONTH(SalesDataTable[[#This Row],[Order Date]])</f>
        <v>7</v>
      </c>
      <c r="F1307" s="4"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122"/>
        <v>33.291000000000004</v>
      </c>
      <c r="R1307" s="6">
        <f t="shared" si="123"/>
        <v>13.2</v>
      </c>
      <c r="S1307" s="6">
        <f t="shared" si="124"/>
        <v>20.091000000000005</v>
      </c>
      <c r="T1307" s="8">
        <f t="shared" si="125"/>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11">
        <f t="shared" si="120"/>
        <v>2026</v>
      </c>
      <c r="D1308" s="13" t="str">
        <f t="shared" si="121"/>
        <v>Q3</v>
      </c>
      <c r="E1308" s="4">
        <f>MONTH(SalesDataTable[[#This Row],[Order Date]])</f>
        <v>7</v>
      </c>
      <c r="F1308" s="4"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122"/>
        <v>135.44</v>
      </c>
      <c r="R1308" s="6">
        <f t="shared" si="123"/>
        <v>65.48</v>
      </c>
      <c r="S1308" s="6">
        <f t="shared" si="124"/>
        <v>69.959999999999994</v>
      </c>
      <c r="T1308" s="8">
        <f t="shared" si="125"/>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11">
        <f t="shared" si="120"/>
        <v>2026</v>
      </c>
      <c r="D1309" s="13" t="str">
        <f t="shared" si="121"/>
        <v>Q3</v>
      </c>
      <c r="E1309" s="4">
        <f>MONTH(SalesDataTable[[#This Row],[Order Date]])</f>
        <v>7</v>
      </c>
      <c r="F1309" s="4"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122"/>
        <v>276.75</v>
      </c>
      <c r="R1309" s="6">
        <f t="shared" si="123"/>
        <v>138.81</v>
      </c>
      <c r="S1309" s="6">
        <f t="shared" si="124"/>
        <v>137.94</v>
      </c>
      <c r="T1309" s="8">
        <f t="shared" si="125"/>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11">
        <f t="shared" si="120"/>
        <v>2026</v>
      </c>
      <c r="D1310" s="13" t="str">
        <f t="shared" si="121"/>
        <v>Q3</v>
      </c>
      <c r="E1310" s="4">
        <f>MONTH(SalesDataTable[[#This Row],[Order Date]])</f>
        <v>7</v>
      </c>
      <c r="F1310" s="4"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122"/>
        <v>385.2</v>
      </c>
      <c r="R1310" s="6">
        <f t="shared" si="123"/>
        <v>209.78</v>
      </c>
      <c r="S1310" s="6">
        <f t="shared" si="124"/>
        <v>175.42</v>
      </c>
      <c r="T1310" s="8">
        <f t="shared" si="125"/>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11">
        <f t="shared" si="120"/>
        <v>2026</v>
      </c>
      <c r="D1311" s="13" t="str">
        <f t="shared" si="121"/>
        <v>Q3</v>
      </c>
      <c r="E1311" s="4">
        <f>MONTH(SalesDataTable[[#This Row],[Order Date]])</f>
        <v>7</v>
      </c>
      <c r="F1311" s="4"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122"/>
        <v>39.94</v>
      </c>
      <c r="R1311" s="6">
        <f t="shared" si="123"/>
        <v>16.89</v>
      </c>
      <c r="S1311" s="6">
        <f t="shared" si="124"/>
        <v>23.049999999999997</v>
      </c>
      <c r="T1311" s="8">
        <f t="shared" si="125"/>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11">
        <f t="shared" si="120"/>
        <v>2026</v>
      </c>
      <c r="D1312" s="13" t="str">
        <f t="shared" si="121"/>
        <v>Q3</v>
      </c>
      <c r="E1312" s="4">
        <f>MONTH(SalesDataTable[[#This Row],[Order Date]])</f>
        <v>7</v>
      </c>
      <c r="F1312" s="4"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122"/>
        <v>451.83000000000004</v>
      </c>
      <c r="R1312" s="6">
        <f t="shared" si="123"/>
        <v>239.70000000000002</v>
      </c>
      <c r="S1312" s="6">
        <f t="shared" si="124"/>
        <v>212.13000000000002</v>
      </c>
      <c r="T1312" s="8">
        <f t="shared" si="125"/>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11">
        <f t="shared" si="120"/>
        <v>2026</v>
      </c>
      <c r="D1313" s="13" t="str">
        <f t="shared" si="121"/>
        <v>Q3</v>
      </c>
      <c r="E1313" s="4">
        <f>MONTH(SalesDataTable[[#This Row],[Order Date]])</f>
        <v>7</v>
      </c>
      <c r="F1313" s="4"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122"/>
        <v>142.13999999999999</v>
      </c>
      <c r="R1313" s="6">
        <f t="shared" si="123"/>
        <v>63.14</v>
      </c>
      <c r="S1313" s="6">
        <f t="shared" si="124"/>
        <v>78.999999999999986</v>
      </c>
      <c r="T1313" s="8">
        <f t="shared" si="125"/>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11">
        <f t="shared" si="120"/>
        <v>2026</v>
      </c>
      <c r="D1314" s="13" t="str">
        <f t="shared" si="121"/>
        <v>Q3</v>
      </c>
      <c r="E1314" s="4">
        <f>MONTH(SalesDataTable[[#This Row],[Order Date]])</f>
        <v>7</v>
      </c>
      <c r="F1314" s="4"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122"/>
        <v>50.78</v>
      </c>
      <c r="R1314" s="6">
        <f t="shared" si="123"/>
        <v>22.29</v>
      </c>
      <c r="S1314" s="6">
        <f t="shared" si="124"/>
        <v>28.490000000000002</v>
      </c>
      <c r="T1314" s="8">
        <f t="shared" si="125"/>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11">
        <f t="shared" si="120"/>
        <v>2026</v>
      </c>
      <c r="D1315" s="13" t="str">
        <f t="shared" si="121"/>
        <v>Q3</v>
      </c>
      <c r="E1315" s="4">
        <f>MONTH(SalesDataTable[[#This Row],[Order Date]])</f>
        <v>7</v>
      </c>
      <c r="F1315" s="4"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122"/>
        <v>268.86899999999997</v>
      </c>
      <c r="R1315" s="6">
        <f t="shared" si="123"/>
        <v>154.08000000000001</v>
      </c>
      <c r="S1315" s="6">
        <f t="shared" si="124"/>
        <v>114.78899999999996</v>
      </c>
      <c r="T1315" s="8">
        <f t="shared" si="125"/>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11">
        <f t="shared" si="120"/>
        <v>2026</v>
      </c>
      <c r="D1316" s="13" t="str">
        <f t="shared" si="121"/>
        <v>Q3</v>
      </c>
      <c r="E1316" s="4">
        <f>MONTH(SalesDataTable[[#This Row],[Order Date]])</f>
        <v>7</v>
      </c>
      <c r="F1316" s="4"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122"/>
        <v>140.79599999999999</v>
      </c>
      <c r="R1316" s="6">
        <f t="shared" si="123"/>
        <v>80.72</v>
      </c>
      <c r="S1316" s="6">
        <f t="shared" si="124"/>
        <v>60.075999999999993</v>
      </c>
      <c r="T1316" s="8">
        <f t="shared" si="125"/>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11">
        <f t="shared" si="120"/>
        <v>2026</v>
      </c>
      <c r="D1317" s="13" t="str">
        <f t="shared" si="121"/>
        <v>Q3</v>
      </c>
      <c r="E1317" s="4">
        <f>MONTH(SalesDataTable[[#This Row],[Order Date]])</f>
        <v>7</v>
      </c>
      <c r="F1317" s="4"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122"/>
        <v>103.5</v>
      </c>
      <c r="R1317" s="6">
        <f t="shared" si="123"/>
        <v>42.8</v>
      </c>
      <c r="S1317" s="6">
        <f t="shared" si="124"/>
        <v>60.7</v>
      </c>
      <c r="T1317" s="8">
        <f t="shared" si="125"/>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11">
        <f t="shared" si="120"/>
        <v>2026</v>
      </c>
      <c r="D1318" s="13" t="str">
        <f t="shared" si="121"/>
        <v>Q3</v>
      </c>
      <c r="E1318" s="4">
        <f>MONTH(SalesDataTable[[#This Row],[Order Date]])</f>
        <v>7</v>
      </c>
      <c r="F1318" s="4"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122"/>
        <v>74.007000000000005</v>
      </c>
      <c r="R1318" s="6">
        <f t="shared" si="123"/>
        <v>38.340000000000003</v>
      </c>
      <c r="S1318" s="6">
        <f t="shared" si="124"/>
        <v>35.667000000000002</v>
      </c>
      <c r="T1318" s="8">
        <f t="shared" si="125"/>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11">
        <f t="shared" si="120"/>
        <v>2026</v>
      </c>
      <c r="D1319" s="13" t="str">
        <f t="shared" si="121"/>
        <v>Q3</v>
      </c>
      <c r="E1319" s="4">
        <f>MONTH(SalesDataTable[[#This Row],[Order Date]])</f>
        <v>7</v>
      </c>
      <c r="F1319" s="4"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122"/>
        <v>129.75299999999999</v>
      </c>
      <c r="R1319" s="6">
        <f t="shared" si="123"/>
        <v>78.13</v>
      </c>
      <c r="S1319" s="6">
        <f t="shared" si="124"/>
        <v>51.62299999999999</v>
      </c>
      <c r="T1319" s="8">
        <f t="shared" si="125"/>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11">
        <f t="shared" si="120"/>
        <v>2026</v>
      </c>
      <c r="D1320" s="13" t="str">
        <f t="shared" si="121"/>
        <v>Q3</v>
      </c>
      <c r="E1320" s="4">
        <f>MONTH(SalesDataTable[[#This Row],[Order Date]])</f>
        <v>7</v>
      </c>
      <c r="F1320" s="4"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122"/>
        <v>329.88</v>
      </c>
      <c r="R1320" s="6">
        <f t="shared" si="123"/>
        <v>160.88</v>
      </c>
      <c r="S1320" s="6">
        <f t="shared" si="124"/>
        <v>169</v>
      </c>
      <c r="T1320" s="8">
        <f t="shared" si="125"/>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11">
        <f t="shared" si="120"/>
        <v>2026</v>
      </c>
      <c r="D1321" s="13" t="str">
        <f t="shared" si="121"/>
        <v>Q3</v>
      </c>
      <c r="E1321" s="4">
        <f>MONTH(SalesDataTable[[#This Row],[Order Date]])</f>
        <v>7</v>
      </c>
      <c r="F1321" s="4"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122"/>
        <v>103.819</v>
      </c>
      <c r="R1321" s="6">
        <f t="shared" si="123"/>
        <v>59.87</v>
      </c>
      <c r="S1321" s="6">
        <f t="shared" si="124"/>
        <v>43.949000000000005</v>
      </c>
      <c r="T1321" s="8">
        <f t="shared" si="125"/>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11">
        <f t="shared" si="120"/>
        <v>2026</v>
      </c>
      <c r="D1322" s="13" t="str">
        <f t="shared" si="121"/>
        <v>Q3</v>
      </c>
      <c r="E1322" s="4">
        <f>MONTH(SalesDataTable[[#This Row],[Order Date]])</f>
        <v>7</v>
      </c>
      <c r="F1322" s="4"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122"/>
        <v>430.77</v>
      </c>
      <c r="R1322" s="6">
        <f t="shared" si="123"/>
        <v>236.73</v>
      </c>
      <c r="S1322" s="6">
        <f t="shared" si="124"/>
        <v>194.04</v>
      </c>
      <c r="T1322" s="8">
        <f t="shared" si="125"/>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11">
        <f t="shared" si="120"/>
        <v>2026</v>
      </c>
      <c r="D1323" s="13" t="str">
        <f t="shared" si="121"/>
        <v>Q3</v>
      </c>
      <c r="E1323" s="4">
        <f>MONTH(SalesDataTable[[#This Row],[Order Date]])</f>
        <v>7</v>
      </c>
      <c r="F1323" s="4"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122"/>
        <v>315.32</v>
      </c>
      <c r="R1323" s="6">
        <f t="shared" si="123"/>
        <v>157.52000000000001</v>
      </c>
      <c r="S1323" s="6">
        <f t="shared" si="124"/>
        <v>157.79999999999998</v>
      </c>
      <c r="T1323" s="8">
        <f t="shared" si="125"/>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11">
        <f t="shared" si="120"/>
        <v>2026</v>
      </c>
      <c r="D1324" s="13" t="str">
        <f t="shared" si="121"/>
        <v>Q3</v>
      </c>
      <c r="E1324" s="4">
        <f>MONTH(SalesDataTable[[#This Row],[Order Date]])</f>
        <v>7</v>
      </c>
      <c r="F1324" s="4"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122"/>
        <v>101.58</v>
      </c>
      <c r="R1324" s="6">
        <f t="shared" si="123"/>
        <v>49.83</v>
      </c>
      <c r="S1324" s="6">
        <f t="shared" si="124"/>
        <v>51.75</v>
      </c>
      <c r="T1324" s="8">
        <f t="shared" si="125"/>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11">
        <f t="shared" si="120"/>
        <v>2026</v>
      </c>
      <c r="D1325" s="13" t="str">
        <f t="shared" si="121"/>
        <v>Q3</v>
      </c>
      <c r="E1325" s="4">
        <f>MONTH(SalesDataTable[[#This Row],[Order Date]])</f>
        <v>7</v>
      </c>
      <c r="F1325" s="4"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122"/>
        <v>666.84</v>
      </c>
      <c r="R1325" s="6">
        <f t="shared" si="123"/>
        <v>346.2</v>
      </c>
      <c r="S1325" s="6">
        <f t="shared" si="124"/>
        <v>320.64000000000004</v>
      </c>
      <c r="T1325" s="8">
        <f t="shared" si="125"/>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11">
        <f t="shared" si="120"/>
        <v>2026</v>
      </c>
      <c r="D1326" s="13" t="str">
        <f t="shared" si="121"/>
        <v>Q3</v>
      </c>
      <c r="E1326" s="4">
        <f>MONTH(SalesDataTable[[#This Row],[Order Date]])</f>
        <v>7</v>
      </c>
      <c r="F1326" s="4"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122"/>
        <v>166.66</v>
      </c>
      <c r="R1326" s="6">
        <f t="shared" si="123"/>
        <v>84.22</v>
      </c>
      <c r="S1326" s="6">
        <f t="shared" si="124"/>
        <v>82.44</v>
      </c>
      <c r="T1326" s="8">
        <f t="shared" si="125"/>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11">
        <f t="shared" si="120"/>
        <v>2026</v>
      </c>
      <c r="D1327" s="13" t="str">
        <f t="shared" si="121"/>
        <v>Q3</v>
      </c>
      <c r="E1327" s="4">
        <f>MONTH(SalesDataTable[[#This Row],[Order Date]])</f>
        <v>7</v>
      </c>
      <c r="F1327" s="4"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122"/>
        <v>136.363</v>
      </c>
      <c r="R1327" s="6">
        <f t="shared" si="123"/>
        <v>65.8</v>
      </c>
      <c r="S1327" s="6">
        <f t="shared" si="124"/>
        <v>70.563000000000002</v>
      </c>
      <c r="T1327" s="8">
        <f t="shared" si="125"/>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11">
        <f t="shared" si="120"/>
        <v>2026</v>
      </c>
      <c r="D1328" s="13" t="str">
        <f t="shared" si="121"/>
        <v>Q3</v>
      </c>
      <c r="E1328" s="4">
        <f>MONTH(SalesDataTable[[#This Row],[Order Date]])</f>
        <v>7</v>
      </c>
      <c r="F1328" s="4"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122"/>
        <v>493.5</v>
      </c>
      <c r="R1328" s="6">
        <f t="shared" si="123"/>
        <v>261.18</v>
      </c>
      <c r="S1328" s="6">
        <f t="shared" si="124"/>
        <v>232.32</v>
      </c>
      <c r="T1328" s="8">
        <f t="shared" si="125"/>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11">
        <f t="shared" si="120"/>
        <v>2026</v>
      </c>
      <c r="D1329" s="13" t="str">
        <f t="shared" si="121"/>
        <v>Q3</v>
      </c>
      <c r="E1329" s="4">
        <f>MONTH(SalesDataTable[[#This Row],[Order Date]])</f>
        <v>7</v>
      </c>
      <c r="F1329" s="4"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122"/>
        <v>222.15600000000001</v>
      </c>
      <c r="R1329" s="6">
        <f t="shared" si="123"/>
        <v>118.53</v>
      </c>
      <c r="S1329" s="6">
        <f t="shared" si="124"/>
        <v>103.626</v>
      </c>
      <c r="T1329" s="8">
        <f t="shared" si="125"/>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11">
        <f t="shared" si="120"/>
        <v>2026</v>
      </c>
      <c r="D1330" s="13" t="str">
        <f t="shared" si="121"/>
        <v>Q3</v>
      </c>
      <c r="E1330" s="4">
        <f>MONTH(SalesDataTable[[#This Row],[Order Date]])</f>
        <v>7</v>
      </c>
      <c r="F1330" s="4"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122"/>
        <v>206.34</v>
      </c>
      <c r="R1330" s="6">
        <f t="shared" si="123"/>
        <v>100.98</v>
      </c>
      <c r="S1330" s="6">
        <f t="shared" si="124"/>
        <v>105.36</v>
      </c>
      <c r="T1330" s="8">
        <f t="shared" si="125"/>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11">
        <f t="shared" si="120"/>
        <v>2026</v>
      </c>
      <c r="D1331" s="13" t="str">
        <f t="shared" si="121"/>
        <v>Q3</v>
      </c>
      <c r="E1331" s="4">
        <f>MONTH(SalesDataTable[[#This Row],[Order Date]])</f>
        <v>7</v>
      </c>
      <c r="F1331" s="4"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122"/>
        <v>47.813499999999998</v>
      </c>
      <c r="R1331" s="6">
        <f t="shared" si="123"/>
        <v>22.06</v>
      </c>
      <c r="S1331" s="6">
        <f t="shared" si="124"/>
        <v>25.753499999999999</v>
      </c>
      <c r="T1331" s="8">
        <f t="shared" si="125"/>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11">
        <f t="shared" si="120"/>
        <v>2026</v>
      </c>
      <c r="D1332" s="13" t="str">
        <f t="shared" si="121"/>
        <v>Q3</v>
      </c>
      <c r="E1332" s="4">
        <f>MONTH(SalesDataTable[[#This Row],[Order Date]])</f>
        <v>7</v>
      </c>
      <c r="F1332" s="4"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122"/>
        <v>728.178</v>
      </c>
      <c r="R1332" s="6">
        <f t="shared" si="123"/>
        <v>482.28</v>
      </c>
      <c r="S1332" s="6">
        <f t="shared" si="124"/>
        <v>245.89800000000002</v>
      </c>
      <c r="T1332" s="8">
        <f t="shared" si="125"/>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11">
        <f t="shared" si="120"/>
        <v>2026</v>
      </c>
      <c r="D1333" s="13" t="str">
        <f t="shared" si="121"/>
        <v>Q3</v>
      </c>
      <c r="E1333" s="4">
        <f>MONTH(SalesDataTable[[#This Row],[Order Date]])</f>
        <v>7</v>
      </c>
      <c r="F1333" s="4"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122"/>
        <v>185.61099999999999</v>
      </c>
      <c r="R1333" s="6">
        <f t="shared" si="123"/>
        <v>101.67</v>
      </c>
      <c r="S1333" s="6">
        <f t="shared" si="124"/>
        <v>83.940999999999988</v>
      </c>
      <c r="T1333" s="8">
        <f t="shared" si="125"/>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11">
        <f t="shared" si="120"/>
        <v>2026</v>
      </c>
      <c r="D1334" s="13" t="str">
        <f t="shared" si="121"/>
        <v>Q3</v>
      </c>
      <c r="E1334" s="4">
        <f>MONTH(SalesDataTable[[#This Row],[Order Date]])</f>
        <v>7</v>
      </c>
      <c r="F1334" s="4"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122"/>
        <v>524</v>
      </c>
      <c r="R1334" s="6">
        <f t="shared" si="123"/>
        <v>254.7</v>
      </c>
      <c r="S1334" s="6">
        <f t="shared" si="124"/>
        <v>269.3</v>
      </c>
      <c r="T1334" s="8">
        <f t="shared" si="125"/>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11">
        <f t="shared" si="120"/>
        <v>2026</v>
      </c>
      <c r="D1335" s="13" t="str">
        <f t="shared" si="121"/>
        <v>Q3</v>
      </c>
      <c r="E1335" s="4">
        <f>MONTH(SalesDataTable[[#This Row],[Order Date]])</f>
        <v>7</v>
      </c>
      <c r="F1335" s="4"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122"/>
        <v>246.78000000000003</v>
      </c>
      <c r="R1335" s="6">
        <f t="shared" si="123"/>
        <v>120.06</v>
      </c>
      <c r="S1335" s="6">
        <f t="shared" si="124"/>
        <v>126.72000000000003</v>
      </c>
      <c r="T1335" s="8">
        <f t="shared" si="125"/>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11">
        <f t="shared" si="120"/>
        <v>2026</v>
      </c>
      <c r="D1336" s="13" t="str">
        <f t="shared" si="121"/>
        <v>Q3</v>
      </c>
      <c r="E1336" s="4">
        <f>MONTH(SalesDataTable[[#This Row],[Order Date]])</f>
        <v>7</v>
      </c>
      <c r="F1336" s="4"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122"/>
        <v>90.79</v>
      </c>
      <c r="R1336" s="6">
        <f t="shared" si="123"/>
        <v>46.39</v>
      </c>
      <c r="S1336" s="6">
        <f t="shared" si="124"/>
        <v>44.400000000000006</v>
      </c>
      <c r="T1336" s="8">
        <f t="shared" si="125"/>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11">
        <f t="shared" si="120"/>
        <v>2026</v>
      </c>
      <c r="D1337" s="13" t="str">
        <f t="shared" si="121"/>
        <v>Q3</v>
      </c>
      <c r="E1337" s="4">
        <f>MONTH(SalesDataTable[[#This Row],[Order Date]])</f>
        <v>7</v>
      </c>
      <c r="F1337" s="4"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122"/>
        <v>41.33</v>
      </c>
      <c r="R1337" s="6">
        <f t="shared" si="123"/>
        <v>17.2</v>
      </c>
      <c r="S1337" s="6">
        <f t="shared" si="124"/>
        <v>24.13</v>
      </c>
      <c r="T1337" s="8">
        <f t="shared" si="125"/>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11">
        <f t="shared" si="120"/>
        <v>2026</v>
      </c>
      <c r="D1338" s="13" t="str">
        <f t="shared" si="121"/>
        <v>Q3</v>
      </c>
      <c r="E1338" s="4">
        <f>MONTH(SalesDataTable[[#This Row],[Order Date]])</f>
        <v>7</v>
      </c>
      <c r="F1338" s="4"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122"/>
        <v>78.070999999999998</v>
      </c>
      <c r="R1338" s="6">
        <f t="shared" si="123"/>
        <v>29.08</v>
      </c>
      <c r="S1338" s="6">
        <f t="shared" si="124"/>
        <v>48.991</v>
      </c>
      <c r="T1338" s="8">
        <f t="shared" si="125"/>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11">
        <f t="shared" si="120"/>
        <v>2026</v>
      </c>
      <c r="D1339" s="13" t="str">
        <f t="shared" si="121"/>
        <v>Q3</v>
      </c>
      <c r="E1339" s="4">
        <f>MONTH(SalesDataTable[[#This Row],[Order Date]])</f>
        <v>7</v>
      </c>
      <c r="F1339" s="4"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122"/>
        <v>391.35249999999996</v>
      </c>
      <c r="R1339" s="6">
        <f t="shared" si="123"/>
        <v>197.39999999999998</v>
      </c>
      <c r="S1339" s="6">
        <f t="shared" si="124"/>
        <v>193.95249999999999</v>
      </c>
      <c r="T1339" s="8">
        <f t="shared" si="125"/>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11">
        <f t="shared" si="120"/>
        <v>2026</v>
      </c>
      <c r="D1340" s="13" t="str">
        <f t="shared" si="121"/>
        <v>Q3</v>
      </c>
      <c r="E1340" s="4">
        <f>MONTH(SalesDataTable[[#This Row],[Order Date]])</f>
        <v>7</v>
      </c>
      <c r="F1340" s="4"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122"/>
        <v>111</v>
      </c>
      <c r="R1340" s="6">
        <f t="shared" si="123"/>
        <v>41.07</v>
      </c>
      <c r="S1340" s="6">
        <f t="shared" si="124"/>
        <v>69.930000000000007</v>
      </c>
      <c r="T1340" s="8">
        <f t="shared" si="125"/>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11">
        <f t="shared" si="120"/>
        <v>2026</v>
      </c>
      <c r="D1341" s="13" t="str">
        <f t="shared" si="121"/>
        <v>Q3</v>
      </c>
      <c r="E1341" s="4">
        <f>MONTH(SalesDataTable[[#This Row],[Order Date]])</f>
        <v>7</v>
      </c>
      <c r="F1341" s="4"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122"/>
        <v>81.8</v>
      </c>
      <c r="R1341" s="6">
        <f t="shared" si="123"/>
        <v>29.62</v>
      </c>
      <c r="S1341" s="6">
        <f t="shared" si="124"/>
        <v>52.179999999999993</v>
      </c>
      <c r="T1341" s="8">
        <f t="shared" si="125"/>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11">
        <f t="shared" si="120"/>
        <v>2026</v>
      </c>
      <c r="D1342" s="13" t="str">
        <f t="shared" si="121"/>
        <v>Q3</v>
      </c>
      <c r="E1342" s="4">
        <f>MONTH(SalesDataTable[[#This Row],[Order Date]])</f>
        <v>7</v>
      </c>
      <c r="F1342" s="4"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122"/>
        <v>110.997</v>
      </c>
      <c r="R1342" s="6">
        <f t="shared" si="123"/>
        <v>70.900000000000006</v>
      </c>
      <c r="S1342" s="6">
        <f t="shared" si="124"/>
        <v>40.096999999999994</v>
      </c>
      <c r="T1342" s="8">
        <f t="shared" si="125"/>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11">
        <f t="shared" si="120"/>
        <v>2026</v>
      </c>
      <c r="D1343" s="13" t="str">
        <f t="shared" si="121"/>
        <v>Q3</v>
      </c>
      <c r="E1343" s="4">
        <f>MONTH(SalesDataTable[[#This Row],[Order Date]])</f>
        <v>7</v>
      </c>
      <c r="F1343" s="4"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122"/>
        <v>130.26249999999999</v>
      </c>
      <c r="R1343" s="6">
        <f t="shared" si="123"/>
        <v>78.28</v>
      </c>
      <c r="S1343" s="6">
        <f t="shared" si="124"/>
        <v>51.982499999999987</v>
      </c>
      <c r="T1343" s="8">
        <f t="shared" si="125"/>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11">
        <f t="shared" si="120"/>
        <v>2026</v>
      </c>
      <c r="D1344" s="13" t="str">
        <f t="shared" si="121"/>
        <v>Q3</v>
      </c>
      <c r="E1344" s="4">
        <f>MONTH(SalesDataTable[[#This Row],[Order Date]])</f>
        <v>7</v>
      </c>
      <c r="F1344" s="4"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122"/>
        <v>362.96100000000001</v>
      </c>
      <c r="R1344" s="6">
        <f t="shared" si="123"/>
        <v>197.34</v>
      </c>
      <c r="S1344" s="6">
        <f t="shared" si="124"/>
        <v>165.62100000000001</v>
      </c>
      <c r="T1344" s="8">
        <f t="shared" si="125"/>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11">
        <f t="shared" si="120"/>
        <v>2026</v>
      </c>
      <c r="D1345" s="13" t="str">
        <f t="shared" si="121"/>
        <v>Q3</v>
      </c>
      <c r="E1345" s="4">
        <f>MONTH(SalesDataTable[[#This Row],[Order Date]])</f>
        <v>7</v>
      </c>
      <c r="F1345" s="4"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122"/>
        <v>89.043499999999995</v>
      </c>
      <c r="R1345" s="6">
        <f t="shared" si="123"/>
        <v>44.51</v>
      </c>
      <c r="S1345" s="6">
        <f t="shared" si="124"/>
        <v>44.533499999999997</v>
      </c>
      <c r="T1345" s="8">
        <f t="shared" si="125"/>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11">
        <f t="shared" ref="C1346:C1409" si="126">YEAR(B1346)</f>
        <v>2026</v>
      </c>
      <c r="D1346" s="13" t="str">
        <f t="shared" ref="D1346:D1409" si="127">"Q"&amp;ROUNDUP(MONTH(B1346)/3,0)</f>
        <v>Q3</v>
      </c>
      <c r="E1346" s="4">
        <f>MONTH(SalesDataTable[[#This Row],[Order Date]])</f>
        <v>7</v>
      </c>
      <c r="F1346" s="4"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128">M1346*N1346*(1-O1346)</f>
        <v>37.090000000000003</v>
      </c>
      <c r="R1346" s="6">
        <f t="shared" ref="R1346:R1409" si="129">M1346*P1346</f>
        <v>13.43</v>
      </c>
      <c r="S1346" s="6">
        <f t="shared" ref="S1346:S1409" si="130">Q1346-R1346</f>
        <v>23.660000000000004</v>
      </c>
      <c r="T1346" s="8">
        <f t="shared" ref="T1346:T1409" si="131">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11">
        <f t="shared" si="126"/>
        <v>2026</v>
      </c>
      <c r="D1347" s="13" t="str">
        <f t="shared" si="127"/>
        <v>Q3</v>
      </c>
      <c r="E1347" s="4">
        <f>MONTH(SalesDataTable[[#This Row],[Order Date]])</f>
        <v>7</v>
      </c>
      <c r="F1347" s="4"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128"/>
        <v>45.43</v>
      </c>
      <c r="R1347" s="6">
        <f t="shared" si="129"/>
        <v>18.66</v>
      </c>
      <c r="S1347" s="6">
        <f t="shared" si="130"/>
        <v>26.77</v>
      </c>
      <c r="T1347" s="8">
        <f t="shared" si="131"/>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11">
        <f t="shared" si="126"/>
        <v>2026</v>
      </c>
      <c r="D1348" s="13" t="str">
        <f t="shared" si="127"/>
        <v>Q3</v>
      </c>
      <c r="E1348" s="4">
        <f>MONTH(SalesDataTable[[#This Row],[Order Date]])</f>
        <v>7</v>
      </c>
      <c r="F1348" s="4"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128"/>
        <v>35.550000000000004</v>
      </c>
      <c r="R1348" s="6">
        <f t="shared" si="129"/>
        <v>14.86</v>
      </c>
      <c r="S1348" s="6">
        <f t="shared" si="130"/>
        <v>20.690000000000005</v>
      </c>
      <c r="T1348" s="8">
        <f t="shared" si="131"/>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11">
        <f t="shared" si="126"/>
        <v>2026</v>
      </c>
      <c r="D1349" s="13" t="str">
        <f t="shared" si="127"/>
        <v>Q3</v>
      </c>
      <c r="E1349" s="4">
        <f>MONTH(SalesDataTable[[#This Row],[Order Date]])</f>
        <v>7</v>
      </c>
      <c r="F1349" s="4"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128"/>
        <v>222.44399999999999</v>
      </c>
      <c r="R1349" s="6">
        <f t="shared" si="129"/>
        <v>137.47999999999999</v>
      </c>
      <c r="S1349" s="6">
        <f t="shared" si="130"/>
        <v>84.963999999999999</v>
      </c>
      <c r="T1349" s="8">
        <f t="shared" si="131"/>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11">
        <f t="shared" si="126"/>
        <v>2026</v>
      </c>
      <c r="D1350" s="13" t="str">
        <f t="shared" si="127"/>
        <v>Q3</v>
      </c>
      <c r="E1350" s="4">
        <f>MONTH(SalesDataTable[[#This Row],[Order Date]])</f>
        <v>7</v>
      </c>
      <c r="F1350" s="4"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128"/>
        <v>103.61</v>
      </c>
      <c r="R1350" s="6">
        <f t="shared" si="129"/>
        <v>51.84</v>
      </c>
      <c r="S1350" s="6">
        <f t="shared" si="130"/>
        <v>51.769999999999996</v>
      </c>
      <c r="T1350" s="8">
        <f t="shared" si="131"/>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11">
        <f t="shared" si="126"/>
        <v>2026</v>
      </c>
      <c r="D1351" s="13" t="str">
        <f t="shared" si="127"/>
        <v>Q3</v>
      </c>
      <c r="E1351" s="4">
        <f>MONTH(SalesDataTable[[#This Row],[Order Date]])</f>
        <v>7</v>
      </c>
      <c r="F1351" s="4"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128"/>
        <v>276.92500000000001</v>
      </c>
      <c r="R1351" s="6">
        <f t="shared" si="129"/>
        <v>158.63999999999999</v>
      </c>
      <c r="S1351" s="6">
        <f t="shared" si="130"/>
        <v>118.28500000000003</v>
      </c>
      <c r="T1351" s="8">
        <f t="shared" si="131"/>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11">
        <f t="shared" si="126"/>
        <v>2026</v>
      </c>
      <c r="D1352" s="13" t="str">
        <f t="shared" si="127"/>
        <v>Q3</v>
      </c>
      <c r="E1352" s="4">
        <f>MONTH(SalesDataTable[[#This Row],[Order Date]])</f>
        <v>7</v>
      </c>
      <c r="F1352" s="4"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128"/>
        <v>348.76799999999997</v>
      </c>
      <c r="R1352" s="6">
        <f t="shared" si="129"/>
        <v>209.32</v>
      </c>
      <c r="S1352" s="6">
        <f t="shared" si="130"/>
        <v>139.44799999999998</v>
      </c>
      <c r="T1352" s="8">
        <f t="shared" si="131"/>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11">
        <f t="shared" si="126"/>
        <v>2026</v>
      </c>
      <c r="D1353" s="13" t="str">
        <f t="shared" si="127"/>
        <v>Q3</v>
      </c>
      <c r="E1353" s="4">
        <f>MONTH(SalesDataTable[[#This Row],[Order Date]])</f>
        <v>7</v>
      </c>
      <c r="F1353" s="4"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128"/>
        <v>262.96199999999999</v>
      </c>
      <c r="R1353" s="6">
        <f t="shared" si="129"/>
        <v>158.72</v>
      </c>
      <c r="S1353" s="6">
        <f t="shared" si="130"/>
        <v>104.24199999999999</v>
      </c>
      <c r="T1353" s="8">
        <f t="shared" si="131"/>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11">
        <f t="shared" si="126"/>
        <v>2026</v>
      </c>
      <c r="D1354" s="13" t="str">
        <f t="shared" si="127"/>
        <v>Q3</v>
      </c>
      <c r="E1354" s="4">
        <f>MONTH(SalesDataTable[[#This Row],[Order Date]])</f>
        <v>7</v>
      </c>
      <c r="F1354" s="4"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128"/>
        <v>131.91999999999999</v>
      </c>
      <c r="R1354" s="6">
        <f t="shared" si="129"/>
        <v>66.19</v>
      </c>
      <c r="S1354" s="6">
        <f t="shared" si="130"/>
        <v>65.72999999999999</v>
      </c>
      <c r="T1354" s="8">
        <f t="shared" si="131"/>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11">
        <f t="shared" si="126"/>
        <v>2026</v>
      </c>
      <c r="D1355" s="13" t="str">
        <f t="shared" si="127"/>
        <v>Q3</v>
      </c>
      <c r="E1355" s="4">
        <f>MONTH(SalesDataTable[[#This Row],[Order Date]])</f>
        <v>7</v>
      </c>
      <c r="F1355" s="4"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128"/>
        <v>424.72800000000001</v>
      </c>
      <c r="R1355" s="6">
        <f t="shared" si="129"/>
        <v>232.56</v>
      </c>
      <c r="S1355" s="6">
        <f t="shared" si="130"/>
        <v>192.16800000000001</v>
      </c>
      <c r="T1355" s="8">
        <f t="shared" si="131"/>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11">
        <f t="shared" si="126"/>
        <v>2026</v>
      </c>
      <c r="D1356" s="13" t="str">
        <f t="shared" si="127"/>
        <v>Q3</v>
      </c>
      <c r="E1356" s="4">
        <f>MONTH(SalesDataTable[[#This Row],[Order Date]])</f>
        <v>7</v>
      </c>
      <c r="F1356" s="4"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128"/>
        <v>34.655999999999999</v>
      </c>
      <c r="R1356" s="6">
        <f t="shared" si="129"/>
        <v>13.22</v>
      </c>
      <c r="S1356" s="6">
        <f t="shared" si="130"/>
        <v>21.436</v>
      </c>
      <c r="T1356" s="8">
        <f t="shared" si="131"/>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11">
        <f t="shared" si="126"/>
        <v>2026</v>
      </c>
      <c r="D1357" s="13" t="str">
        <f t="shared" si="127"/>
        <v>Q3</v>
      </c>
      <c r="E1357" s="4">
        <f>MONTH(SalesDataTable[[#This Row],[Order Date]])</f>
        <v>7</v>
      </c>
      <c r="F1357" s="4"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128"/>
        <v>443.00399999999996</v>
      </c>
      <c r="R1357" s="6">
        <f t="shared" si="129"/>
        <v>239.85000000000002</v>
      </c>
      <c r="S1357" s="6">
        <f t="shared" si="130"/>
        <v>203.15399999999994</v>
      </c>
      <c r="T1357" s="8">
        <f t="shared" si="131"/>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11">
        <f t="shared" si="126"/>
        <v>2026</v>
      </c>
      <c r="D1358" s="13" t="str">
        <f t="shared" si="127"/>
        <v>Q3</v>
      </c>
      <c r="E1358" s="4">
        <f>MONTH(SalesDataTable[[#This Row],[Order Date]])</f>
        <v>7</v>
      </c>
      <c r="F1358" s="4"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128"/>
        <v>206.958</v>
      </c>
      <c r="R1358" s="6">
        <f t="shared" si="129"/>
        <v>90.36</v>
      </c>
      <c r="S1358" s="6">
        <f t="shared" si="130"/>
        <v>116.598</v>
      </c>
      <c r="T1358" s="8">
        <f t="shared" si="131"/>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11">
        <f t="shared" si="126"/>
        <v>2026</v>
      </c>
      <c r="D1359" s="13" t="str">
        <f t="shared" si="127"/>
        <v>Q3</v>
      </c>
      <c r="E1359" s="4">
        <f>MONTH(SalesDataTable[[#This Row],[Order Date]])</f>
        <v>7</v>
      </c>
      <c r="F1359" s="4"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128"/>
        <v>181.85400000000001</v>
      </c>
      <c r="R1359" s="6">
        <f t="shared" si="129"/>
        <v>101.96</v>
      </c>
      <c r="S1359" s="6">
        <f t="shared" si="130"/>
        <v>79.89400000000002</v>
      </c>
      <c r="T1359" s="8">
        <f t="shared" si="131"/>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11">
        <f t="shared" si="126"/>
        <v>2026</v>
      </c>
      <c r="D1360" s="13" t="str">
        <f t="shared" si="127"/>
        <v>Q3</v>
      </c>
      <c r="E1360" s="4">
        <f>MONTH(SalesDataTable[[#This Row],[Order Date]])</f>
        <v>7</v>
      </c>
      <c r="F1360" s="4"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128"/>
        <v>76.142499999999998</v>
      </c>
      <c r="R1360" s="6">
        <f t="shared" si="129"/>
        <v>38.89</v>
      </c>
      <c r="S1360" s="6">
        <f t="shared" si="130"/>
        <v>37.252499999999998</v>
      </c>
      <c r="T1360" s="8">
        <f t="shared" si="131"/>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11">
        <f t="shared" si="126"/>
        <v>2026</v>
      </c>
      <c r="D1361" s="13" t="str">
        <f t="shared" si="127"/>
        <v>Q3</v>
      </c>
      <c r="E1361" s="4">
        <f>MONTH(SalesDataTable[[#This Row],[Order Date]])</f>
        <v>7</v>
      </c>
      <c r="F1361" s="4"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128"/>
        <v>83.74</v>
      </c>
      <c r="R1361" s="6">
        <f t="shared" si="129"/>
        <v>38.96</v>
      </c>
      <c r="S1361" s="6">
        <f t="shared" si="130"/>
        <v>44.779999999999994</v>
      </c>
      <c r="T1361" s="8">
        <f t="shared" si="131"/>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11">
        <f t="shared" si="126"/>
        <v>2026</v>
      </c>
      <c r="D1362" s="13" t="str">
        <f t="shared" si="127"/>
        <v>Q3</v>
      </c>
      <c r="E1362" s="4">
        <f>MONTH(SalesDataTable[[#This Row],[Order Date]])</f>
        <v>7</v>
      </c>
      <c r="F1362" s="4"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128"/>
        <v>243.1</v>
      </c>
      <c r="R1362" s="6">
        <f t="shared" si="129"/>
        <v>108.48</v>
      </c>
      <c r="S1362" s="6">
        <f t="shared" si="130"/>
        <v>134.62</v>
      </c>
      <c r="T1362" s="8">
        <f t="shared" si="131"/>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11">
        <f t="shared" si="126"/>
        <v>2026</v>
      </c>
      <c r="D1363" s="13" t="str">
        <f t="shared" si="127"/>
        <v>Q3</v>
      </c>
      <c r="E1363" s="4">
        <f>MONTH(SalesDataTable[[#This Row],[Order Date]])</f>
        <v>7</v>
      </c>
      <c r="F1363" s="4"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128"/>
        <v>244.17000000000002</v>
      </c>
      <c r="R1363" s="6">
        <f t="shared" si="129"/>
        <v>130.62</v>
      </c>
      <c r="S1363" s="6">
        <f t="shared" si="130"/>
        <v>113.55000000000001</v>
      </c>
      <c r="T1363" s="8">
        <f t="shared" si="131"/>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11">
        <f t="shared" si="126"/>
        <v>2026</v>
      </c>
      <c r="D1364" s="13" t="str">
        <f t="shared" si="127"/>
        <v>Q3</v>
      </c>
      <c r="E1364" s="4">
        <f>MONTH(SalesDataTable[[#This Row],[Order Date]])</f>
        <v>7</v>
      </c>
      <c r="F1364" s="4"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128"/>
        <v>36.799999999999997</v>
      </c>
      <c r="R1364" s="6">
        <f t="shared" si="129"/>
        <v>13.91</v>
      </c>
      <c r="S1364" s="6">
        <f t="shared" si="130"/>
        <v>22.889999999999997</v>
      </c>
      <c r="T1364" s="8">
        <f t="shared" si="131"/>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11">
        <f t="shared" si="126"/>
        <v>2026</v>
      </c>
      <c r="D1365" s="13" t="str">
        <f t="shared" si="127"/>
        <v>Q3</v>
      </c>
      <c r="E1365" s="4">
        <f>MONTH(SalesDataTable[[#This Row],[Order Date]])</f>
        <v>7</v>
      </c>
      <c r="F1365" s="4"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128"/>
        <v>1048.4100000000001</v>
      </c>
      <c r="R1365" s="6">
        <f t="shared" si="129"/>
        <v>630.72</v>
      </c>
      <c r="S1365" s="6">
        <f t="shared" si="130"/>
        <v>417.69000000000005</v>
      </c>
      <c r="T1365" s="8">
        <f t="shared" si="131"/>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11">
        <f t="shared" si="126"/>
        <v>2026</v>
      </c>
      <c r="D1366" s="13" t="str">
        <f t="shared" si="127"/>
        <v>Q3</v>
      </c>
      <c r="E1366" s="4">
        <f>MONTH(SalesDataTable[[#This Row],[Order Date]])</f>
        <v>7</v>
      </c>
      <c r="F1366" s="4"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128"/>
        <v>50.94</v>
      </c>
      <c r="R1366" s="6">
        <f t="shared" si="129"/>
        <v>22.28</v>
      </c>
      <c r="S1366" s="6">
        <f t="shared" si="130"/>
        <v>28.659999999999997</v>
      </c>
      <c r="T1366" s="8">
        <f t="shared" si="131"/>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11">
        <f t="shared" si="126"/>
        <v>2026</v>
      </c>
      <c r="D1367" s="13" t="str">
        <f t="shared" si="127"/>
        <v>Q3</v>
      </c>
      <c r="E1367" s="4">
        <f>MONTH(SalesDataTable[[#This Row],[Order Date]])</f>
        <v>7</v>
      </c>
      <c r="F1367" s="4"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128"/>
        <v>251.78</v>
      </c>
      <c r="R1367" s="6">
        <f t="shared" si="129"/>
        <v>141.6</v>
      </c>
      <c r="S1367" s="6">
        <f t="shared" si="130"/>
        <v>110.18</v>
      </c>
      <c r="T1367" s="8">
        <f t="shared" si="131"/>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11">
        <f t="shared" si="126"/>
        <v>2026</v>
      </c>
      <c r="D1368" s="13" t="str">
        <f t="shared" si="127"/>
        <v>Q3</v>
      </c>
      <c r="E1368" s="4">
        <f>MONTH(SalesDataTable[[#This Row],[Order Date]])</f>
        <v>7</v>
      </c>
      <c r="F1368" s="4"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128"/>
        <v>103.8</v>
      </c>
      <c r="R1368" s="6">
        <f t="shared" si="129"/>
        <v>43.64</v>
      </c>
      <c r="S1368" s="6">
        <f t="shared" si="130"/>
        <v>60.16</v>
      </c>
      <c r="T1368" s="8">
        <f t="shared" si="131"/>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11">
        <f t="shared" si="126"/>
        <v>2026</v>
      </c>
      <c r="D1369" s="13" t="str">
        <f t="shared" si="127"/>
        <v>Q3</v>
      </c>
      <c r="E1369" s="4">
        <f>MONTH(SalesDataTable[[#This Row],[Order Date]])</f>
        <v>7</v>
      </c>
      <c r="F1369" s="4"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128"/>
        <v>79.5</v>
      </c>
      <c r="R1369" s="6">
        <f t="shared" si="129"/>
        <v>29.56</v>
      </c>
      <c r="S1369" s="6">
        <f t="shared" si="130"/>
        <v>49.94</v>
      </c>
      <c r="T1369" s="8">
        <f t="shared" si="131"/>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11">
        <f t="shared" si="126"/>
        <v>2026</v>
      </c>
      <c r="D1370" s="13" t="str">
        <f t="shared" si="127"/>
        <v>Q3</v>
      </c>
      <c r="E1370" s="4">
        <f>MONTH(SalesDataTable[[#This Row],[Order Date]])</f>
        <v>7</v>
      </c>
      <c r="F1370" s="4"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128"/>
        <v>79.440999999999988</v>
      </c>
      <c r="R1370" s="6">
        <f t="shared" si="129"/>
        <v>46.65</v>
      </c>
      <c r="S1370" s="6">
        <f t="shared" si="130"/>
        <v>32.79099999999999</v>
      </c>
      <c r="T1370" s="8">
        <f t="shared" si="131"/>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11">
        <f t="shared" si="126"/>
        <v>2026</v>
      </c>
      <c r="D1371" s="13" t="str">
        <f t="shared" si="127"/>
        <v>Q3</v>
      </c>
      <c r="E1371" s="4">
        <f>MONTH(SalesDataTable[[#This Row],[Order Date]])</f>
        <v>7</v>
      </c>
      <c r="F1371" s="4"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128"/>
        <v>223.53300000000002</v>
      </c>
      <c r="R1371" s="6">
        <f t="shared" si="129"/>
        <v>129.21</v>
      </c>
      <c r="S1371" s="6">
        <f t="shared" si="130"/>
        <v>94.323000000000008</v>
      </c>
      <c r="T1371" s="8">
        <f t="shared" si="131"/>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11">
        <f t="shared" si="126"/>
        <v>2026</v>
      </c>
      <c r="D1372" s="13" t="str">
        <f t="shared" si="127"/>
        <v>Q3</v>
      </c>
      <c r="E1372" s="4">
        <f>MONTH(SalesDataTable[[#This Row],[Order Date]])</f>
        <v>7</v>
      </c>
      <c r="F1372" s="4"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128"/>
        <v>92.54</v>
      </c>
      <c r="R1372" s="6">
        <f t="shared" si="129"/>
        <v>44.48</v>
      </c>
      <c r="S1372" s="6">
        <f t="shared" si="130"/>
        <v>48.060000000000009</v>
      </c>
      <c r="T1372" s="8">
        <f t="shared" si="131"/>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11">
        <f t="shared" si="126"/>
        <v>2026</v>
      </c>
      <c r="D1373" s="13" t="str">
        <f t="shared" si="127"/>
        <v>Q3</v>
      </c>
      <c r="E1373" s="4">
        <f>MONTH(SalesDataTable[[#This Row],[Order Date]])</f>
        <v>7</v>
      </c>
      <c r="F1373" s="4"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128"/>
        <v>46.53</v>
      </c>
      <c r="R1373" s="6">
        <f t="shared" si="129"/>
        <v>18.829999999999998</v>
      </c>
      <c r="S1373" s="6">
        <f t="shared" si="130"/>
        <v>27.700000000000003</v>
      </c>
      <c r="T1373" s="8">
        <f t="shared" si="131"/>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11">
        <f t="shared" si="126"/>
        <v>2026</v>
      </c>
      <c r="D1374" s="13" t="str">
        <f t="shared" si="127"/>
        <v>Q3</v>
      </c>
      <c r="E1374" s="4">
        <f>MONTH(SalesDataTable[[#This Row],[Order Date]])</f>
        <v>7</v>
      </c>
      <c r="F1374" s="4"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128"/>
        <v>99.38</v>
      </c>
      <c r="R1374" s="6">
        <f t="shared" si="129"/>
        <v>43.94</v>
      </c>
      <c r="S1374" s="6">
        <f t="shared" si="130"/>
        <v>55.44</v>
      </c>
      <c r="T1374" s="8">
        <f t="shared" si="131"/>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11">
        <f t="shared" si="126"/>
        <v>2026</v>
      </c>
      <c r="D1375" s="13" t="str">
        <f t="shared" si="127"/>
        <v>Q3</v>
      </c>
      <c r="E1375" s="4">
        <f>MONTH(SalesDataTable[[#This Row],[Order Date]])</f>
        <v>7</v>
      </c>
      <c r="F1375" s="4"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128"/>
        <v>192.61800000000002</v>
      </c>
      <c r="R1375" s="6">
        <f t="shared" si="129"/>
        <v>95.13</v>
      </c>
      <c r="S1375" s="6">
        <f t="shared" si="130"/>
        <v>97.488000000000028</v>
      </c>
      <c r="T1375" s="8">
        <f t="shared" si="131"/>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11">
        <f t="shared" si="126"/>
        <v>2026</v>
      </c>
      <c r="D1376" s="13" t="str">
        <f t="shared" si="127"/>
        <v>Q3</v>
      </c>
      <c r="E1376" s="4">
        <f>MONTH(SalesDataTable[[#This Row],[Order Date]])</f>
        <v>7</v>
      </c>
      <c r="F1376" s="4"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128"/>
        <v>83.03</v>
      </c>
      <c r="R1376" s="6">
        <f t="shared" si="129"/>
        <v>42.41</v>
      </c>
      <c r="S1376" s="6">
        <f t="shared" si="130"/>
        <v>40.620000000000005</v>
      </c>
      <c r="T1376" s="8">
        <f t="shared" si="131"/>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11">
        <f t="shared" si="126"/>
        <v>2026</v>
      </c>
      <c r="D1377" s="13" t="str">
        <f t="shared" si="127"/>
        <v>Q3</v>
      </c>
      <c r="E1377" s="4">
        <f>MONTH(SalesDataTable[[#This Row],[Order Date]])</f>
        <v>7</v>
      </c>
      <c r="F1377" s="4"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128"/>
        <v>40.799999999999997</v>
      </c>
      <c r="R1377" s="6">
        <f t="shared" si="129"/>
        <v>14.42</v>
      </c>
      <c r="S1377" s="6">
        <f t="shared" si="130"/>
        <v>26.379999999999995</v>
      </c>
      <c r="T1377" s="8">
        <f t="shared" si="131"/>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11">
        <f t="shared" si="126"/>
        <v>2026</v>
      </c>
      <c r="D1378" s="13" t="str">
        <f t="shared" si="127"/>
        <v>Q3</v>
      </c>
      <c r="E1378" s="4">
        <f>MONTH(SalesDataTable[[#This Row],[Order Date]])</f>
        <v>7</v>
      </c>
      <c r="F1378" s="4"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128"/>
        <v>213.078</v>
      </c>
      <c r="R1378" s="6">
        <f t="shared" si="129"/>
        <v>118.08</v>
      </c>
      <c r="S1378" s="6">
        <f t="shared" si="130"/>
        <v>94.998000000000005</v>
      </c>
      <c r="T1378" s="8">
        <f t="shared" si="131"/>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11">
        <f t="shared" si="126"/>
        <v>2026</v>
      </c>
      <c r="D1379" s="13" t="str">
        <f t="shared" si="127"/>
        <v>Q3</v>
      </c>
      <c r="E1379" s="4">
        <f>MONTH(SalesDataTable[[#This Row],[Order Date]])</f>
        <v>7</v>
      </c>
      <c r="F1379" s="4"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128"/>
        <v>110.45700000000001</v>
      </c>
      <c r="R1379" s="6">
        <f t="shared" si="129"/>
        <v>70.540000000000006</v>
      </c>
      <c r="S1379" s="6">
        <f t="shared" si="130"/>
        <v>39.917000000000002</v>
      </c>
      <c r="T1379" s="8">
        <f t="shared" si="131"/>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11">
        <f t="shared" si="126"/>
        <v>2026</v>
      </c>
      <c r="D1380" s="13" t="str">
        <f t="shared" si="127"/>
        <v>Q3</v>
      </c>
      <c r="E1380" s="4">
        <f>MONTH(SalesDataTable[[#This Row],[Order Date]])</f>
        <v>7</v>
      </c>
      <c r="F1380" s="4"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128"/>
        <v>417.24</v>
      </c>
      <c r="R1380" s="6">
        <f t="shared" si="129"/>
        <v>231</v>
      </c>
      <c r="S1380" s="6">
        <f t="shared" si="130"/>
        <v>186.24</v>
      </c>
      <c r="T1380" s="8">
        <f t="shared" si="131"/>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11">
        <f t="shared" si="126"/>
        <v>2026</v>
      </c>
      <c r="D1381" s="13" t="str">
        <f t="shared" si="127"/>
        <v>Q3</v>
      </c>
      <c r="E1381" s="4">
        <f>MONTH(SalesDataTable[[#This Row],[Order Date]])</f>
        <v>7</v>
      </c>
      <c r="F1381" s="4"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128"/>
        <v>172.37749999999997</v>
      </c>
      <c r="R1381" s="6">
        <f t="shared" si="129"/>
        <v>67.599999999999994</v>
      </c>
      <c r="S1381" s="6">
        <f t="shared" si="130"/>
        <v>104.77749999999997</v>
      </c>
      <c r="T1381" s="8">
        <f t="shared" si="131"/>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11">
        <f t="shared" si="126"/>
        <v>2026</v>
      </c>
      <c r="D1382" s="13" t="str">
        <f t="shared" si="127"/>
        <v>Q3</v>
      </c>
      <c r="E1382" s="4">
        <f>MONTH(SalesDataTable[[#This Row],[Order Date]])</f>
        <v>7</v>
      </c>
      <c r="F1382" s="4"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128"/>
        <v>89.712000000000003</v>
      </c>
      <c r="R1382" s="6">
        <f t="shared" si="129"/>
        <v>46.12</v>
      </c>
      <c r="S1382" s="6">
        <f t="shared" si="130"/>
        <v>43.592000000000006</v>
      </c>
      <c r="T1382" s="8">
        <f t="shared" si="131"/>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11">
        <f t="shared" si="126"/>
        <v>2026</v>
      </c>
      <c r="D1383" s="13" t="str">
        <f t="shared" si="127"/>
        <v>Q3</v>
      </c>
      <c r="E1383" s="4">
        <f>MONTH(SalesDataTable[[#This Row],[Order Date]])</f>
        <v>7</v>
      </c>
      <c r="F1383" s="4"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128"/>
        <v>35.799999999999997</v>
      </c>
      <c r="R1383" s="6">
        <f t="shared" si="129"/>
        <v>14.05</v>
      </c>
      <c r="S1383" s="6">
        <f t="shared" si="130"/>
        <v>21.749999999999996</v>
      </c>
      <c r="T1383" s="8">
        <f t="shared" si="131"/>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11">
        <f t="shared" si="126"/>
        <v>2026</v>
      </c>
      <c r="D1384" s="13" t="str">
        <f t="shared" si="127"/>
        <v>Q3</v>
      </c>
      <c r="E1384" s="4">
        <f>MONTH(SalesDataTable[[#This Row],[Order Date]])</f>
        <v>7</v>
      </c>
      <c r="F1384" s="4"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128"/>
        <v>195.12</v>
      </c>
      <c r="R1384" s="6">
        <f t="shared" si="129"/>
        <v>101.14</v>
      </c>
      <c r="S1384" s="6">
        <f t="shared" si="130"/>
        <v>93.98</v>
      </c>
      <c r="T1384" s="8">
        <f t="shared" si="131"/>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11">
        <f t="shared" si="126"/>
        <v>2026</v>
      </c>
      <c r="D1385" s="13" t="str">
        <f t="shared" si="127"/>
        <v>Q3</v>
      </c>
      <c r="E1385" s="4">
        <f>MONTH(SalesDataTable[[#This Row],[Order Date]])</f>
        <v>7</v>
      </c>
      <c r="F1385" s="4"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128"/>
        <v>75.410999999999987</v>
      </c>
      <c r="R1385" s="6">
        <f t="shared" si="129"/>
        <v>33.76</v>
      </c>
      <c r="S1385" s="6">
        <f t="shared" si="130"/>
        <v>41.650999999999989</v>
      </c>
      <c r="T1385" s="8">
        <f t="shared" si="131"/>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11">
        <f t="shared" si="126"/>
        <v>2026</v>
      </c>
      <c r="D1386" s="13" t="str">
        <f t="shared" si="127"/>
        <v>Q3</v>
      </c>
      <c r="E1386" s="4">
        <f>MONTH(SalesDataTable[[#This Row],[Order Date]])</f>
        <v>7</v>
      </c>
      <c r="F1386" s="4"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128"/>
        <v>296.4205</v>
      </c>
      <c r="R1386" s="6">
        <f t="shared" si="129"/>
        <v>190.33</v>
      </c>
      <c r="S1386" s="6">
        <f t="shared" si="130"/>
        <v>106.09049999999999</v>
      </c>
      <c r="T1386" s="8">
        <f t="shared" si="131"/>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11">
        <f t="shared" si="126"/>
        <v>2026</v>
      </c>
      <c r="D1387" s="13" t="str">
        <f t="shared" si="127"/>
        <v>Q3</v>
      </c>
      <c r="E1387" s="4">
        <f>MONTH(SalesDataTable[[#This Row],[Order Date]])</f>
        <v>7</v>
      </c>
      <c r="F1387" s="4"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128"/>
        <v>35.5</v>
      </c>
      <c r="R1387" s="6">
        <f t="shared" si="129"/>
        <v>13.26</v>
      </c>
      <c r="S1387" s="6">
        <f t="shared" si="130"/>
        <v>22.240000000000002</v>
      </c>
      <c r="T1387" s="8">
        <f t="shared" si="131"/>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11">
        <f t="shared" si="126"/>
        <v>2026</v>
      </c>
      <c r="D1388" s="13" t="str">
        <f t="shared" si="127"/>
        <v>Q3</v>
      </c>
      <c r="E1388" s="4">
        <f>MONTH(SalesDataTable[[#This Row],[Order Date]])</f>
        <v>7</v>
      </c>
      <c r="F1388" s="4"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128"/>
        <v>46.44</v>
      </c>
      <c r="R1388" s="6">
        <f t="shared" si="129"/>
        <v>18.47</v>
      </c>
      <c r="S1388" s="6">
        <f t="shared" si="130"/>
        <v>27.97</v>
      </c>
      <c r="T1388" s="8">
        <f t="shared" si="131"/>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11">
        <f t="shared" si="126"/>
        <v>2026</v>
      </c>
      <c r="D1389" s="13" t="str">
        <f t="shared" si="127"/>
        <v>Q3</v>
      </c>
      <c r="E1389" s="4">
        <f>MONTH(SalesDataTable[[#This Row],[Order Date]])</f>
        <v>7</v>
      </c>
      <c r="F1389" s="4"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128"/>
        <v>66.917999999999992</v>
      </c>
      <c r="R1389" s="6">
        <f t="shared" si="129"/>
        <v>32.229999999999997</v>
      </c>
      <c r="S1389" s="6">
        <f t="shared" si="130"/>
        <v>34.687999999999995</v>
      </c>
      <c r="T1389" s="8">
        <f t="shared" si="131"/>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11">
        <f t="shared" si="126"/>
        <v>2026</v>
      </c>
      <c r="D1390" s="13" t="str">
        <f t="shared" si="127"/>
        <v>Q3</v>
      </c>
      <c r="E1390" s="4">
        <f>MONTH(SalesDataTable[[#This Row],[Order Date]])</f>
        <v>7</v>
      </c>
      <c r="F1390" s="4"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128"/>
        <v>66.290999999999997</v>
      </c>
      <c r="R1390" s="6">
        <f t="shared" si="129"/>
        <v>32.83</v>
      </c>
      <c r="S1390" s="6">
        <f t="shared" si="130"/>
        <v>33.460999999999999</v>
      </c>
      <c r="T1390" s="8">
        <f t="shared" si="131"/>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11">
        <f t="shared" si="126"/>
        <v>2026</v>
      </c>
      <c r="D1391" s="13" t="str">
        <f t="shared" si="127"/>
        <v>Q3</v>
      </c>
      <c r="E1391" s="4">
        <f>MONTH(SalesDataTable[[#This Row],[Order Date]])</f>
        <v>7</v>
      </c>
      <c r="F1391" s="4"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128"/>
        <v>127.62000000000002</v>
      </c>
      <c r="R1391" s="6">
        <f t="shared" si="129"/>
        <v>55.32</v>
      </c>
      <c r="S1391" s="6">
        <f t="shared" si="130"/>
        <v>72.300000000000011</v>
      </c>
      <c r="T1391" s="8">
        <f t="shared" si="131"/>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11">
        <f t="shared" si="126"/>
        <v>2026</v>
      </c>
      <c r="D1392" s="13" t="str">
        <f t="shared" si="127"/>
        <v>Q3</v>
      </c>
      <c r="E1392" s="4">
        <f>MONTH(SalesDataTable[[#This Row],[Order Date]])</f>
        <v>7</v>
      </c>
      <c r="F1392" s="4"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128"/>
        <v>48.278999999999996</v>
      </c>
      <c r="R1392" s="6">
        <f t="shared" si="129"/>
        <v>22.36</v>
      </c>
      <c r="S1392" s="6">
        <f t="shared" si="130"/>
        <v>25.918999999999997</v>
      </c>
      <c r="T1392" s="8">
        <f t="shared" si="131"/>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11">
        <f t="shared" si="126"/>
        <v>2026</v>
      </c>
      <c r="D1393" s="13" t="str">
        <f t="shared" si="127"/>
        <v>Q3</v>
      </c>
      <c r="E1393" s="4">
        <f>MONTH(SalesDataTable[[#This Row],[Order Date]])</f>
        <v>7</v>
      </c>
      <c r="F1393" s="4"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128"/>
        <v>107.2105</v>
      </c>
      <c r="R1393" s="6">
        <f t="shared" si="129"/>
        <v>60.43</v>
      </c>
      <c r="S1393" s="6">
        <f t="shared" si="130"/>
        <v>46.780499999999996</v>
      </c>
      <c r="T1393" s="8">
        <f t="shared" si="131"/>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11">
        <f t="shared" si="126"/>
        <v>2026</v>
      </c>
      <c r="D1394" s="13" t="str">
        <f t="shared" si="127"/>
        <v>Q3</v>
      </c>
      <c r="E1394" s="4">
        <f>MONTH(SalesDataTable[[#This Row],[Order Date]])</f>
        <v>7</v>
      </c>
      <c r="F1394" s="4"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128"/>
        <v>216.45000000000002</v>
      </c>
      <c r="R1394" s="6">
        <f t="shared" si="129"/>
        <v>99.03</v>
      </c>
      <c r="S1394" s="6">
        <f t="shared" si="130"/>
        <v>117.42000000000002</v>
      </c>
      <c r="T1394" s="8">
        <f t="shared" si="131"/>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11">
        <f t="shared" si="126"/>
        <v>2026</v>
      </c>
      <c r="D1395" s="13" t="str">
        <f t="shared" si="127"/>
        <v>Q3</v>
      </c>
      <c r="E1395" s="4">
        <f>MONTH(SalesDataTable[[#This Row],[Order Date]])</f>
        <v>7</v>
      </c>
      <c r="F1395" s="4"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128"/>
        <v>35.58</v>
      </c>
      <c r="R1395" s="6">
        <f t="shared" si="129"/>
        <v>13.68</v>
      </c>
      <c r="S1395" s="6">
        <f t="shared" si="130"/>
        <v>21.9</v>
      </c>
      <c r="T1395" s="8">
        <f t="shared" si="131"/>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11">
        <f t="shared" si="126"/>
        <v>2026</v>
      </c>
      <c r="D1396" s="13" t="str">
        <f t="shared" si="127"/>
        <v>Q3</v>
      </c>
      <c r="E1396" s="4">
        <f>MONTH(SalesDataTable[[#This Row],[Order Date]])</f>
        <v>7</v>
      </c>
      <c r="F1396" s="4"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128"/>
        <v>147.155</v>
      </c>
      <c r="R1396" s="6">
        <f t="shared" si="129"/>
        <v>77.819999999999993</v>
      </c>
      <c r="S1396" s="6">
        <f t="shared" si="130"/>
        <v>69.335000000000008</v>
      </c>
      <c r="T1396" s="8">
        <f t="shared" si="131"/>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11">
        <f t="shared" si="126"/>
        <v>2026</v>
      </c>
      <c r="D1397" s="13" t="str">
        <f t="shared" si="127"/>
        <v>Q3</v>
      </c>
      <c r="E1397" s="4">
        <f>MONTH(SalesDataTable[[#This Row],[Order Date]])</f>
        <v>7</v>
      </c>
      <c r="F1397" s="4"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128"/>
        <v>153.86199999999999</v>
      </c>
      <c r="R1397" s="6">
        <f t="shared" si="129"/>
        <v>79.7</v>
      </c>
      <c r="S1397" s="6">
        <f t="shared" si="130"/>
        <v>74.161999999999992</v>
      </c>
      <c r="T1397" s="8">
        <f t="shared" si="131"/>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11">
        <f t="shared" si="126"/>
        <v>2026</v>
      </c>
      <c r="D1398" s="13" t="str">
        <f t="shared" si="127"/>
        <v>Q3</v>
      </c>
      <c r="E1398" s="4">
        <f>MONTH(SalesDataTable[[#This Row],[Order Date]])</f>
        <v>7</v>
      </c>
      <c r="F1398" s="4"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128"/>
        <v>91.36</v>
      </c>
      <c r="R1398" s="6">
        <f t="shared" si="129"/>
        <v>44.86</v>
      </c>
      <c r="S1398" s="6">
        <f t="shared" si="130"/>
        <v>46.5</v>
      </c>
      <c r="T1398" s="8">
        <f t="shared" si="131"/>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11">
        <f t="shared" si="126"/>
        <v>2026</v>
      </c>
      <c r="D1399" s="13" t="str">
        <f t="shared" si="127"/>
        <v>Q3</v>
      </c>
      <c r="E1399" s="4">
        <f>MONTH(SalesDataTable[[#This Row],[Order Date]])</f>
        <v>7</v>
      </c>
      <c r="F1399" s="4"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128"/>
        <v>78.819999999999993</v>
      </c>
      <c r="R1399" s="6">
        <f t="shared" si="129"/>
        <v>33.6</v>
      </c>
      <c r="S1399" s="6">
        <f t="shared" si="130"/>
        <v>45.219999999999992</v>
      </c>
      <c r="T1399" s="8">
        <f t="shared" si="131"/>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11">
        <f t="shared" si="126"/>
        <v>2026</v>
      </c>
      <c r="D1400" s="13" t="str">
        <f t="shared" si="127"/>
        <v>Q3</v>
      </c>
      <c r="E1400" s="4">
        <f>MONTH(SalesDataTable[[#This Row],[Order Date]])</f>
        <v>7</v>
      </c>
      <c r="F1400" s="4"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128"/>
        <v>269.98</v>
      </c>
      <c r="R1400" s="6">
        <f t="shared" si="129"/>
        <v>137.54</v>
      </c>
      <c r="S1400" s="6">
        <f t="shared" si="130"/>
        <v>132.44000000000003</v>
      </c>
      <c r="T1400" s="8">
        <f t="shared" si="131"/>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11">
        <f t="shared" si="126"/>
        <v>2026</v>
      </c>
      <c r="D1401" s="13" t="str">
        <f t="shared" si="127"/>
        <v>Q3</v>
      </c>
      <c r="E1401" s="4">
        <f>MONTH(SalesDataTable[[#This Row],[Order Date]])</f>
        <v>7</v>
      </c>
      <c r="F1401" s="4"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128"/>
        <v>77.766999999999996</v>
      </c>
      <c r="R1401" s="6">
        <f t="shared" si="129"/>
        <v>33.78</v>
      </c>
      <c r="S1401" s="6">
        <f t="shared" si="130"/>
        <v>43.986999999999995</v>
      </c>
      <c r="T1401" s="8">
        <f t="shared" si="131"/>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11">
        <f t="shared" si="126"/>
        <v>2026</v>
      </c>
      <c r="D1402" s="13" t="str">
        <f t="shared" si="127"/>
        <v>Q3</v>
      </c>
      <c r="E1402" s="4">
        <f>MONTH(SalesDataTable[[#This Row],[Order Date]])</f>
        <v>7</v>
      </c>
      <c r="F1402" s="4"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128"/>
        <v>85.518999999999991</v>
      </c>
      <c r="R1402" s="6">
        <f t="shared" si="129"/>
        <v>45.83</v>
      </c>
      <c r="S1402" s="6">
        <f t="shared" si="130"/>
        <v>39.688999999999993</v>
      </c>
      <c r="T1402" s="8">
        <f t="shared" si="131"/>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11">
        <f t="shared" si="126"/>
        <v>2026</v>
      </c>
      <c r="D1403" s="13" t="str">
        <f t="shared" si="127"/>
        <v>Q3</v>
      </c>
      <c r="E1403" s="4">
        <f>MONTH(SalesDataTable[[#This Row],[Order Date]])</f>
        <v>7</v>
      </c>
      <c r="F1403" s="4"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128"/>
        <v>101.46</v>
      </c>
      <c r="R1403" s="6">
        <f t="shared" si="129"/>
        <v>43.74</v>
      </c>
      <c r="S1403" s="6">
        <f t="shared" si="130"/>
        <v>57.719999999999992</v>
      </c>
      <c r="T1403" s="8">
        <f t="shared" si="131"/>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11">
        <f t="shared" si="126"/>
        <v>2026</v>
      </c>
      <c r="D1404" s="13" t="str">
        <f t="shared" si="127"/>
        <v>Q3</v>
      </c>
      <c r="E1404" s="4">
        <f>MONTH(SalesDataTable[[#This Row],[Order Date]])</f>
        <v>7</v>
      </c>
      <c r="F1404" s="4"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128"/>
        <v>344.99249999999995</v>
      </c>
      <c r="R1404" s="6">
        <f t="shared" si="129"/>
        <v>205.68</v>
      </c>
      <c r="S1404" s="6">
        <f t="shared" si="130"/>
        <v>139.31249999999994</v>
      </c>
      <c r="T1404" s="8">
        <f t="shared" si="131"/>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11">
        <f t="shared" si="126"/>
        <v>2026</v>
      </c>
      <c r="D1405" s="13" t="str">
        <f t="shared" si="127"/>
        <v>Q3</v>
      </c>
      <c r="E1405" s="4">
        <f>MONTH(SalesDataTable[[#This Row],[Order Date]])</f>
        <v>7</v>
      </c>
      <c r="F1405" s="4"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128"/>
        <v>163.47999999999999</v>
      </c>
      <c r="R1405" s="6">
        <f t="shared" si="129"/>
        <v>85.5</v>
      </c>
      <c r="S1405" s="6">
        <f t="shared" si="130"/>
        <v>77.97999999999999</v>
      </c>
      <c r="T1405" s="8">
        <f t="shared" si="131"/>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11">
        <f t="shared" si="126"/>
        <v>2026</v>
      </c>
      <c r="D1406" s="13" t="str">
        <f t="shared" si="127"/>
        <v>Q3</v>
      </c>
      <c r="E1406" s="4">
        <f>MONTH(SalesDataTable[[#This Row],[Order Date]])</f>
        <v>7</v>
      </c>
      <c r="F1406" s="4"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128"/>
        <v>415.827</v>
      </c>
      <c r="R1406" s="6">
        <f t="shared" si="129"/>
        <v>236.34</v>
      </c>
      <c r="S1406" s="6">
        <f t="shared" si="130"/>
        <v>179.48699999999999</v>
      </c>
      <c r="T1406" s="8">
        <f t="shared" si="131"/>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11">
        <f t="shared" si="126"/>
        <v>2026</v>
      </c>
      <c r="D1407" s="13" t="str">
        <f t="shared" si="127"/>
        <v>Q3</v>
      </c>
      <c r="E1407" s="4">
        <f>MONTH(SalesDataTable[[#This Row],[Order Date]])</f>
        <v>7</v>
      </c>
      <c r="F1407" s="4"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128"/>
        <v>406.44</v>
      </c>
      <c r="R1407" s="6">
        <f t="shared" si="129"/>
        <v>206.72</v>
      </c>
      <c r="S1407" s="6">
        <f t="shared" si="130"/>
        <v>199.72</v>
      </c>
      <c r="T1407" s="8">
        <f t="shared" si="131"/>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11">
        <f t="shared" si="126"/>
        <v>2026</v>
      </c>
      <c r="D1408" s="13" t="str">
        <f t="shared" si="127"/>
        <v>Q3</v>
      </c>
      <c r="E1408" s="4">
        <f>MONTH(SalesDataTable[[#This Row],[Order Date]])</f>
        <v>7</v>
      </c>
      <c r="F1408" s="4"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128"/>
        <v>62.678999999999995</v>
      </c>
      <c r="R1408" s="6">
        <f t="shared" si="129"/>
        <v>27.88</v>
      </c>
      <c r="S1408" s="6">
        <f t="shared" si="130"/>
        <v>34.798999999999992</v>
      </c>
      <c r="T1408" s="8">
        <f t="shared" si="131"/>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11">
        <f t="shared" si="126"/>
        <v>2026</v>
      </c>
      <c r="D1409" s="13" t="str">
        <f t="shared" si="127"/>
        <v>Q3</v>
      </c>
      <c r="E1409" s="4">
        <f>MONTH(SalesDataTable[[#This Row],[Order Date]])</f>
        <v>7</v>
      </c>
      <c r="F1409" s="4"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128"/>
        <v>242.12</v>
      </c>
      <c r="R1409" s="6">
        <f t="shared" si="129"/>
        <v>119.24</v>
      </c>
      <c r="S1409" s="6">
        <f t="shared" si="130"/>
        <v>122.88000000000001</v>
      </c>
      <c r="T1409" s="8">
        <f t="shared" si="131"/>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11">
        <f t="shared" ref="C1410:C1473" si="132">YEAR(B1410)</f>
        <v>2026</v>
      </c>
      <c r="D1410" s="13" t="str">
        <f t="shared" ref="D1410:D1473" si="133">"Q"&amp;ROUNDUP(MONTH(B1410)/3,0)</f>
        <v>Q3</v>
      </c>
      <c r="E1410" s="4">
        <f>MONTH(SalesDataTable[[#This Row],[Order Date]])</f>
        <v>7</v>
      </c>
      <c r="F1410" s="4"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134">M1410*N1410*(1-O1410)</f>
        <v>143.62</v>
      </c>
      <c r="R1410" s="6">
        <f t="shared" ref="R1410:R1473" si="135">M1410*P1410</f>
        <v>64.7</v>
      </c>
      <c r="S1410" s="6">
        <f t="shared" ref="S1410:S1473" si="136">Q1410-R1410</f>
        <v>78.92</v>
      </c>
      <c r="T1410" s="8">
        <f t="shared" ref="T1410:T1473" si="137">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11">
        <f t="shared" si="132"/>
        <v>2026</v>
      </c>
      <c r="D1411" s="13" t="str">
        <f t="shared" si="133"/>
        <v>Q3</v>
      </c>
      <c r="E1411" s="4">
        <f>MONTH(SalesDataTable[[#This Row],[Order Date]])</f>
        <v>7</v>
      </c>
      <c r="F1411" s="4"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134"/>
        <v>580.72</v>
      </c>
      <c r="R1411" s="6">
        <f t="shared" si="135"/>
        <v>318.16000000000003</v>
      </c>
      <c r="S1411" s="6">
        <f t="shared" si="136"/>
        <v>262.56</v>
      </c>
      <c r="T1411" s="8">
        <f t="shared" si="137"/>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11">
        <f t="shared" si="132"/>
        <v>2026</v>
      </c>
      <c r="D1412" s="13" t="str">
        <f t="shared" si="133"/>
        <v>Q3</v>
      </c>
      <c r="E1412" s="4">
        <f>MONTH(SalesDataTable[[#This Row],[Order Date]])</f>
        <v>7</v>
      </c>
      <c r="F1412" s="4"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134"/>
        <v>72.14</v>
      </c>
      <c r="R1412" s="6">
        <f t="shared" si="135"/>
        <v>27.2</v>
      </c>
      <c r="S1412" s="6">
        <f t="shared" si="136"/>
        <v>44.94</v>
      </c>
      <c r="T1412" s="8">
        <f t="shared" si="137"/>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11">
        <f t="shared" si="132"/>
        <v>2026</v>
      </c>
      <c r="D1413" s="13" t="str">
        <f t="shared" si="133"/>
        <v>Q3</v>
      </c>
      <c r="E1413" s="4">
        <f>MONTH(SalesDataTable[[#This Row],[Order Date]])</f>
        <v>7</v>
      </c>
      <c r="F1413" s="4"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134"/>
        <v>195.02100000000002</v>
      </c>
      <c r="R1413" s="6">
        <f t="shared" si="135"/>
        <v>95.01</v>
      </c>
      <c r="S1413" s="6">
        <f t="shared" si="136"/>
        <v>100.01100000000001</v>
      </c>
      <c r="T1413" s="8">
        <f t="shared" si="137"/>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11">
        <f t="shared" si="132"/>
        <v>2026</v>
      </c>
      <c r="D1414" s="13" t="str">
        <f t="shared" si="133"/>
        <v>Q3</v>
      </c>
      <c r="E1414" s="4">
        <f>MONTH(SalesDataTable[[#This Row],[Order Date]])</f>
        <v>7</v>
      </c>
      <c r="F1414" s="4"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134"/>
        <v>32.894999999999996</v>
      </c>
      <c r="R1414" s="6">
        <f t="shared" si="135"/>
        <v>13.2</v>
      </c>
      <c r="S1414" s="6">
        <f t="shared" si="136"/>
        <v>19.694999999999997</v>
      </c>
      <c r="T1414" s="8">
        <f t="shared" si="137"/>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11">
        <f t="shared" si="132"/>
        <v>2026</v>
      </c>
      <c r="D1415" s="13" t="str">
        <f t="shared" si="133"/>
        <v>Q3</v>
      </c>
      <c r="E1415" s="4">
        <f>MONTH(SalesDataTable[[#This Row],[Order Date]])</f>
        <v>7</v>
      </c>
      <c r="F1415" s="4"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134"/>
        <v>592.23</v>
      </c>
      <c r="R1415" s="6">
        <f t="shared" si="135"/>
        <v>303.05</v>
      </c>
      <c r="S1415" s="6">
        <f t="shared" si="136"/>
        <v>289.18</v>
      </c>
      <c r="T1415" s="8">
        <f t="shared" si="137"/>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11">
        <f t="shared" si="132"/>
        <v>2026</v>
      </c>
      <c r="D1416" s="13" t="str">
        <f t="shared" si="133"/>
        <v>Q3</v>
      </c>
      <c r="E1416" s="4">
        <f>MONTH(SalesDataTable[[#This Row],[Order Date]])</f>
        <v>7</v>
      </c>
      <c r="F1416" s="4"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134"/>
        <v>96.614999999999995</v>
      </c>
      <c r="R1416" s="6">
        <f t="shared" si="135"/>
        <v>49.92</v>
      </c>
      <c r="S1416" s="6">
        <f t="shared" si="136"/>
        <v>46.694999999999993</v>
      </c>
      <c r="T1416" s="8">
        <f t="shared" si="137"/>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11">
        <f t="shared" si="132"/>
        <v>2026</v>
      </c>
      <c r="D1417" s="13" t="str">
        <f t="shared" si="133"/>
        <v>Q3</v>
      </c>
      <c r="E1417" s="4">
        <f>MONTH(SalesDataTable[[#This Row],[Order Date]])</f>
        <v>7</v>
      </c>
      <c r="F1417" s="4"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134"/>
        <v>95.456000000000003</v>
      </c>
      <c r="R1417" s="6">
        <f t="shared" si="135"/>
        <v>43.76</v>
      </c>
      <c r="S1417" s="6">
        <f t="shared" si="136"/>
        <v>51.696000000000005</v>
      </c>
      <c r="T1417" s="8">
        <f t="shared" si="137"/>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11">
        <f t="shared" si="132"/>
        <v>2026</v>
      </c>
      <c r="D1418" s="13" t="str">
        <f t="shared" si="133"/>
        <v>Q3</v>
      </c>
      <c r="E1418" s="4">
        <f>MONTH(SalesDataTable[[#This Row],[Order Date]])</f>
        <v>7</v>
      </c>
      <c r="F1418" s="4"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134"/>
        <v>106.59</v>
      </c>
      <c r="R1418" s="6">
        <f t="shared" si="135"/>
        <v>42</v>
      </c>
      <c r="S1418" s="6">
        <f t="shared" si="136"/>
        <v>64.59</v>
      </c>
      <c r="T1418" s="8">
        <f t="shared" si="137"/>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11">
        <f t="shared" si="132"/>
        <v>2026</v>
      </c>
      <c r="D1419" s="13" t="str">
        <f t="shared" si="133"/>
        <v>Q3</v>
      </c>
      <c r="E1419" s="4">
        <f>MONTH(SalesDataTable[[#This Row],[Order Date]])</f>
        <v>7</v>
      </c>
      <c r="F1419" s="4"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134"/>
        <v>84.402000000000001</v>
      </c>
      <c r="R1419" s="6">
        <f t="shared" si="135"/>
        <v>37.06</v>
      </c>
      <c r="S1419" s="6">
        <f t="shared" si="136"/>
        <v>47.341999999999999</v>
      </c>
      <c r="T1419" s="8">
        <f t="shared" si="137"/>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11">
        <f t="shared" si="132"/>
        <v>2026</v>
      </c>
      <c r="D1420" s="13" t="str">
        <f t="shared" si="133"/>
        <v>Q3</v>
      </c>
      <c r="E1420" s="4">
        <f>MONTH(SalesDataTable[[#This Row],[Order Date]])</f>
        <v>7</v>
      </c>
      <c r="F1420" s="4"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134"/>
        <v>177.56100000000001</v>
      </c>
      <c r="R1420" s="6">
        <f t="shared" si="135"/>
        <v>104.7</v>
      </c>
      <c r="S1420" s="6">
        <f t="shared" si="136"/>
        <v>72.861000000000004</v>
      </c>
      <c r="T1420" s="8">
        <f t="shared" si="137"/>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11">
        <f t="shared" si="132"/>
        <v>2026</v>
      </c>
      <c r="D1421" s="13" t="str">
        <f t="shared" si="133"/>
        <v>Q3</v>
      </c>
      <c r="E1421" s="4">
        <f>MONTH(SalesDataTable[[#This Row],[Order Date]])</f>
        <v>7</v>
      </c>
      <c r="F1421" s="4"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134"/>
        <v>63.467999999999996</v>
      </c>
      <c r="R1421" s="6">
        <f t="shared" si="135"/>
        <v>33.28</v>
      </c>
      <c r="S1421" s="6">
        <f t="shared" si="136"/>
        <v>30.187999999999995</v>
      </c>
      <c r="T1421" s="8">
        <f t="shared" si="137"/>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11">
        <f t="shared" si="132"/>
        <v>2026</v>
      </c>
      <c r="D1422" s="13" t="str">
        <f t="shared" si="133"/>
        <v>Q3</v>
      </c>
      <c r="E1422" s="4">
        <f>MONTH(SalesDataTable[[#This Row],[Order Date]])</f>
        <v>7</v>
      </c>
      <c r="F1422" s="4"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134"/>
        <v>142.21499999999997</v>
      </c>
      <c r="R1422" s="6">
        <f t="shared" si="135"/>
        <v>66.81</v>
      </c>
      <c r="S1422" s="6">
        <f t="shared" si="136"/>
        <v>75.404999999999973</v>
      </c>
      <c r="T1422" s="8">
        <f t="shared" si="137"/>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11">
        <f t="shared" si="132"/>
        <v>2026</v>
      </c>
      <c r="D1423" s="13" t="str">
        <f t="shared" si="133"/>
        <v>Q3</v>
      </c>
      <c r="E1423" s="4">
        <f>MONTH(SalesDataTable[[#This Row],[Order Date]])</f>
        <v>7</v>
      </c>
      <c r="F1423" s="4"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134"/>
        <v>468.75</v>
      </c>
      <c r="R1423" s="6">
        <f t="shared" si="135"/>
        <v>239.70000000000002</v>
      </c>
      <c r="S1423" s="6">
        <f t="shared" si="136"/>
        <v>229.04999999999998</v>
      </c>
      <c r="T1423" s="8">
        <f t="shared" si="137"/>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11">
        <f t="shared" si="132"/>
        <v>2026</v>
      </c>
      <c r="D1424" s="13" t="str">
        <f t="shared" si="133"/>
        <v>Q3</v>
      </c>
      <c r="E1424" s="4">
        <f>MONTH(SalesDataTable[[#This Row],[Order Date]])</f>
        <v>7</v>
      </c>
      <c r="F1424" s="4"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134"/>
        <v>360.42</v>
      </c>
      <c r="R1424" s="6">
        <f t="shared" si="135"/>
        <v>176.7</v>
      </c>
      <c r="S1424" s="6">
        <f t="shared" si="136"/>
        <v>183.72000000000003</v>
      </c>
      <c r="T1424" s="8">
        <f t="shared" si="137"/>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11">
        <f t="shared" si="132"/>
        <v>2026</v>
      </c>
      <c r="D1425" s="13" t="str">
        <f t="shared" si="133"/>
        <v>Q3</v>
      </c>
      <c r="E1425" s="4">
        <f>MONTH(SalesDataTable[[#This Row],[Order Date]])</f>
        <v>7</v>
      </c>
      <c r="F1425" s="4"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134"/>
        <v>145.21</v>
      </c>
      <c r="R1425" s="6">
        <f t="shared" si="135"/>
        <v>80.52</v>
      </c>
      <c r="S1425" s="6">
        <f t="shared" si="136"/>
        <v>64.690000000000012</v>
      </c>
      <c r="T1425" s="8">
        <f t="shared" si="137"/>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11">
        <f t="shared" si="132"/>
        <v>2026</v>
      </c>
      <c r="D1426" s="13" t="str">
        <f t="shared" si="133"/>
        <v>Q3</v>
      </c>
      <c r="E1426" s="4">
        <f>MONTH(SalesDataTable[[#This Row],[Order Date]])</f>
        <v>7</v>
      </c>
      <c r="F1426" s="4"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134"/>
        <v>71.603999999999999</v>
      </c>
      <c r="R1426" s="6">
        <f t="shared" si="135"/>
        <v>32.520000000000003</v>
      </c>
      <c r="S1426" s="6">
        <f t="shared" si="136"/>
        <v>39.083999999999996</v>
      </c>
      <c r="T1426" s="8">
        <f t="shared" si="137"/>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11">
        <f t="shared" si="132"/>
        <v>2026</v>
      </c>
      <c r="D1427" s="13" t="str">
        <f t="shared" si="133"/>
        <v>Q3</v>
      </c>
      <c r="E1427" s="4">
        <f>MONTH(SalesDataTable[[#This Row],[Order Date]])</f>
        <v>7</v>
      </c>
      <c r="F1427" s="4"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134"/>
        <v>291.54599999999999</v>
      </c>
      <c r="R1427" s="6">
        <f t="shared" si="135"/>
        <v>177.14</v>
      </c>
      <c r="S1427" s="6">
        <f t="shared" si="136"/>
        <v>114.40600000000001</v>
      </c>
      <c r="T1427" s="8">
        <f t="shared" si="137"/>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11">
        <f t="shared" si="132"/>
        <v>2026</v>
      </c>
      <c r="D1428" s="13" t="str">
        <f t="shared" si="133"/>
        <v>Q3</v>
      </c>
      <c r="E1428" s="4">
        <f>MONTH(SalesDataTable[[#This Row],[Order Date]])</f>
        <v>7</v>
      </c>
      <c r="F1428" s="4"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134"/>
        <v>250.74</v>
      </c>
      <c r="R1428" s="6">
        <f t="shared" si="135"/>
        <v>136.08000000000001</v>
      </c>
      <c r="S1428" s="6">
        <f t="shared" si="136"/>
        <v>114.66</v>
      </c>
      <c r="T1428" s="8">
        <f t="shared" si="137"/>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11">
        <f t="shared" si="132"/>
        <v>2026</v>
      </c>
      <c r="D1429" s="13" t="str">
        <f t="shared" si="133"/>
        <v>Q3</v>
      </c>
      <c r="E1429" s="4">
        <f>MONTH(SalesDataTable[[#This Row],[Order Date]])</f>
        <v>7</v>
      </c>
      <c r="F1429" s="4"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134"/>
        <v>196.57</v>
      </c>
      <c r="R1429" s="6">
        <f t="shared" si="135"/>
        <v>104.78</v>
      </c>
      <c r="S1429" s="6">
        <f t="shared" si="136"/>
        <v>91.789999999999992</v>
      </c>
      <c r="T1429" s="8">
        <f t="shared" si="137"/>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11">
        <f t="shared" si="132"/>
        <v>2026</v>
      </c>
      <c r="D1430" s="13" t="str">
        <f t="shared" si="133"/>
        <v>Q3</v>
      </c>
      <c r="E1430" s="4">
        <f>MONTH(SalesDataTable[[#This Row],[Order Date]])</f>
        <v>7</v>
      </c>
      <c r="F1430" s="4"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134"/>
        <v>371.90600000000001</v>
      </c>
      <c r="R1430" s="6">
        <f t="shared" si="135"/>
        <v>214.34</v>
      </c>
      <c r="S1430" s="6">
        <f t="shared" si="136"/>
        <v>157.566</v>
      </c>
      <c r="T1430" s="8">
        <f t="shared" si="137"/>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11">
        <f t="shared" si="132"/>
        <v>2026</v>
      </c>
      <c r="D1431" s="13" t="str">
        <f t="shared" si="133"/>
        <v>Q3</v>
      </c>
      <c r="E1431" s="4">
        <f>MONTH(SalesDataTable[[#This Row],[Order Date]])</f>
        <v>7</v>
      </c>
      <c r="F1431" s="4"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134"/>
        <v>576.84</v>
      </c>
      <c r="R1431" s="6">
        <f t="shared" si="135"/>
        <v>312.89999999999998</v>
      </c>
      <c r="S1431" s="6">
        <f t="shared" si="136"/>
        <v>263.94000000000005</v>
      </c>
      <c r="T1431" s="8">
        <f t="shared" si="137"/>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11">
        <f t="shared" si="132"/>
        <v>2026</v>
      </c>
      <c r="D1432" s="13" t="str">
        <f t="shared" si="133"/>
        <v>Q3</v>
      </c>
      <c r="E1432" s="4">
        <f>MONTH(SalesDataTable[[#This Row],[Order Date]])</f>
        <v>7</v>
      </c>
      <c r="F1432" s="4"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134"/>
        <v>133.285</v>
      </c>
      <c r="R1432" s="6">
        <f t="shared" si="135"/>
        <v>65.900000000000006</v>
      </c>
      <c r="S1432" s="6">
        <f t="shared" si="136"/>
        <v>67.384999999999991</v>
      </c>
      <c r="T1432" s="8">
        <f t="shared" si="137"/>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11">
        <f t="shared" si="132"/>
        <v>2026</v>
      </c>
      <c r="D1433" s="13" t="str">
        <f t="shared" si="133"/>
        <v>Q3</v>
      </c>
      <c r="E1433" s="4">
        <f>MONTH(SalesDataTable[[#This Row],[Order Date]])</f>
        <v>7</v>
      </c>
      <c r="F1433" s="4"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134"/>
        <v>650.52199999999993</v>
      </c>
      <c r="R1433" s="6">
        <f t="shared" si="135"/>
        <v>384.02</v>
      </c>
      <c r="S1433" s="6">
        <f t="shared" si="136"/>
        <v>266.50199999999995</v>
      </c>
      <c r="T1433" s="8">
        <f t="shared" si="137"/>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11">
        <f t="shared" si="132"/>
        <v>2026</v>
      </c>
      <c r="D1434" s="13" t="str">
        <f t="shared" si="133"/>
        <v>Q3</v>
      </c>
      <c r="E1434" s="4">
        <f>MONTH(SalesDataTable[[#This Row],[Order Date]])</f>
        <v>7</v>
      </c>
      <c r="F1434" s="4"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134"/>
        <v>48.060499999999998</v>
      </c>
      <c r="R1434" s="6">
        <f t="shared" si="135"/>
        <v>22.04</v>
      </c>
      <c r="S1434" s="6">
        <f t="shared" si="136"/>
        <v>26.020499999999998</v>
      </c>
      <c r="T1434" s="8">
        <f t="shared" si="137"/>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11">
        <f t="shared" si="132"/>
        <v>2026</v>
      </c>
      <c r="D1435" s="13" t="str">
        <f t="shared" si="133"/>
        <v>Q3</v>
      </c>
      <c r="E1435" s="4">
        <f>MONTH(SalesDataTable[[#This Row],[Order Date]])</f>
        <v>7</v>
      </c>
      <c r="F1435" s="4"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134"/>
        <v>83.412000000000006</v>
      </c>
      <c r="R1435" s="6">
        <f t="shared" si="135"/>
        <v>36.82</v>
      </c>
      <c r="S1435" s="6">
        <f t="shared" si="136"/>
        <v>46.592000000000006</v>
      </c>
      <c r="T1435" s="8">
        <f t="shared" si="137"/>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11">
        <f t="shared" si="132"/>
        <v>2026</v>
      </c>
      <c r="D1436" s="13" t="str">
        <f t="shared" si="133"/>
        <v>Q3</v>
      </c>
      <c r="E1436" s="4">
        <f>MONTH(SalesDataTable[[#This Row],[Order Date]])</f>
        <v>7</v>
      </c>
      <c r="F1436" s="4"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134"/>
        <v>91.45</v>
      </c>
      <c r="R1436" s="6">
        <f t="shared" si="135"/>
        <v>44.16</v>
      </c>
      <c r="S1436" s="6">
        <f t="shared" si="136"/>
        <v>47.290000000000006</v>
      </c>
      <c r="T1436" s="8">
        <f t="shared" si="137"/>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11">
        <f t="shared" si="132"/>
        <v>2026</v>
      </c>
      <c r="D1437" s="13" t="str">
        <f t="shared" si="133"/>
        <v>Q3</v>
      </c>
      <c r="E1437" s="4">
        <f>MONTH(SalesDataTable[[#This Row],[Order Date]])</f>
        <v>7</v>
      </c>
      <c r="F1437" s="4"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134"/>
        <v>120.84</v>
      </c>
      <c r="R1437" s="6">
        <f t="shared" si="135"/>
        <v>51.36</v>
      </c>
      <c r="S1437" s="6">
        <f t="shared" si="136"/>
        <v>69.48</v>
      </c>
      <c r="T1437" s="8">
        <f t="shared" si="137"/>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11">
        <f t="shared" si="132"/>
        <v>2026</v>
      </c>
      <c r="D1438" s="13" t="str">
        <f t="shared" si="133"/>
        <v>Q3</v>
      </c>
      <c r="E1438" s="4">
        <f>MONTH(SalesDataTable[[#This Row],[Order Date]])</f>
        <v>7</v>
      </c>
      <c r="F1438" s="4"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134"/>
        <v>73.86</v>
      </c>
      <c r="R1438" s="6">
        <f t="shared" si="135"/>
        <v>27.26</v>
      </c>
      <c r="S1438" s="6">
        <f t="shared" si="136"/>
        <v>46.599999999999994</v>
      </c>
      <c r="T1438" s="8">
        <f t="shared" si="137"/>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11">
        <f t="shared" si="132"/>
        <v>2026</v>
      </c>
      <c r="D1439" s="13" t="str">
        <f t="shared" si="133"/>
        <v>Q3</v>
      </c>
      <c r="E1439" s="4">
        <f>MONTH(SalesDataTable[[#This Row],[Order Date]])</f>
        <v>7</v>
      </c>
      <c r="F1439" s="4"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134"/>
        <v>143.69</v>
      </c>
      <c r="R1439" s="6">
        <f t="shared" si="135"/>
        <v>80.87</v>
      </c>
      <c r="S1439" s="6">
        <f t="shared" si="136"/>
        <v>62.819999999999993</v>
      </c>
      <c r="T1439" s="8">
        <f t="shared" si="137"/>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11">
        <f t="shared" si="132"/>
        <v>2026</v>
      </c>
      <c r="D1440" s="13" t="str">
        <f t="shared" si="133"/>
        <v>Q3</v>
      </c>
      <c r="E1440" s="4">
        <f>MONTH(SalesDataTable[[#This Row],[Order Date]])</f>
        <v>7</v>
      </c>
      <c r="F1440" s="4"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134"/>
        <v>294.18</v>
      </c>
      <c r="R1440" s="6">
        <f t="shared" si="135"/>
        <v>163.16</v>
      </c>
      <c r="S1440" s="6">
        <f t="shared" si="136"/>
        <v>131.02000000000001</v>
      </c>
      <c r="T1440" s="8">
        <f t="shared" si="137"/>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11">
        <f t="shared" si="132"/>
        <v>2026</v>
      </c>
      <c r="D1441" s="13" t="str">
        <f t="shared" si="133"/>
        <v>Q3</v>
      </c>
      <c r="E1441" s="4">
        <f>MONTH(SalesDataTable[[#This Row],[Order Date]])</f>
        <v>7</v>
      </c>
      <c r="F1441" s="4"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134"/>
        <v>153.88</v>
      </c>
      <c r="R1441" s="6">
        <f t="shared" si="135"/>
        <v>80.98</v>
      </c>
      <c r="S1441" s="6">
        <f t="shared" si="136"/>
        <v>72.899999999999991</v>
      </c>
      <c r="T1441" s="8">
        <f t="shared" si="137"/>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11">
        <f t="shared" si="132"/>
        <v>2026</v>
      </c>
      <c r="D1442" s="13" t="str">
        <f t="shared" si="133"/>
        <v>Q3</v>
      </c>
      <c r="E1442" s="4">
        <f>MONTH(SalesDataTable[[#This Row],[Order Date]])</f>
        <v>7</v>
      </c>
      <c r="F1442" s="4"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134"/>
        <v>216.60000000000002</v>
      </c>
      <c r="R1442" s="6">
        <f t="shared" si="135"/>
        <v>94.35</v>
      </c>
      <c r="S1442" s="6">
        <f t="shared" si="136"/>
        <v>122.25000000000003</v>
      </c>
      <c r="T1442" s="8">
        <f t="shared" si="137"/>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11">
        <f t="shared" si="132"/>
        <v>2026</v>
      </c>
      <c r="D1443" s="13" t="str">
        <f t="shared" si="133"/>
        <v>Q3</v>
      </c>
      <c r="E1443" s="4">
        <f>MONTH(SalesDataTable[[#This Row],[Order Date]])</f>
        <v>7</v>
      </c>
      <c r="F1443" s="4"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134"/>
        <v>40.67</v>
      </c>
      <c r="R1443" s="6">
        <f t="shared" si="135"/>
        <v>14.28</v>
      </c>
      <c r="S1443" s="6">
        <f t="shared" si="136"/>
        <v>26.39</v>
      </c>
      <c r="T1443" s="8">
        <f t="shared" si="137"/>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11">
        <f t="shared" si="132"/>
        <v>2026</v>
      </c>
      <c r="D1444" s="13" t="str">
        <f t="shared" si="133"/>
        <v>Q3</v>
      </c>
      <c r="E1444" s="4">
        <f>MONTH(SalesDataTable[[#This Row],[Order Date]])</f>
        <v>7</v>
      </c>
      <c r="F1444" s="4"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134"/>
        <v>457.59000000000003</v>
      </c>
      <c r="R1444" s="6">
        <f t="shared" si="135"/>
        <v>242.64</v>
      </c>
      <c r="S1444" s="6">
        <f t="shared" si="136"/>
        <v>214.95000000000005</v>
      </c>
      <c r="T1444" s="8">
        <f t="shared" si="137"/>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11">
        <f t="shared" si="132"/>
        <v>2026</v>
      </c>
      <c r="D1445" s="13" t="str">
        <f t="shared" si="133"/>
        <v>Q3</v>
      </c>
      <c r="E1445" s="4">
        <f>MONTH(SalesDataTable[[#This Row],[Order Date]])</f>
        <v>7</v>
      </c>
      <c r="F1445" s="4"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134"/>
        <v>67.241</v>
      </c>
      <c r="R1445" s="6">
        <f t="shared" si="135"/>
        <v>26.78</v>
      </c>
      <c r="S1445" s="6">
        <f t="shared" si="136"/>
        <v>40.460999999999999</v>
      </c>
      <c r="T1445" s="8">
        <f t="shared" si="137"/>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11">
        <f t="shared" si="132"/>
        <v>2026</v>
      </c>
      <c r="D1446" s="13" t="str">
        <f t="shared" si="133"/>
        <v>Q3</v>
      </c>
      <c r="E1446" s="4">
        <f>MONTH(SalesDataTable[[#This Row],[Order Date]])</f>
        <v>7</v>
      </c>
      <c r="F1446" s="4"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134"/>
        <v>466.75</v>
      </c>
      <c r="R1446" s="6">
        <f t="shared" si="135"/>
        <v>231.55</v>
      </c>
      <c r="S1446" s="6">
        <f t="shared" si="136"/>
        <v>235.2</v>
      </c>
      <c r="T1446" s="8">
        <f t="shared" si="137"/>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11">
        <f t="shared" si="132"/>
        <v>2026</v>
      </c>
      <c r="D1447" s="13" t="str">
        <f t="shared" si="133"/>
        <v>Q3</v>
      </c>
      <c r="E1447" s="4">
        <f>MONTH(SalesDataTable[[#This Row],[Order Date]])</f>
        <v>7</v>
      </c>
      <c r="F1447" s="4"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134"/>
        <v>103.42</v>
      </c>
      <c r="R1447" s="6">
        <f t="shared" si="135"/>
        <v>45.5</v>
      </c>
      <c r="S1447" s="6">
        <f t="shared" si="136"/>
        <v>57.92</v>
      </c>
      <c r="T1447" s="8">
        <f t="shared" si="137"/>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11">
        <f t="shared" si="132"/>
        <v>2026</v>
      </c>
      <c r="D1448" s="13" t="str">
        <f t="shared" si="133"/>
        <v>Q3</v>
      </c>
      <c r="E1448" s="4">
        <f>MONTH(SalesDataTable[[#This Row],[Order Date]])</f>
        <v>7</v>
      </c>
      <c r="F1448" s="4"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134"/>
        <v>39.86</v>
      </c>
      <c r="R1448" s="6">
        <f t="shared" si="135"/>
        <v>16.53</v>
      </c>
      <c r="S1448" s="6">
        <f t="shared" si="136"/>
        <v>23.33</v>
      </c>
      <c r="T1448" s="8">
        <f t="shared" si="137"/>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11">
        <f t="shared" si="132"/>
        <v>2026</v>
      </c>
      <c r="D1449" s="13" t="str">
        <f t="shared" si="133"/>
        <v>Q3</v>
      </c>
      <c r="E1449" s="4">
        <f>MONTH(SalesDataTable[[#This Row],[Order Date]])</f>
        <v>7</v>
      </c>
      <c r="F1449" s="4"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134"/>
        <v>167.42</v>
      </c>
      <c r="R1449" s="6">
        <f t="shared" si="135"/>
        <v>78.58</v>
      </c>
      <c r="S1449" s="6">
        <f t="shared" si="136"/>
        <v>88.839999999999989</v>
      </c>
      <c r="T1449" s="8">
        <f t="shared" si="137"/>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11">
        <f t="shared" si="132"/>
        <v>2026</v>
      </c>
      <c r="D1450" s="13" t="str">
        <f t="shared" si="133"/>
        <v>Q3</v>
      </c>
      <c r="E1450" s="4">
        <f>MONTH(SalesDataTable[[#This Row],[Order Date]])</f>
        <v>7</v>
      </c>
      <c r="F1450" s="4"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134"/>
        <v>47.62</v>
      </c>
      <c r="R1450" s="6">
        <f t="shared" si="135"/>
        <v>17.82</v>
      </c>
      <c r="S1450" s="6">
        <f t="shared" si="136"/>
        <v>29.799999999999997</v>
      </c>
      <c r="T1450" s="8">
        <f t="shared" si="137"/>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11">
        <f t="shared" si="132"/>
        <v>2026</v>
      </c>
      <c r="D1451" s="13" t="str">
        <f t="shared" si="133"/>
        <v>Q3</v>
      </c>
      <c r="E1451" s="4">
        <f>MONTH(SalesDataTable[[#This Row],[Order Date]])</f>
        <v>7</v>
      </c>
      <c r="F1451" s="4"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134"/>
        <v>76.047499999999999</v>
      </c>
      <c r="R1451" s="6">
        <f t="shared" si="135"/>
        <v>43.81</v>
      </c>
      <c r="S1451" s="6">
        <f t="shared" si="136"/>
        <v>32.237499999999997</v>
      </c>
      <c r="T1451" s="8">
        <f t="shared" si="137"/>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11">
        <f t="shared" si="132"/>
        <v>2026</v>
      </c>
      <c r="D1452" s="13" t="str">
        <f t="shared" si="133"/>
        <v>Q3</v>
      </c>
      <c r="E1452" s="4">
        <f>MONTH(SalesDataTable[[#This Row],[Order Date]])</f>
        <v>7</v>
      </c>
      <c r="F1452" s="4"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134"/>
        <v>51.82</v>
      </c>
      <c r="R1452" s="6">
        <f t="shared" si="135"/>
        <v>21.43</v>
      </c>
      <c r="S1452" s="6">
        <f t="shared" si="136"/>
        <v>30.39</v>
      </c>
      <c r="T1452" s="8">
        <f t="shared" si="137"/>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11">
        <f t="shared" si="132"/>
        <v>2026</v>
      </c>
      <c r="D1453" s="13" t="str">
        <f t="shared" si="133"/>
        <v>Q3</v>
      </c>
      <c r="E1453" s="4">
        <f>MONTH(SalesDataTable[[#This Row],[Order Date]])</f>
        <v>7</v>
      </c>
      <c r="F1453" s="4"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134"/>
        <v>548.35199999999998</v>
      </c>
      <c r="R1453" s="6">
        <f t="shared" si="135"/>
        <v>356.8</v>
      </c>
      <c r="S1453" s="6">
        <f t="shared" si="136"/>
        <v>191.55199999999996</v>
      </c>
      <c r="T1453" s="8">
        <f t="shared" si="137"/>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11">
        <f t="shared" si="132"/>
        <v>2026</v>
      </c>
      <c r="D1454" s="13" t="str">
        <f t="shared" si="133"/>
        <v>Q3</v>
      </c>
      <c r="E1454" s="4">
        <f>MONTH(SalesDataTable[[#This Row],[Order Date]])</f>
        <v>7</v>
      </c>
      <c r="F1454" s="4"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134"/>
        <v>37.866999999999997</v>
      </c>
      <c r="R1454" s="6">
        <f t="shared" si="135"/>
        <v>16.989999999999998</v>
      </c>
      <c r="S1454" s="6">
        <f t="shared" si="136"/>
        <v>20.876999999999999</v>
      </c>
      <c r="T1454" s="8">
        <f t="shared" si="137"/>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11">
        <f t="shared" si="132"/>
        <v>2026</v>
      </c>
      <c r="D1455" s="13" t="str">
        <f t="shared" si="133"/>
        <v>Q3</v>
      </c>
      <c r="E1455" s="4">
        <f>MONTH(SalesDataTable[[#This Row],[Order Date]])</f>
        <v>7</v>
      </c>
      <c r="F1455" s="4"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134"/>
        <v>586.87199999999996</v>
      </c>
      <c r="R1455" s="6">
        <f t="shared" si="135"/>
        <v>310.44</v>
      </c>
      <c r="S1455" s="6">
        <f t="shared" si="136"/>
        <v>276.43199999999996</v>
      </c>
      <c r="T1455" s="8">
        <f t="shared" si="137"/>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11">
        <f t="shared" si="132"/>
        <v>2026</v>
      </c>
      <c r="D1456" s="13" t="str">
        <f t="shared" si="133"/>
        <v>Q3</v>
      </c>
      <c r="E1456" s="4">
        <f>MONTH(SalesDataTable[[#This Row],[Order Date]])</f>
        <v>7</v>
      </c>
      <c r="F1456" s="4"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134"/>
        <v>94.04</v>
      </c>
      <c r="R1456" s="6">
        <f t="shared" si="135"/>
        <v>44.88</v>
      </c>
      <c r="S1456" s="6">
        <f t="shared" si="136"/>
        <v>49.160000000000004</v>
      </c>
      <c r="T1456" s="8">
        <f t="shared" si="137"/>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11">
        <f t="shared" si="132"/>
        <v>2026</v>
      </c>
      <c r="D1457" s="13" t="str">
        <f t="shared" si="133"/>
        <v>Q3</v>
      </c>
      <c r="E1457" s="4">
        <f>MONTH(SalesDataTable[[#This Row],[Order Date]])</f>
        <v>7</v>
      </c>
      <c r="F1457" s="4"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134"/>
        <v>141.58000000000001</v>
      </c>
      <c r="R1457" s="6">
        <f t="shared" si="135"/>
        <v>64.88</v>
      </c>
      <c r="S1457" s="6">
        <f t="shared" si="136"/>
        <v>76.700000000000017</v>
      </c>
      <c r="T1457" s="8">
        <f t="shared" si="137"/>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11">
        <f t="shared" si="132"/>
        <v>2026</v>
      </c>
      <c r="D1458" s="13" t="str">
        <f t="shared" si="133"/>
        <v>Q3</v>
      </c>
      <c r="E1458" s="4">
        <f>MONTH(SalesDataTable[[#This Row],[Order Date]])</f>
        <v>7</v>
      </c>
      <c r="F1458" s="4"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134"/>
        <v>92.82</v>
      </c>
      <c r="R1458" s="6">
        <f t="shared" si="135"/>
        <v>37.200000000000003</v>
      </c>
      <c r="S1458" s="6">
        <f t="shared" si="136"/>
        <v>55.61999999999999</v>
      </c>
      <c r="T1458" s="8">
        <f t="shared" si="137"/>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11">
        <f t="shared" si="132"/>
        <v>2026</v>
      </c>
      <c r="D1459" s="13" t="str">
        <f t="shared" si="133"/>
        <v>Q3</v>
      </c>
      <c r="E1459" s="4">
        <f>MONTH(SalesDataTable[[#This Row],[Order Date]])</f>
        <v>7</v>
      </c>
      <c r="F1459" s="4"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134"/>
        <v>69.75</v>
      </c>
      <c r="R1459" s="6">
        <f t="shared" si="135"/>
        <v>33.299999999999997</v>
      </c>
      <c r="S1459" s="6">
        <f t="shared" si="136"/>
        <v>36.450000000000003</v>
      </c>
      <c r="T1459" s="8">
        <f t="shared" si="137"/>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11">
        <f t="shared" si="132"/>
        <v>2026</v>
      </c>
      <c r="D1460" s="13" t="str">
        <f t="shared" si="133"/>
        <v>Q3</v>
      </c>
      <c r="E1460" s="4">
        <f>MONTH(SalesDataTable[[#This Row],[Order Date]])</f>
        <v>7</v>
      </c>
      <c r="F1460" s="4"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134"/>
        <v>122.43</v>
      </c>
      <c r="R1460" s="6">
        <f t="shared" si="135"/>
        <v>50.58</v>
      </c>
      <c r="S1460" s="6">
        <f t="shared" si="136"/>
        <v>71.850000000000009</v>
      </c>
      <c r="T1460" s="8">
        <f t="shared" si="137"/>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11">
        <f t="shared" si="132"/>
        <v>2026</v>
      </c>
      <c r="D1461" s="13" t="str">
        <f t="shared" si="133"/>
        <v>Q3</v>
      </c>
      <c r="E1461" s="4">
        <f>MONTH(SalesDataTable[[#This Row],[Order Date]])</f>
        <v>7</v>
      </c>
      <c r="F1461" s="4"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134"/>
        <v>783.45</v>
      </c>
      <c r="R1461" s="6">
        <f t="shared" si="135"/>
        <v>402.45</v>
      </c>
      <c r="S1461" s="6">
        <f t="shared" si="136"/>
        <v>381.00000000000006</v>
      </c>
      <c r="T1461" s="8">
        <f t="shared" si="137"/>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11">
        <f t="shared" si="132"/>
        <v>2026</v>
      </c>
      <c r="D1462" s="13" t="str">
        <f t="shared" si="133"/>
        <v>Q3</v>
      </c>
      <c r="E1462" s="4">
        <f>MONTH(SalesDataTable[[#This Row],[Order Date]])</f>
        <v>7</v>
      </c>
      <c r="F1462" s="4"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134"/>
        <v>151.73099999999999</v>
      </c>
      <c r="R1462" s="6">
        <f t="shared" si="135"/>
        <v>88.8</v>
      </c>
      <c r="S1462" s="6">
        <f t="shared" si="136"/>
        <v>62.930999999999997</v>
      </c>
      <c r="T1462" s="8">
        <f t="shared" si="137"/>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11">
        <f t="shared" si="132"/>
        <v>2026</v>
      </c>
      <c r="D1463" s="13" t="str">
        <f t="shared" si="133"/>
        <v>Q3</v>
      </c>
      <c r="E1463" s="4">
        <f>MONTH(SalesDataTable[[#This Row],[Order Date]])</f>
        <v>7</v>
      </c>
      <c r="F1463" s="4"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134"/>
        <v>165.96</v>
      </c>
      <c r="R1463" s="6">
        <f t="shared" si="135"/>
        <v>68.8</v>
      </c>
      <c r="S1463" s="6">
        <f t="shared" si="136"/>
        <v>97.160000000000011</v>
      </c>
      <c r="T1463" s="8">
        <f t="shared" si="137"/>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11">
        <f t="shared" si="132"/>
        <v>2026</v>
      </c>
      <c r="D1464" s="13" t="str">
        <f t="shared" si="133"/>
        <v>Q3</v>
      </c>
      <c r="E1464" s="4">
        <f>MONTH(SalesDataTable[[#This Row],[Order Date]])</f>
        <v>7</v>
      </c>
      <c r="F1464" s="4"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134"/>
        <v>980.13599999999997</v>
      </c>
      <c r="R1464" s="6">
        <f t="shared" si="135"/>
        <v>532.4</v>
      </c>
      <c r="S1464" s="6">
        <f t="shared" si="136"/>
        <v>447.73599999999999</v>
      </c>
      <c r="T1464" s="8">
        <f t="shared" si="137"/>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11">
        <f t="shared" si="132"/>
        <v>2026</v>
      </c>
      <c r="D1465" s="13" t="str">
        <f t="shared" si="133"/>
        <v>Q3</v>
      </c>
      <c r="E1465" s="4">
        <f>MONTH(SalesDataTable[[#This Row],[Order Date]])</f>
        <v>7</v>
      </c>
      <c r="F1465" s="4"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134"/>
        <v>76.911999999999992</v>
      </c>
      <c r="R1465" s="6">
        <f t="shared" si="135"/>
        <v>33.86</v>
      </c>
      <c r="S1465" s="6">
        <f t="shared" si="136"/>
        <v>43.051999999999992</v>
      </c>
      <c r="T1465" s="8">
        <f t="shared" si="137"/>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11">
        <f t="shared" si="132"/>
        <v>2026</v>
      </c>
      <c r="D1466" s="13" t="str">
        <f t="shared" si="133"/>
        <v>Q3</v>
      </c>
      <c r="E1466" s="4">
        <f>MONTH(SalesDataTable[[#This Row],[Order Date]])</f>
        <v>7</v>
      </c>
      <c r="F1466" s="4"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134"/>
        <v>200.36</v>
      </c>
      <c r="R1466" s="6">
        <f t="shared" si="135"/>
        <v>88.44</v>
      </c>
      <c r="S1466" s="6">
        <f t="shared" si="136"/>
        <v>111.92000000000002</v>
      </c>
      <c r="T1466" s="8">
        <f t="shared" si="137"/>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11">
        <f t="shared" si="132"/>
        <v>2026</v>
      </c>
      <c r="D1467" s="13" t="str">
        <f t="shared" si="133"/>
        <v>Q3</v>
      </c>
      <c r="E1467" s="4">
        <f>MONTH(SalesDataTable[[#This Row],[Order Date]])</f>
        <v>7</v>
      </c>
      <c r="F1467" s="4"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134"/>
        <v>140.886</v>
      </c>
      <c r="R1467" s="6">
        <f t="shared" si="135"/>
        <v>77.38</v>
      </c>
      <c r="S1467" s="6">
        <f t="shared" si="136"/>
        <v>63.506</v>
      </c>
      <c r="T1467" s="8">
        <f t="shared" si="137"/>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11">
        <f t="shared" si="132"/>
        <v>2026</v>
      </c>
      <c r="D1468" s="13" t="str">
        <f t="shared" si="133"/>
        <v>Q3</v>
      </c>
      <c r="E1468" s="4">
        <f>MONTH(SalesDataTable[[#This Row],[Order Date]])</f>
        <v>7</v>
      </c>
      <c r="F1468" s="4"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134"/>
        <v>136.88999999999999</v>
      </c>
      <c r="R1468" s="6">
        <f t="shared" si="135"/>
        <v>80.459999999999994</v>
      </c>
      <c r="S1468" s="6">
        <f t="shared" si="136"/>
        <v>56.429999999999993</v>
      </c>
      <c r="T1468" s="8">
        <f t="shared" si="137"/>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11">
        <f t="shared" si="132"/>
        <v>2026</v>
      </c>
      <c r="D1469" s="13" t="str">
        <f t="shared" si="133"/>
        <v>Q3</v>
      </c>
      <c r="E1469" s="4">
        <f>MONTH(SalesDataTable[[#This Row],[Order Date]])</f>
        <v>7</v>
      </c>
      <c r="F1469" s="4"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134"/>
        <v>155.35</v>
      </c>
      <c r="R1469" s="6">
        <f t="shared" si="135"/>
        <v>80.47</v>
      </c>
      <c r="S1469" s="6">
        <f t="shared" si="136"/>
        <v>74.88</v>
      </c>
      <c r="T1469" s="8">
        <f t="shared" si="137"/>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11">
        <f t="shared" si="132"/>
        <v>2026</v>
      </c>
      <c r="D1470" s="13" t="str">
        <f t="shared" si="133"/>
        <v>Q3</v>
      </c>
      <c r="E1470" s="4">
        <f>MONTH(SalesDataTable[[#This Row],[Order Date]])</f>
        <v>7</v>
      </c>
      <c r="F1470" s="4"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134"/>
        <v>77.073499999999996</v>
      </c>
      <c r="R1470" s="6">
        <f t="shared" si="135"/>
        <v>42.41</v>
      </c>
      <c r="S1470" s="6">
        <f t="shared" si="136"/>
        <v>34.663499999999999</v>
      </c>
      <c r="T1470" s="8">
        <f t="shared" si="137"/>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11">
        <f t="shared" si="132"/>
        <v>2026</v>
      </c>
      <c r="D1471" s="13" t="str">
        <f t="shared" si="133"/>
        <v>Q3</v>
      </c>
      <c r="E1471" s="4">
        <f>MONTH(SalesDataTable[[#This Row],[Order Date]])</f>
        <v>7</v>
      </c>
      <c r="F1471" s="4"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134"/>
        <v>145.87</v>
      </c>
      <c r="R1471" s="6">
        <f t="shared" si="135"/>
        <v>81.430000000000007</v>
      </c>
      <c r="S1471" s="6">
        <f t="shared" si="136"/>
        <v>64.44</v>
      </c>
      <c r="T1471" s="8">
        <f t="shared" si="137"/>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11">
        <f t="shared" si="132"/>
        <v>2026</v>
      </c>
      <c r="D1472" s="13" t="str">
        <f t="shared" si="133"/>
        <v>Q3</v>
      </c>
      <c r="E1472" s="4">
        <f>MONTH(SalesDataTable[[#This Row],[Order Date]])</f>
        <v>7</v>
      </c>
      <c r="F1472" s="4"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134"/>
        <v>774.6389999999999</v>
      </c>
      <c r="R1472" s="6">
        <f t="shared" si="135"/>
        <v>460.98</v>
      </c>
      <c r="S1472" s="6">
        <f t="shared" si="136"/>
        <v>313.65899999999988</v>
      </c>
      <c r="T1472" s="8">
        <f t="shared" si="137"/>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11">
        <f t="shared" si="132"/>
        <v>2026</v>
      </c>
      <c r="D1473" s="13" t="str">
        <f t="shared" si="133"/>
        <v>Q3</v>
      </c>
      <c r="E1473" s="4">
        <f>MONTH(SalesDataTable[[#This Row],[Order Date]])</f>
        <v>7</v>
      </c>
      <c r="F1473" s="4"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134"/>
        <v>74.052000000000007</v>
      </c>
      <c r="R1473" s="6">
        <f t="shared" si="135"/>
        <v>29.68</v>
      </c>
      <c r="S1473" s="6">
        <f t="shared" si="136"/>
        <v>44.372000000000007</v>
      </c>
      <c r="T1473" s="8">
        <f t="shared" si="137"/>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11">
        <f t="shared" ref="C1474:C1537" si="138">YEAR(B1474)</f>
        <v>2026</v>
      </c>
      <c r="D1474" s="13" t="str">
        <f t="shared" ref="D1474:D1537" si="139">"Q"&amp;ROUNDUP(MONTH(B1474)/3,0)</f>
        <v>Q3</v>
      </c>
      <c r="E1474" s="4">
        <f>MONTH(SalesDataTable[[#This Row],[Order Date]])</f>
        <v>7</v>
      </c>
      <c r="F1474" s="4"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140">M1474*N1474*(1-O1474)</f>
        <v>49.5</v>
      </c>
      <c r="R1474" s="6">
        <f t="shared" ref="R1474:R1537" si="141">M1474*P1474</f>
        <v>21.83</v>
      </c>
      <c r="S1474" s="6">
        <f t="shared" ref="S1474:S1537" si="142">Q1474-R1474</f>
        <v>27.67</v>
      </c>
      <c r="T1474" s="8">
        <f t="shared" ref="T1474:T1537" si="143">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11">
        <f t="shared" si="138"/>
        <v>2026</v>
      </c>
      <c r="D1475" s="13" t="str">
        <f t="shared" si="139"/>
        <v>Q3</v>
      </c>
      <c r="E1475" s="4">
        <f>MONTH(SalesDataTable[[#This Row],[Order Date]])</f>
        <v>7</v>
      </c>
      <c r="F1475" s="4"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140"/>
        <v>88.311999999999983</v>
      </c>
      <c r="R1475" s="6">
        <f t="shared" si="141"/>
        <v>37.520000000000003</v>
      </c>
      <c r="S1475" s="6">
        <f t="shared" si="142"/>
        <v>50.79199999999998</v>
      </c>
      <c r="T1475" s="8">
        <f t="shared" si="143"/>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11">
        <f t="shared" si="138"/>
        <v>2026</v>
      </c>
      <c r="D1476" s="13" t="str">
        <f t="shared" si="139"/>
        <v>Q3</v>
      </c>
      <c r="E1476" s="4">
        <f>MONTH(SalesDataTable[[#This Row],[Order Date]])</f>
        <v>7</v>
      </c>
      <c r="F1476" s="4"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140"/>
        <v>36.909999999999997</v>
      </c>
      <c r="R1476" s="6">
        <f t="shared" si="141"/>
        <v>13.56</v>
      </c>
      <c r="S1476" s="6">
        <f t="shared" si="142"/>
        <v>23.349999999999994</v>
      </c>
      <c r="T1476" s="8">
        <f t="shared" si="143"/>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11">
        <f t="shared" si="138"/>
        <v>2026</v>
      </c>
      <c r="D1477" s="13" t="str">
        <f t="shared" si="139"/>
        <v>Q3</v>
      </c>
      <c r="E1477" s="4">
        <f>MONTH(SalesDataTable[[#This Row],[Order Date]])</f>
        <v>7</v>
      </c>
      <c r="F1477" s="4"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140"/>
        <v>35.6</v>
      </c>
      <c r="R1477" s="6">
        <f t="shared" si="141"/>
        <v>13.91</v>
      </c>
      <c r="S1477" s="6">
        <f t="shared" si="142"/>
        <v>21.69</v>
      </c>
      <c r="T1477" s="8">
        <f t="shared" si="143"/>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11">
        <f t="shared" si="138"/>
        <v>2026</v>
      </c>
      <c r="D1478" s="13" t="str">
        <f t="shared" si="139"/>
        <v>Q3</v>
      </c>
      <c r="E1478" s="4">
        <f>MONTH(SalesDataTable[[#This Row],[Order Date]])</f>
        <v>7</v>
      </c>
      <c r="F1478" s="4"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140"/>
        <v>152.47499999999999</v>
      </c>
      <c r="R1478" s="6">
        <f t="shared" si="141"/>
        <v>84.78</v>
      </c>
      <c r="S1478" s="6">
        <f t="shared" si="142"/>
        <v>67.694999999999993</v>
      </c>
      <c r="T1478" s="8">
        <f t="shared" si="143"/>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11">
        <f t="shared" si="138"/>
        <v>2026</v>
      </c>
      <c r="D1479" s="13" t="str">
        <f t="shared" si="139"/>
        <v>Q3</v>
      </c>
      <c r="E1479" s="4">
        <f>MONTH(SalesDataTable[[#This Row],[Order Date]])</f>
        <v>7</v>
      </c>
      <c r="F1479" s="4"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140"/>
        <v>85.536000000000001</v>
      </c>
      <c r="R1479" s="6">
        <f t="shared" si="141"/>
        <v>35.72</v>
      </c>
      <c r="S1479" s="6">
        <f t="shared" si="142"/>
        <v>49.816000000000003</v>
      </c>
      <c r="T1479" s="8">
        <f t="shared" si="143"/>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11">
        <f t="shared" si="138"/>
        <v>2026</v>
      </c>
      <c r="D1480" s="13" t="str">
        <f t="shared" si="139"/>
        <v>Q3</v>
      </c>
      <c r="E1480" s="4">
        <f>MONTH(SalesDataTable[[#This Row],[Order Date]])</f>
        <v>7</v>
      </c>
      <c r="F1480" s="4"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140"/>
        <v>296.24400000000003</v>
      </c>
      <c r="R1480" s="6">
        <f t="shared" si="141"/>
        <v>173.1</v>
      </c>
      <c r="S1480" s="6">
        <f t="shared" si="142"/>
        <v>123.14400000000003</v>
      </c>
      <c r="T1480" s="8">
        <f t="shared" si="143"/>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11">
        <f t="shared" si="138"/>
        <v>2026</v>
      </c>
      <c r="D1481" s="13" t="str">
        <f t="shared" si="139"/>
        <v>Q3</v>
      </c>
      <c r="E1481" s="4">
        <f>MONTH(SalesDataTable[[#This Row],[Order Date]])</f>
        <v>7</v>
      </c>
      <c r="F1481" s="4"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140"/>
        <v>37.990499999999997</v>
      </c>
      <c r="R1481" s="6">
        <f t="shared" si="141"/>
        <v>16.739999999999998</v>
      </c>
      <c r="S1481" s="6">
        <f t="shared" si="142"/>
        <v>21.250499999999999</v>
      </c>
      <c r="T1481" s="8">
        <f t="shared" si="143"/>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11">
        <f t="shared" si="138"/>
        <v>2026</v>
      </c>
      <c r="D1482" s="13" t="str">
        <f t="shared" si="139"/>
        <v>Q3</v>
      </c>
      <c r="E1482" s="4">
        <f>MONTH(SalesDataTable[[#This Row],[Order Date]])</f>
        <v>7</v>
      </c>
      <c r="F1482" s="4"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140"/>
        <v>140.44</v>
      </c>
      <c r="R1482" s="6">
        <f t="shared" si="141"/>
        <v>77.08</v>
      </c>
      <c r="S1482" s="6">
        <f t="shared" si="142"/>
        <v>63.36</v>
      </c>
      <c r="T1482" s="8">
        <f t="shared" si="143"/>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11">
        <f t="shared" si="138"/>
        <v>2026</v>
      </c>
      <c r="D1483" s="13" t="str">
        <f t="shared" si="139"/>
        <v>Q3</v>
      </c>
      <c r="E1483" s="4">
        <f>MONTH(SalesDataTable[[#This Row],[Order Date]])</f>
        <v>7</v>
      </c>
      <c r="F1483" s="4"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140"/>
        <v>235.08699999999999</v>
      </c>
      <c r="R1483" s="6">
        <f t="shared" si="141"/>
        <v>136.44</v>
      </c>
      <c r="S1483" s="6">
        <f t="shared" si="142"/>
        <v>98.646999999999991</v>
      </c>
      <c r="T1483" s="8">
        <f t="shared" si="143"/>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11">
        <f t="shared" si="138"/>
        <v>2026</v>
      </c>
      <c r="D1484" s="13" t="str">
        <f t="shared" si="139"/>
        <v>Q3</v>
      </c>
      <c r="E1484" s="4">
        <f>MONTH(SalesDataTable[[#This Row],[Order Date]])</f>
        <v>7</v>
      </c>
      <c r="F1484" s="4"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140"/>
        <v>338.334</v>
      </c>
      <c r="R1484" s="6">
        <f t="shared" si="141"/>
        <v>202.14</v>
      </c>
      <c r="S1484" s="6">
        <f t="shared" si="142"/>
        <v>136.19400000000002</v>
      </c>
      <c r="T1484" s="8">
        <f t="shared" si="143"/>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11">
        <f t="shared" si="138"/>
        <v>2026</v>
      </c>
      <c r="D1485" s="13" t="str">
        <f t="shared" si="139"/>
        <v>Q3</v>
      </c>
      <c r="E1485" s="4">
        <f>MONTH(SalesDataTable[[#This Row],[Order Date]])</f>
        <v>7</v>
      </c>
      <c r="F1485" s="4"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140"/>
        <v>33.705999999999996</v>
      </c>
      <c r="R1485" s="6">
        <f t="shared" si="141"/>
        <v>14.15</v>
      </c>
      <c r="S1485" s="6">
        <f t="shared" si="142"/>
        <v>19.555999999999997</v>
      </c>
      <c r="T1485" s="8">
        <f t="shared" si="143"/>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11">
        <f t="shared" si="138"/>
        <v>2026</v>
      </c>
      <c r="D1486" s="13" t="str">
        <f t="shared" si="139"/>
        <v>Q3</v>
      </c>
      <c r="E1486" s="4">
        <f>MONTH(SalesDataTable[[#This Row],[Order Date]])</f>
        <v>7</v>
      </c>
      <c r="F1486" s="4"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140"/>
        <v>403.89</v>
      </c>
      <c r="R1486" s="6">
        <f t="shared" si="141"/>
        <v>201.60000000000002</v>
      </c>
      <c r="S1486" s="6">
        <f t="shared" si="142"/>
        <v>202.28999999999996</v>
      </c>
      <c r="T1486" s="8">
        <f t="shared" si="143"/>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11">
        <f t="shared" si="138"/>
        <v>2026</v>
      </c>
      <c r="D1487" s="13" t="str">
        <f t="shared" si="139"/>
        <v>Q3</v>
      </c>
      <c r="E1487" s="4">
        <f>MONTH(SalesDataTable[[#This Row],[Order Date]])</f>
        <v>7</v>
      </c>
      <c r="F1487" s="4"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140"/>
        <v>216.09</v>
      </c>
      <c r="R1487" s="6">
        <f t="shared" si="141"/>
        <v>97.38</v>
      </c>
      <c r="S1487" s="6">
        <f t="shared" si="142"/>
        <v>118.71000000000001</v>
      </c>
      <c r="T1487" s="8">
        <f t="shared" si="143"/>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11">
        <f t="shared" si="138"/>
        <v>2026</v>
      </c>
      <c r="D1488" s="13" t="str">
        <f t="shared" si="139"/>
        <v>Q3</v>
      </c>
      <c r="E1488" s="4">
        <f>MONTH(SalesDataTable[[#This Row],[Order Date]])</f>
        <v>7</v>
      </c>
      <c r="F1488" s="4"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140"/>
        <v>40.24</v>
      </c>
      <c r="R1488" s="6">
        <f t="shared" si="141"/>
        <v>15.05</v>
      </c>
      <c r="S1488" s="6">
        <f t="shared" si="142"/>
        <v>25.19</v>
      </c>
      <c r="T1488" s="8">
        <f t="shared" si="143"/>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11">
        <f t="shared" si="138"/>
        <v>2026</v>
      </c>
      <c r="D1489" s="13" t="str">
        <f t="shared" si="139"/>
        <v>Q3</v>
      </c>
      <c r="E1489" s="4">
        <f>MONTH(SalesDataTable[[#This Row],[Order Date]])</f>
        <v>7</v>
      </c>
      <c r="F1489" s="4"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140"/>
        <v>36.14</v>
      </c>
      <c r="R1489" s="6">
        <f t="shared" si="141"/>
        <v>13.52</v>
      </c>
      <c r="S1489" s="6">
        <f t="shared" si="142"/>
        <v>22.62</v>
      </c>
      <c r="T1489" s="8">
        <f t="shared" si="143"/>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11">
        <f t="shared" si="138"/>
        <v>2026</v>
      </c>
      <c r="D1490" s="13" t="str">
        <f t="shared" si="139"/>
        <v>Q3</v>
      </c>
      <c r="E1490" s="4">
        <f>MONTH(SalesDataTable[[#This Row],[Order Date]])</f>
        <v>7</v>
      </c>
      <c r="F1490" s="4"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140"/>
        <v>76.417999999999992</v>
      </c>
      <c r="R1490" s="6">
        <f t="shared" si="141"/>
        <v>29.44</v>
      </c>
      <c r="S1490" s="6">
        <f t="shared" si="142"/>
        <v>46.977999999999994</v>
      </c>
      <c r="T1490" s="8">
        <f t="shared" si="143"/>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11">
        <f t="shared" si="138"/>
        <v>2026</v>
      </c>
      <c r="D1491" s="13" t="str">
        <f t="shared" si="139"/>
        <v>Q3</v>
      </c>
      <c r="E1491" s="4">
        <f>MONTH(SalesDataTable[[#This Row],[Order Date]])</f>
        <v>7</v>
      </c>
      <c r="F1491" s="4"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140"/>
        <v>105.82050000000001</v>
      </c>
      <c r="R1491" s="6">
        <f t="shared" si="141"/>
        <v>42.87</v>
      </c>
      <c r="S1491" s="6">
        <f t="shared" si="142"/>
        <v>62.950500000000012</v>
      </c>
      <c r="T1491" s="8">
        <f t="shared" si="143"/>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11">
        <f t="shared" si="138"/>
        <v>2026</v>
      </c>
      <c r="D1492" s="13" t="str">
        <f t="shared" si="139"/>
        <v>Q3</v>
      </c>
      <c r="E1492" s="4">
        <f>MONTH(SalesDataTable[[#This Row],[Order Date]])</f>
        <v>7</v>
      </c>
      <c r="F1492" s="4"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140"/>
        <v>475.26599999999996</v>
      </c>
      <c r="R1492" s="6">
        <f t="shared" si="141"/>
        <v>240</v>
      </c>
      <c r="S1492" s="6">
        <f t="shared" si="142"/>
        <v>235.26599999999996</v>
      </c>
      <c r="T1492" s="8">
        <f t="shared" si="143"/>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11">
        <f t="shared" si="138"/>
        <v>2026</v>
      </c>
      <c r="D1493" s="13" t="str">
        <f t="shared" si="139"/>
        <v>Q3</v>
      </c>
      <c r="E1493" s="4">
        <f>MONTH(SalesDataTable[[#This Row],[Order Date]])</f>
        <v>7</v>
      </c>
      <c r="F1493" s="4"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140"/>
        <v>580.16499999999996</v>
      </c>
      <c r="R1493" s="6">
        <f t="shared" si="141"/>
        <v>353.2</v>
      </c>
      <c r="S1493" s="6">
        <f t="shared" si="142"/>
        <v>226.96499999999997</v>
      </c>
      <c r="T1493" s="8">
        <f t="shared" si="143"/>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11">
        <f t="shared" si="138"/>
        <v>2026</v>
      </c>
      <c r="D1494" s="13" t="str">
        <f t="shared" si="139"/>
        <v>Q3</v>
      </c>
      <c r="E1494" s="4">
        <f>MONTH(SalesDataTable[[#This Row],[Order Date]])</f>
        <v>7</v>
      </c>
      <c r="F1494" s="4"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140"/>
        <v>120.09</v>
      </c>
      <c r="R1494" s="6">
        <f t="shared" si="141"/>
        <v>62.18</v>
      </c>
      <c r="S1494" s="6">
        <f t="shared" si="142"/>
        <v>57.910000000000004</v>
      </c>
      <c r="T1494" s="8">
        <f t="shared" si="143"/>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11">
        <f t="shared" si="138"/>
        <v>2026</v>
      </c>
      <c r="D1495" s="13" t="str">
        <f t="shared" si="139"/>
        <v>Q3</v>
      </c>
      <c r="E1495" s="4">
        <f>MONTH(SalesDataTable[[#This Row],[Order Date]])</f>
        <v>7</v>
      </c>
      <c r="F1495" s="4"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140"/>
        <v>616.5</v>
      </c>
      <c r="R1495" s="6">
        <f t="shared" si="141"/>
        <v>309.29999999999995</v>
      </c>
      <c r="S1495" s="6">
        <f t="shared" si="142"/>
        <v>307.20000000000005</v>
      </c>
      <c r="T1495" s="8">
        <f t="shared" si="143"/>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11">
        <f t="shared" si="138"/>
        <v>2026</v>
      </c>
      <c r="D1496" s="13" t="str">
        <f t="shared" si="139"/>
        <v>Q3</v>
      </c>
      <c r="E1496" s="4">
        <f>MONTH(SalesDataTable[[#This Row],[Order Date]])</f>
        <v>7</v>
      </c>
      <c r="F1496" s="4"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140"/>
        <v>764.6</v>
      </c>
      <c r="R1496" s="6">
        <f t="shared" si="141"/>
        <v>420.04</v>
      </c>
      <c r="S1496" s="6">
        <f t="shared" si="142"/>
        <v>344.56</v>
      </c>
      <c r="T1496" s="8">
        <f t="shared" si="143"/>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11">
        <f t="shared" si="138"/>
        <v>2026</v>
      </c>
      <c r="D1497" s="13" t="str">
        <f t="shared" si="139"/>
        <v>Q3</v>
      </c>
      <c r="E1497" s="4">
        <f>MONTH(SalesDataTable[[#This Row],[Order Date]])</f>
        <v>7</v>
      </c>
      <c r="F1497" s="4"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140"/>
        <v>72.27</v>
      </c>
      <c r="R1497" s="6">
        <f t="shared" si="141"/>
        <v>29.72</v>
      </c>
      <c r="S1497" s="6">
        <f t="shared" si="142"/>
        <v>42.55</v>
      </c>
      <c r="T1497" s="8">
        <f t="shared" si="143"/>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11">
        <f t="shared" si="138"/>
        <v>2026</v>
      </c>
      <c r="D1498" s="13" t="str">
        <f t="shared" si="139"/>
        <v>Q3</v>
      </c>
      <c r="E1498" s="4">
        <f>MONTH(SalesDataTable[[#This Row],[Order Date]])</f>
        <v>7</v>
      </c>
      <c r="F1498" s="4"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140"/>
        <v>83.05</v>
      </c>
      <c r="R1498" s="6">
        <f t="shared" si="141"/>
        <v>38.86</v>
      </c>
      <c r="S1498" s="6">
        <f t="shared" si="142"/>
        <v>44.19</v>
      </c>
      <c r="T1498" s="8">
        <f t="shared" si="143"/>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11">
        <f t="shared" si="138"/>
        <v>2026</v>
      </c>
      <c r="D1499" s="13" t="str">
        <f t="shared" si="139"/>
        <v>Q3</v>
      </c>
      <c r="E1499" s="4">
        <f>MONTH(SalesDataTable[[#This Row],[Order Date]])</f>
        <v>7</v>
      </c>
      <c r="F1499" s="4"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140"/>
        <v>292.45999999999998</v>
      </c>
      <c r="R1499" s="6">
        <f t="shared" si="141"/>
        <v>158.08000000000001</v>
      </c>
      <c r="S1499" s="6">
        <f t="shared" si="142"/>
        <v>134.37999999999997</v>
      </c>
      <c r="T1499" s="8">
        <f t="shared" si="143"/>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11">
        <f t="shared" si="138"/>
        <v>2026</v>
      </c>
      <c r="D1500" s="13" t="str">
        <f t="shared" si="139"/>
        <v>Q3</v>
      </c>
      <c r="E1500" s="4">
        <f>MONTH(SalesDataTable[[#This Row],[Order Date]])</f>
        <v>7</v>
      </c>
      <c r="F1500" s="4"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140"/>
        <v>288.18</v>
      </c>
      <c r="R1500" s="6">
        <f t="shared" si="141"/>
        <v>155.34</v>
      </c>
      <c r="S1500" s="6">
        <f t="shared" si="142"/>
        <v>132.84</v>
      </c>
      <c r="T1500" s="8">
        <f t="shared" si="143"/>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11">
        <f t="shared" si="138"/>
        <v>2026</v>
      </c>
      <c r="D1501" s="13" t="str">
        <f t="shared" si="139"/>
        <v>Q3</v>
      </c>
      <c r="E1501" s="4">
        <f>MONTH(SalesDataTable[[#This Row],[Order Date]])</f>
        <v>7</v>
      </c>
      <c r="F1501" s="4"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140"/>
        <v>237.17550000000003</v>
      </c>
      <c r="R1501" s="6">
        <f t="shared" si="141"/>
        <v>140.04</v>
      </c>
      <c r="S1501" s="6">
        <f t="shared" si="142"/>
        <v>97.135500000000036</v>
      </c>
      <c r="T1501" s="8">
        <f t="shared" si="143"/>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11">
        <f t="shared" si="138"/>
        <v>2026</v>
      </c>
      <c r="D1502" s="13" t="str">
        <f t="shared" si="139"/>
        <v>Q3</v>
      </c>
      <c r="E1502" s="4">
        <f>MONTH(SalesDataTable[[#This Row],[Order Date]])</f>
        <v>7</v>
      </c>
      <c r="F1502" s="4"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140"/>
        <v>109.449</v>
      </c>
      <c r="R1502" s="6">
        <f t="shared" si="141"/>
        <v>60.58</v>
      </c>
      <c r="S1502" s="6">
        <f t="shared" si="142"/>
        <v>48.869</v>
      </c>
      <c r="T1502" s="8">
        <f t="shared" si="143"/>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11">
        <f t="shared" si="138"/>
        <v>2026</v>
      </c>
      <c r="D1503" s="13" t="str">
        <f t="shared" si="139"/>
        <v>Q3</v>
      </c>
      <c r="E1503" s="4">
        <f>MONTH(SalesDataTable[[#This Row],[Order Date]])</f>
        <v>7</v>
      </c>
      <c r="F1503" s="4"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140"/>
        <v>390.18</v>
      </c>
      <c r="R1503" s="6">
        <f t="shared" si="141"/>
        <v>213.64</v>
      </c>
      <c r="S1503" s="6">
        <f t="shared" si="142"/>
        <v>176.54000000000002</v>
      </c>
      <c r="T1503" s="8">
        <f t="shared" si="143"/>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11">
        <f t="shared" si="138"/>
        <v>2026</v>
      </c>
      <c r="D1504" s="13" t="str">
        <f t="shared" si="139"/>
        <v>Q3</v>
      </c>
      <c r="E1504" s="4">
        <f>MONTH(SalesDataTable[[#This Row],[Order Date]])</f>
        <v>7</v>
      </c>
      <c r="F1504" s="4"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140"/>
        <v>502.56000000000006</v>
      </c>
      <c r="R1504" s="6">
        <f t="shared" si="141"/>
        <v>261.78000000000003</v>
      </c>
      <c r="S1504" s="6">
        <f t="shared" si="142"/>
        <v>240.78000000000003</v>
      </c>
      <c r="T1504" s="8">
        <f t="shared" si="143"/>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11">
        <f t="shared" si="138"/>
        <v>2026</v>
      </c>
      <c r="D1505" s="13" t="str">
        <f t="shared" si="139"/>
        <v>Q3</v>
      </c>
      <c r="E1505" s="4">
        <f>MONTH(SalesDataTable[[#This Row],[Order Date]])</f>
        <v>7</v>
      </c>
      <c r="F1505" s="4"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140"/>
        <v>152.94</v>
      </c>
      <c r="R1505" s="6">
        <f t="shared" si="141"/>
        <v>67.89</v>
      </c>
      <c r="S1505" s="6">
        <f t="shared" si="142"/>
        <v>85.05</v>
      </c>
      <c r="T1505" s="8">
        <f t="shared" si="143"/>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11">
        <f t="shared" si="138"/>
        <v>2026</v>
      </c>
      <c r="D1506" s="13" t="str">
        <f t="shared" si="139"/>
        <v>Q3</v>
      </c>
      <c r="E1506" s="4">
        <f>MONTH(SalesDataTable[[#This Row],[Order Date]])</f>
        <v>7</v>
      </c>
      <c r="F1506" s="4"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140"/>
        <v>89.963999999999999</v>
      </c>
      <c r="R1506" s="6">
        <f t="shared" si="141"/>
        <v>43.82</v>
      </c>
      <c r="S1506" s="6">
        <f t="shared" si="142"/>
        <v>46.143999999999998</v>
      </c>
      <c r="T1506" s="8">
        <f t="shared" si="143"/>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11">
        <f t="shared" si="138"/>
        <v>2026</v>
      </c>
      <c r="D1507" s="13" t="str">
        <f t="shared" si="139"/>
        <v>Q3</v>
      </c>
      <c r="E1507" s="4">
        <f>MONTH(SalesDataTable[[#This Row],[Order Date]])</f>
        <v>7</v>
      </c>
      <c r="F1507" s="4"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140"/>
        <v>123.89599999999999</v>
      </c>
      <c r="R1507" s="6">
        <f t="shared" si="141"/>
        <v>53.28</v>
      </c>
      <c r="S1507" s="6">
        <f t="shared" si="142"/>
        <v>70.615999999999985</v>
      </c>
      <c r="T1507" s="8">
        <f t="shared" si="143"/>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11">
        <f t="shared" si="138"/>
        <v>2026</v>
      </c>
      <c r="D1508" s="13" t="str">
        <f t="shared" si="139"/>
        <v>Q3</v>
      </c>
      <c r="E1508" s="4">
        <f>MONTH(SalesDataTable[[#This Row],[Order Date]])</f>
        <v>7</v>
      </c>
      <c r="F1508" s="4"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140"/>
        <v>185.57300000000001</v>
      </c>
      <c r="R1508" s="6">
        <f t="shared" si="141"/>
        <v>106.6</v>
      </c>
      <c r="S1508" s="6">
        <f t="shared" si="142"/>
        <v>78.973000000000013</v>
      </c>
      <c r="T1508" s="8">
        <f t="shared" si="143"/>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11">
        <f t="shared" si="138"/>
        <v>2026</v>
      </c>
      <c r="D1509" s="13" t="str">
        <f t="shared" si="139"/>
        <v>Q3</v>
      </c>
      <c r="E1509" s="4">
        <f>MONTH(SalesDataTable[[#This Row],[Order Date]])</f>
        <v>7</v>
      </c>
      <c r="F1509" s="4"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140"/>
        <v>103.31</v>
      </c>
      <c r="R1509" s="6">
        <f t="shared" si="141"/>
        <v>50.93</v>
      </c>
      <c r="S1509" s="6">
        <f t="shared" si="142"/>
        <v>52.38</v>
      </c>
      <c r="T1509" s="8">
        <f t="shared" si="143"/>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11">
        <f t="shared" si="138"/>
        <v>2026</v>
      </c>
      <c r="D1510" s="13" t="str">
        <f t="shared" si="139"/>
        <v>Q3</v>
      </c>
      <c r="E1510" s="4">
        <f>MONTH(SalesDataTable[[#This Row],[Order Date]])</f>
        <v>7</v>
      </c>
      <c r="F1510" s="4"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140"/>
        <v>369.93</v>
      </c>
      <c r="R1510" s="6">
        <f t="shared" si="141"/>
        <v>177.48</v>
      </c>
      <c r="S1510" s="6">
        <f t="shared" si="142"/>
        <v>192.45000000000002</v>
      </c>
      <c r="T1510" s="8">
        <f t="shared" si="143"/>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11">
        <f t="shared" si="138"/>
        <v>2026</v>
      </c>
      <c r="D1511" s="13" t="str">
        <f t="shared" si="139"/>
        <v>Q3</v>
      </c>
      <c r="E1511" s="4">
        <f>MONTH(SalesDataTable[[#This Row],[Order Date]])</f>
        <v>7</v>
      </c>
      <c r="F1511" s="4"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140"/>
        <v>36.323999999999998</v>
      </c>
      <c r="R1511" s="6">
        <f t="shared" si="141"/>
        <v>14.82</v>
      </c>
      <c r="S1511" s="6">
        <f t="shared" si="142"/>
        <v>21.503999999999998</v>
      </c>
      <c r="T1511" s="8">
        <f t="shared" si="143"/>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11">
        <f t="shared" si="138"/>
        <v>2026</v>
      </c>
      <c r="D1512" s="13" t="str">
        <f t="shared" si="139"/>
        <v>Q3</v>
      </c>
      <c r="E1512" s="4">
        <f>MONTH(SalesDataTable[[#This Row],[Order Date]])</f>
        <v>7</v>
      </c>
      <c r="F1512" s="4"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140"/>
        <v>166.12</v>
      </c>
      <c r="R1512" s="6">
        <f t="shared" si="141"/>
        <v>77.48</v>
      </c>
      <c r="S1512" s="6">
        <f t="shared" si="142"/>
        <v>88.64</v>
      </c>
      <c r="T1512" s="8">
        <f t="shared" si="143"/>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11">
        <f t="shared" si="138"/>
        <v>2026</v>
      </c>
      <c r="D1513" s="13" t="str">
        <f t="shared" si="139"/>
        <v>Q3</v>
      </c>
      <c r="E1513" s="4">
        <f>MONTH(SalesDataTable[[#This Row],[Order Date]])</f>
        <v>7</v>
      </c>
      <c r="F1513" s="4"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140"/>
        <v>303.45999999999998</v>
      </c>
      <c r="R1513" s="6">
        <f t="shared" si="141"/>
        <v>162.41999999999999</v>
      </c>
      <c r="S1513" s="6">
        <f t="shared" si="142"/>
        <v>141.04</v>
      </c>
      <c r="T1513" s="8">
        <f t="shared" si="143"/>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11">
        <f t="shared" si="138"/>
        <v>2026</v>
      </c>
      <c r="D1514" s="13" t="str">
        <f t="shared" si="139"/>
        <v>Q3</v>
      </c>
      <c r="E1514" s="4">
        <f>MONTH(SalesDataTable[[#This Row],[Order Date]])</f>
        <v>7</v>
      </c>
      <c r="F1514" s="4"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140"/>
        <v>273.63800000000003</v>
      </c>
      <c r="R1514" s="6">
        <f t="shared" si="141"/>
        <v>129.44</v>
      </c>
      <c r="S1514" s="6">
        <f t="shared" si="142"/>
        <v>144.19800000000004</v>
      </c>
      <c r="T1514" s="8">
        <f t="shared" si="143"/>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11">
        <f t="shared" si="138"/>
        <v>2026</v>
      </c>
      <c r="D1515" s="13" t="str">
        <f t="shared" si="139"/>
        <v>Q3</v>
      </c>
      <c r="E1515" s="4">
        <f>MONTH(SalesDataTable[[#This Row],[Order Date]])</f>
        <v>7</v>
      </c>
      <c r="F1515" s="4"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140"/>
        <v>154.87</v>
      </c>
      <c r="R1515" s="6">
        <f t="shared" si="141"/>
        <v>80.459999999999994</v>
      </c>
      <c r="S1515" s="6">
        <f t="shared" si="142"/>
        <v>74.410000000000011</v>
      </c>
      <c r="T1515" s="8">
        <f t="shared" si="143"/>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11">
        <f t="shared" si="138"/>
        <v>2026</v>
      </c>
      <c r="D1516" s="13" t="str">
        <f t="shared" si="139"/>
        <v>Q3</v>
      </c>
      <c r="E1516" s="4">
        <f>MONTH(SalesDataTable[[#This Row],[Order Date]])</f>
        <v>7</v>
      </c>
      <c r="F1516" s="4"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140"/>
        <v>363.44700000000006</v>
      </c>
      <c r="R1516" s="6">
        <f t="shared" si="141"/>
        <v>197.31</v>
      </c>
      <c r="S1516" s="6">
        <f t="shared" si="142"/>
        <v>166.13700000000006</v>
      </c>
      <c r="T1516" s="8">
        <f t="shared" si="143"/>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11">
        <f t="shared" si="138"/>
        <v>2026</v>
      </c>
      <c r="D1517" s="13" t="str">
        <f t="shared" si="139"/>
        <v>Q3</v>
      </c>
      <c r="E1517" s="4">
        <f>MONTH(SalesDataTable[[#This Row],[Order Date]])</f>
        <v>7</v>
      </c>
      <c r="F1517" s="4"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140"/>
        <v>232.27499999999998</v>
      </c>
      <c r="R1517" s="6">
        <f t="shared" si="141"/>
        <v>131.55000000000001</v>
      </c>
      <c r="S1517" s="6">
        <f t="shared" si="142"/>
        <v>100.72499999999997</v>
      </c>
      <c r="T1517" s="8">
        <f t="shared" si="143"/>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11">
        <f t="shared" si="138"/>
        <v>2026</v>
      </c>
      <c r="D1518" s="13" t="str">
        <f t="shared" si="139"/>
        <v>Q3</v>
      </c>
      <c r="E1518" s="4">
        <f>MONTH(SalesDataTable[[#This Row],[Order Date]])</f>
        <v>7</v>
      </c>
      <c r="F1518" s="4"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140"/>
        <v>271.26</v>
      </c>
      <c r="R1518" s="6">
        <f t="shared" si="141"/>
        <v>133.26</v>
      </c>
      <c r="S1518" s="6">
        <f t="shared" si="142"/>
        <v>138</v>
      </c>
      <c r="T1518" s="8">
        <f t="shared" si="143"/>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11">
        <f t="shared" si="138"/>
        <v>2026</v>
      </c>
      <c r="D1519" s="13" t="str">
        <f t="shared" si="139"/>
        <v>Q3</v>
      </c>
      <c r="E1519" s="4">
        <f>MONTH(SalesDataTable[[#This Row],[Order Date]])</f>
        <v>7</v>
      </c>
      <c r="F1519" s="4"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140"/>
        <v>1601.3999999999999</v>
      </c>
      <c r="R1519" s="6">
        <f t="shared" si="141"/>
        <v>987.3</v>
      </c>
      <c r="S1519" s="6">
        <f t="shared" si="142"/>
        <v>614.09999999999991</v>
      </c>
      <c r="T1519" s="8">
        <f t="shared" si="143"/>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11">
        <f t="shared" si="138"/>
        <v>2026</v>
      </c>
      <c r="D1520" s="13" t="str">
        <f t="shared" si="139"/>
        <v>Q3</v>
      </c>
      <c r="E1520" s="4">
        <f>MONTH(SalesDataTable[[#This Row],[Order Date]])</f>
        <v>7</v>
      </c>
      <c r="F1520" s="4"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140"/>
        <v>120.94</v>
      </c>
      <c r="R1520" s="6">
        <f t="shared" si="141"/>
        <v>62.24</v>
      </c>
      <c r="S1520" s="6">
        <f t="shared" si="142"/>
        <v>58.699999999999996</v>
      </c>
      <c r="T1520" s="8">
        <f t="shared" si="143"/>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11">
        <f t="shared" si="138"/>
        <v>2026</v>
      </c>
      <c r="D1521" s="13" t="str">
        <f t="shared" si="139"/>
        <v>Q3</v>
      </c>
      <c r="E1521" s="4">
        <f>MONTH(SalesDataTable[[#This Row],[Order Date]])</f>
        <v>7</v>
      </c>
      <c r="F1521" s="4"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140"/>
        <v>566.08299999999997</v>
      </c>
      <c r="R1521" s="6">
        <f t="shared" si="141"/>
        <v>398.18</v>
      </c>
      <c r="S1521" s="6">
        <f t="shared" si="142"/>
        <v>167.90299999999996</v>
      </c>
      <c r="T1521" s="8">
        <f t="shared" si="143"/>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11">
        <f t="shared" si="138"/>
        <v>2026</v>
      </c>
      <c r="D1522" s="13" t="str">
        <f t="shared" si="139"/>
        <v>Q3</v>
      </c>
      <c r="E1522" s="4">
        <f>MONTH(SalesDataTable[[#This Row],[Order Date]])</f>
        <v>7</v>
      </c>
      <c r="F1522" s="4"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140"/>
        <v>362.64</v>
      </c>
      <c r="R1522" s="6">
        <f t="shared" si="141"/>
        <v>182.91</v>
      </c>
      <c r="S1522" s="6">
        <f t="shared" si="142"/>
        <v>179.73</v>
      </c>
      <c r="T1522" s="8">
        <f t="shared" si="143"/>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11">
        <f t="shared" si="138"/>
        <v>2026</v>
      </c>
      <c r="D1523" s="13" t="str">
        <f t="shared" si="139"/>
        <v>Q3</v>
      </c>
      <c r="E1523" s="4">
        <f>MONTH(SalesDataTable[[#This Row],[Order Date]])</f>
        <v>7</v>
      </c>
      <c r="F1523" s="4"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140"/>
        <v>96.643500000000003</v>
      </c>
      <c r="R1523" s="6">
        <f t="shared" si="141"/>
        <v>51.63</v>
      </c>
      <c r="S1523" s="6">
        <f t="shared" si="142"/>
        <v>45.013500000000001</v>
      </c>
      <c r="T1523" s="8">
        <f t="shared" si="143"/>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11">
        <f t="shared" si="138"/>
        <v>2026</v>
      </c>
      <c r="D1524" s="13" t="str">
        <f t="shared" si="139"/>
        <v>Q3</v>
      </c>
      <c r="E1524" s="4">
        <f>MONTH(SalesDataTable[[#This Row],[Order Date]])</f>
        <v>7</v>
      </c>
      <c r="F1524" s="4"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140"/>
        <v>72.42</v>
      </c>
      <c r="R1524" s="6">
        <f t="shared" si="141"/>
        <v>27</v>
      </c>
      <c r="S1524" s="6">
        <f t="shared" si="142"/>
        <v>45.42</v>
      </c>
      <c r="T1524" s="8">
        <f t="shared" si="143"/>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11">
        <f t="shared" si="138"/>
        <v>2026</v>
      </c>
      <c r="D1525" s="13" t="str">
        <f t="shared" si="139"/>
        <v>Q3</v>
      </c>
      <c r="E1525" s="4">
        <f>MONTH(SalesDataTable[[#This Row],[Order Date]])</f>
        <v>7</v>
      </c>
      <c r="F1525" s="4"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140"/>
        <v>523.25</v>
      </c>
      <c r="R1525" s="6">
        <f t="shared" si="141"/>
        <v>246</v>
      </c>
      <c r="S1525" s="6">
        <f t="shared" si="142"/>
        <v>277.25</v>
      </c>
      <c r="T1525" s="8">
        <f t="shared" si="143"/>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11">
        <f t="shared" si="138"/>
        <v>2026</v>
      </c>
      <c r="D1526" s="13" t="str">
        <f t="shared" si="139"/>
        <v>Q3</v>
      </c>
      <c r="E1526" s="4">
        <f>MONTH(SalesDataTable[[#This Row],[Order Date]])</f>
        <v>7</v>
      </c>
      <c r="F1526" s="4"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140"/>
        <v>942.16249999999991</v>
      </c>
      <c r="R1526" s="6">
        <f t="shared" si="141"/>
        <v>524.79999999999995</v>
      </c>
      <c r="S1526" s="6">
        <f t="shared" si="142"/>
        <v>417.36249999999995</v>
      </c>
      <c r="T1526" s="8">
        <f t="shared" si="143"/>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11">
        <f t="shared" si="138"/>
        <v>2026</v>
      </c>
      <c r="D1527" s="13" t="str">
        <f t="shared" si="139"/>
        <v>Q3</v>
      </c>
      <c r="E1527" s="4">
        <f>MONTH(SalesDataTable[[#This Row],[Order Date]])</f>
        <v>7</v>
      </c>
      <c r="F1527" s="4"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140"/>
        <v>69.463999999999999</v>
      </c>
      <c r="R1527" s="6">
        <f t="shared" si="141"/>
        <v>27.52</v>
      </c>
      <c r="S1527" s="6">
        <f t="shared" si="142"/>
        <v>41.944000000000003</v>
      </c>
      <c r="T1527" s="8">
        <f t="shared" si="143"/>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11">
        <f t="shared" si="138"/>
        <v>2026</v>
      </c>
      <c r="D1528" s="13" t="str">
        <f t="shared" si="139"/>
        <v>Q3</v>
      </c>
      <c r="E1528" s="4">
        <f>MONTH(SalesDataTable[[#This Row],[Order Date]])</f>
        <v>7</v>
      </c>
      <c r="F1528" s="4"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140"/>
        <v>462.04999999999995</v>
      </c>
      <c r="R1528" s="6">
        <f t="shared" si="141"/>
        <v>221.45</v>
      </c>
      <c r="S1528" s="6">
        <f t="shared" si="142"/>
        <v>240.59999999999997</v>
      </c>
      <c r="T1528" s="8">
        <f t="shared" si="143"/>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11">
        <f t="shared" si="138"/>
        <v>2026</v>
      </c>
      <c r="D1529" s="13" t="str">
        <f t="shared" si="139"/>
        <v>Q3</v>
      </c>
      <c r="E1529" s="4">
        <f>MONTH(SalesDataTable[[#This Row],[Order Date]])</f>
        <v>8</v>
      </c>
      <c r="F1529" s="4"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140"/>
        <v>487.48</v>
      </c>
      <c r="R1529" s="6">
        <f t="shared" si="141"/>
        <v>239.56</v>
      </c>
      <c r="S1529" s="6">
        <f t="shared" si="142"/>
        <v>247.92000000000002</v>
      </c>
      <c r="T1529" s="8">
        <f t="shared" si="143"/>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11">
        <f t="shared" si="138"/>
        <v>2026</v>
      </c>
      <c r="D1530" s="13" t="str">
        <f t="shared" si="139"/>
        <v>Q3</v>
      </c>
      <c r="E1530" s="4">
        <f>MONTH(SalesDataTable[[#This Row],[Order Date]])</f>
        <v>8</v>
      </c>
      <c r="F1530" s="4"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140"/>
        <v>248.71</v>
      </c>
      <c r="R1530" s="6">
        <f t="shared" si="141"/>
        <v>135.91999999999999</v>
      </c>
      <c r="S1530" s="6">
        <f t="shared" si="142"/>
        <v>112.79000000000002</v>
      </c>
      <c r="T1530" s="8">
        <f t="shared" si="143"/>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11">
        <f t="shared" si="138"/>
        <v>2026</v>
      </c>
      <c r="D1531" s="13" t="str">
        <f t="shared" si="139"/>
        <v>Q3</v>
      </c>
      <c r="E1531" s="4">
        <f>MONTH(SalesDataTable[[#This Row],[Order Date]])</f>
        <v>8</v>
      </c>
      <c r="F1531" s="4"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140"/>
        <v>50.98</v>
      </c>
      <c r="R1531" s="6">
        <f t="shared" si="141"/>
        <v>22.92</v>
      </c>
      <c r="S1531" s="6">
        <f t="shared" si="142"/>
        <v>28.059999999999995</v>
      </c>
      <c r="T1531" s="8">
        <f t="shared" si="143"/>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11">
        <f t="shared" si="138"/>
        <v>2026</v>
      </c>
      <c r="D1532" s="13" t="str">
        <f t="shared" si="139"/>
        <v>Q3</v>
      </c>
      <c r="E1532" s="4">
        <f>MONTH(SalesDataTable[[#This Row],[Order Date]])</f>
        <v>8</v>
      </c>
      <c r="F1532" s="4"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140"/>
        <v>182.22</v>
      </c>
      <c r="R1532" s="6">
        <f t="shared" si="141"/>
        <v>88.38</v>
      </c>
      <c r="S1532" s="6">
        <f t="shared" si="142"/>
        <v>93.84</v>
      </c>
      <c r="T1532" s="8">
        <f t="shared" si="143"/>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11">
        <f t="shared" si="138"/>
        <v>2026</v>
      </c>
      <c r="D1533" s="13" t="str">
        <f t="shared" si="139"/>
        <v>Q3</v>
      </c>
      <c r="E1533" s="4">
        <f>MONTH(SalesDataTable[[#This Row],[Order Date]])</f>
        <v>8</v>
      </c>
      <c r="F1533" s="4"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140"/>
        <v>101.51699999999998</v>
      </c>
      <c r="R1533" s="6">
        <f t="shared" si="141"/>
        <v>40.410000000000004</v>
      </c>
      <c r="S1533" s="6">
        <f t="shared" si="142"/>
        <v>61.106999999999978</v>
      </c>
      <c r="T1533" s="8">
        <f t="shared" si="143"/>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11">
        <f t="shared" si="138"/>
        <v>2026</v>
      </c>
      <c r="D1534" s="13" t="str">
        <f t="shared" si="139"/>
        <v>Q3</v>
      </c>
      <c r="E1534" s="4">
        <f>MONTH(SalesDataTable[[#This Row],[Order Date]])</f>
        <v>8</v>
      </c>
      <c r="F1534" s="4"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140"/>
        <v>87.352499999999992</v>
      </c>
      <c r="R1534" s="6">
        <f t="shared" si="141"/>
        <v>46.47</v>
      </c>
      <c r="S1534" s="6">
        <f t="shared" si="142"/>
        <v>40.882499999999993</v>
      </c>
      <c r="T1534" s="8">
        <f t="shared" si="143"/>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11">
        <f t="shared" si="138"/>
        <v>2026</v>
      </c>
      <c r="D1535" s="13" t="str">
        <f t="shared" si="139"/>
        <v>Q3</v>
      </c>
      <c r="E1535" s="4">
        <f>MONTH(SalesDataTable[[#This Row],[Order Date]])</f>
        <v>8</v>
      </c>
      <c r="F1535" s="4"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140"/>
        <v>49.46</v>
      </c>
      <c r="R1535" s="6">
        <f t="shared" si="141"/>
        <v>21.47</v>
      </c>
      <c r="S1535" s="6">
        <f t="shared" si="142"/>
        <v>27.990000000000002</v>
      </c>
      <c r="T1535" s="8">
        <f t="shared" si="143"/>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11">
        <f t="shared" si="138"/>
        <v>2026</v>
      </c>
      <c r="D1536" s="13" t="str">
        <f t="shared" si="139"/>
        <v>Q3</v>
      </c>
      <c r="E1536" s="4">
        <f>MONTH(SalesDataTable[[#This Row],[Order Date]])</f>
        <v>8</v>
      </c>
      <c r="F1536" s="4"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140"/>
        <v>39.1875</v>
      </c>
      <c r="R1536" s="6">
        <f t="shared" si="141"/>
        <v>16.98</v>
      </c>
      <c r="S1536" s="6">
        <f t="shared" si="142"/>
        <v>22.2075</v>
      </c>
      <c r="T1536" s="8">
        <f t="shared" si="143"/>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11">
        <f t="shared" si="138"/>
        <v>2026</v>
      </c>
      <c r="D1537" s="13" t="str">
        <f t="shared" si="139"/>
        <v>Q3</v>
      </c>
      <c r="E1537" s="4">
        <f>MONTH(SalesDataTable[[#This Row],[Order Date]])</f>
        <v>8</v>
      </c>
      <c r="F1537" s="4"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140"/>
        <v>534.6</v>
      </c>
      <c r="R1537" s="6">
        <f t="shared" si="141"/>
        <v>264</v>
      </c>
      <c r="S1537" s="6">
        <f t="shared" si="142"/>
        <v>270.60000000000002</v>
      </c>
      <c r="T1537" s="8">
        <f t="shared" si="143"/>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11">
        <f t="shared" ref="C1538:C1601" si="144">YEAR(B1538)</f>
        <v>2026</v>
      </c>
      <c r="D1538" s="13" t="str">
        <f t="shared" ref="D1538:D1601" si="145">"Q"&amp;ROUNDUP(MONTH(B1538)/3,0)</f>
        <v>Q3</v>
      </c>
      <c r="E1538" s="4">
        <f>MONTH(SalesDataTable[[#This Row],[Order Date]])</f>
        <v>8</v>
      </c>
      <c r="F1538" s="4"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146">M1538*N1538*(1-O1538)</f>
        <v>380.85499999999996</v>
      </c>
      <c r="R1538" s="6">
        <f t="shared" ref="R1538:R1601" si="147">M1538*P1538</f>
        <v>210.84</v>
      </c>
      <c r="S1538" s="6">
        <f t="shared" ref="S1538:S1601" si="148">Q1538-R1538</f>
        <v>170.01499999999996</v>
      </c>
      <c r="T1538" s="8">
        <f t="shared" ref="T1538:T1601" si="14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11">
        <f t="shared" si="144"/>
        <v>2026</v>
      </c>
      <c r="D1539" s="13" t="str">
        <f t="shared" si="145"/>
        <v>Q3</v>
      </c>
      <c r="E1539" s="4">
        <f>MONTH(SalesDataTable[[#This Row],[Order Date]])</f>
        <v>8</v>
      </c>
      <c r="F1539" s="4"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146"/>
        <v>98.552999999999997</v>
      </c>
      <c r="R1539" s="6">
        <f t="shared" si="147"/>
        <v>43.96</v>
      </c>
      <c r="S1539" s="6">
        <f t="shared" si="148"/>
        <v>54.592999999999996</v>
      </c>
      <c r="T1539" s="8">
        <f t="shared" si="14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11">
        <f t="shared" si="144"/>
        <v>2026</v>
      </c>
      <c r="D1540" s="13" t="str">
        <f t="shared" si="145"/>
        <v>Q3</v>
      </c>
      <c r="E1540" s="4">
        <f>MONTH(SalesDataTable[[#This Row],[Order Date]])</f>
        <v>8</v>
      </c>
      <c r="F1540" s="4"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146"/>
        <v>79.419999999999987</v>
      </c>
      <c r="R1540" s="6">
        <f t="shared" si="147"/>
        <v>38.51</v>
      </c>
      <c r="S1540" s="6">
        <f t="shared" si="148"/>
        <v>40.909999999999989</v>
      </c>
      <c r="T1540" s="8">
        <f t="shared" si="14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11">
        <f t="shared" si="144"/>
        <v>2026</v>
      </c>
      <c r="D1541" s="13" t="str">
        <f t="shared" si="145"/>
        <v>Q3</v>
      </c>
      <c r="E1541" s="4">
        <f>MONTH(SalesDataTable[[#This Row],[Order Date]])</f>
        <v>8</v>
      </c>
      <c r="F1541" s="4"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146"/>
        <v>35.74</v>
      </c>
      <c r="R1541" s="6">
        <f t="shared" si="147"/>
        <v>13.49</v>
      </c>
      <c r="S1541" s="6">
        <f t="shared" si="148"/>
        <v>22.25</v>
      </c>
      <c r="T1541" s="8">
        <f t="shared" si="14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11">
        <f t="shared" si="144"/>
        <v>2026</v>
      </c>
      <c r="D1542" s="13" t="str">
        <f t="shared" si="145"/>
        <v>Q3</v>
      </c>
      <c r="E1542" s="4">
        <f>MONTH(SalesDataTable[[#This Row],[Order Date]])</f>
        <v>8</v>
      </c>
      <c r="F1542" s="4"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146"/>
        <v>71.864999999999995</v>
      </c>
      <c r="R1542" s="6">
        <f t="shared" si="147"/>
        <v>43.11</v>
      </c>
      <c r="S1542" s="6">
        <f t="shared" si="148"/>
        <v>28.754999999999995</v>
      </c>
      <c r="T1542" s="8">
        <f t="shared" si="14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11">
        <f t="shared" si="144"/>
        <v>2026</v>
      </c>
      <c r="D1543" s="13" t="str">
        <f t="shared" si="145"/>
        <v>Q3</v>
      </c>
      <c r="E1543" s="4">
        <f>MONTH(SalesDataTable[[#This Row],[Order Date]])</f>
        <v>8</v>
      </c>
      <c r="F1543" s="4"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146"/>
        <v>92.88</v>
      </c>
      <c r="R1543" s="6">
        <f t="shared" si="147"/>
        <v>36.979999999999997</v>
      </c>
      <c r="S1543" s="6">
        <f t="shared" si="148"/>
        <v>55.9</v>
      </c>
      <c r="T1543" s="8">
        <f t="shared" si="14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11">
        <f t="shared" si="144"/>
        <v>2026</v>
      </c>
      <c r="D1544" s="13" t="str">
        <f t="shared" si="145"/>
        <v>Q3</v>
      </c>
      <c r="E1544" s="4">
        <f>MONTH(SalesDataTable[[#This Row],[Order Date]])</f>
        <v>8</v>
      </c>
      <c r="F1544" s="4"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146"/>
        <v>100.88</v>
      </c>
      <c r="R1544" s="6">
        <f t="shared" si="147"/>
        <v>45.98</v>
      </c>
      <c r="S1544" s="6">
        <f t="shared" si="148"/>
        <v>54.9</v>
      </c>
      <c r="T1544" s="8">
        <f t="shared" si="14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11">
        <f t="shared" si="144"/>
        <v>2026</v>
      </c>
      <c r="D1545" s="13" t="str">
        <f t="shared" si="145"/>
        <v>Q3</v>
      </c>
      <c r="E1545" s="4">
        <f>MONTH(SalesDataTable[[#This Row],[Order Date]])</f>
        <v>8</v>
      </c>
      <c r="F1545" s="4"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146"/>
        <v>162.76</v>
      </c>
      <c r="R1545" s="6">
        <f t="shared" si="147"/>
        <v>84.38</v>
      </c>
      <c r="S1545" s="6">
        <f t="shared" si="148"/>
        <v>78.38</v>
      </c>
      <c r="T1545" s="8">
        <f t="shared" si="14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11">
        <f t="shared" si="144"/>
        <v>2026</v>
      </c>
      <c r="D1546" s="13" t="str">
        <f t="shared" si="145"/>
        <v>Q3</v>
      </c>
      <c r="E1546" s="4">
        <f>MONTH(SalesDataTable[[#This Row],[Order Date]])</f>
        <v>8</v>
      </c>
      <c r="F1546" s="4"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146"/>
        <v>41.3</v>
      </c>
      <c r="R1546" s="6">
        <f t="shared" si="147"/>
        <v>14.52</v>
      </c>
      <c r="S1546" s="6">
        <f t="shared" si="148"/>
        <v>26.779999999999998</v>
      </c>
      <c r="T1546" s="8">
        <f t="shared" si="14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11">
        <f t="shared" si="144"/>
        <v>2026</v>
      </c>
      <c r="D1547" s="13" t="str">
        <f t="shared" si="145"/>
        <v>Q3</v>
      </c>
      <c r="E1547" s="4">
        <f>MONTH(SalesDataTable[[#This Row],[Order Date]])</f>
        <v>8</v>
      </c>
      <c r="F1547" s="4"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146"/>
        <v>65.069999999999993</v>
      </c>
      <c r="R1547" s="6">
        <f t="shared" si="147"/>
        <v>26.38</v>
      </c>
      <c r="S1547" s="6">
        <f t="shared" si="148"/>
        <v>38.69</v>
      </c>
      <c r="T1547" s="8">
        <f t="shared" si="14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11">
        <f t="shared" si="144"/>
        <v>2026</v>
      </c>
      <c r="D1548" s="13" t="str">
        <f t="shared" si="145"/>
        <v>Q3</v>
      </c>
      <c r="E1548" s="4">
        <f>MONTH(SalesDataTable[[#This Row],[Order Date]])</f>
        <v>8</v>
      </c>
      <c r="F1548" s="4"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146"/>
        <v>357.99299999999999</v>
      </c>
      <c r="R1548" s="6">
        <f t="shared" si="147"/>
        <v>198.12</v>
      </c>
      <c r="S1548" s="6">
        <f t="shared" si="148"/>
        <v>159.87299999999999</v>
      </c>
      <c r="T1548" s="8">
        <f t="shared" si="14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11">
        <f t="shared" si="144"/>
        <v>2026</v>
      </c>
      <c r="D1549" s="13" t="str">
        <f t="shared" si="145"/>
        <v>Q3</v>
      </c>
      <c r="E1549" s="4">
        <f>MONTH(SalesDataTable[[#This Row],[Order Date]])</f>
        <v>8</v>
      </c>
      <c r="F1549" s="4"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146"/>
        <v>432</v>
      </c>
      <c r="R1549" s="6">
        <f t="shared" si="147"/>
        <v>236.67000000000002</v>
      </c>
      <c r="S1549" s="6">
        <f t="shared" si="148"/>
        <v>195.32999999999998</v>
      </c>
      <c r="T1549" s="8">
        <f t="shared" si="14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11">
        <f t="shared" si="144"/>
        <v>2026</v>
      </c>
      <c r="D1550" s="13" t="str">
        <f t="shared" si="145"/>
        <v>Q3</v>
      </c>
      <c r="E1550" s="4">
        <f>MONTH(SalesDataTable[[#This Row],[Order Date]])</f>
        <v>8</v>
      </c>
      <c r="F1550" s="4"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146"/>
        <v>86.355000000000004</v>
      </c>
      <c r="R1550" s="6">
        <f t="shared" si="147"/>
        <v>37.659999999999997</v>
      </c>
      <c r="S1550" s="6">
        <f t="shared" si="148"/>
        <v>48.695000000000007</v>
      </c>
      <c r="T1550" s="8">
        <f t="shared" si="14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11">
        <f t="shared" si="144"/>
        <v>2026</v>
      </c>
      <c r="D1551" s="13" t="str">
        <f t="shared" si="145"/>
        <v>Q3</v>
      </c>
      <c r="E1551" s="4">
        <f>MONTH(SalesDataTable[[#This Row],[Order Date]])</f>
        <v>8</v>
      </c>
      <c r="F1551" s="4"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146"/>
        <v>39.101999999999997</v>
      </c>
      <c r="R1551" s="6">
        <f t="shared" si="147"/>
        <v>16.66</v>
      </c>
      <c r="S1551" s="6">
        <f t="shared" si="148"/>
        <v>22.441999999999997</v>
      </c>
      <c r="T1551" s="8">
        <f t="shared" si="14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11">
        <f t="shared" si="144"/>
        <v>2026</v>
      </c>
      <c r="D1552" s="13" t="str">
        <f t="shared" si="145"/>
        <v>Q3</v>
      </c>
      <c r="E1552" s="4">
        <f>MONTH(SalesDataTable[[#This Row],[Order Date]])</f>
        <v>8</v>
      </c>
      <c r="F1552" s="4"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146"/>
        <v>162.78</v>
      </c>
      <c r="R1552" s="6">
        <f t="shared" si="147"/>
        <v>85.08</v>
      </c>
      <c r="S1552" s="6">
        <f t="shared" si="148"/>
        <v>77.7</v>
      </c>
      <c r="T1552" s="8">
        <f t="shared" si="14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11">
        <f t="shared" si="144"/>
        <v>2026</v>
      </c>
      <c r="D1553" s="13" t="str">
        <f t="shared" si="145"/>
        <v>Q3</v>
      </c>
      <c r="E1553" s="4">
        <f>MONTH(SalesDataTable[[#This Row],[Order Date]])</f>
        <v>8</v>
      </c>
      <c r="F1553" s="4"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146"/>
        <v>72.036000000000001</v>
      </c>
      <c r="R1553" s="6">
        <f t="shared" si="147"/>
        <v>41.88</v>
      </c>
      <c r="S1553" s="6">
        <f t="shared" si="148"/>
        <v>30.155999999999999</v>
      </c>
      <c r="T1553" s="8">
        <f t="shared" si="14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11">
        <f t="shared" si="144"/>
        <v>2026</v>
      </c>
      <c r="D1554" s="13" t="str">
        <f t="shared" si="145"/>
        <v>Q3</v>
      </c>
      <c r="E1554" s="4">
        <f>MONTH(SalesDataTable[[#This Row],[Order Date]])</f>
        <v>8</v>
      </c>
      <c r="F1554" s="4"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146"/>
        <v>90.21</v>
      </c>
      <c r="R1554" s="6">
        <f t="shared" si="147"/>
        <v>46.31</v>
      </c>
      <c r="S1554" s="6">
        <f t="shared" si="148"/>
        <v>43.899999999999991</v>
      </c>
      <c r="T1554" s="8">
        <f t="shared" si="14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11">
        <f t="shared" si="144"/>
        <v>2026</v>
      </c>
      <c r="D1555" s="13" t="str">
        <f t="shared" si="145"/>
        <v>Q3</v>
      </c>
      <c r="E1555" s="4">
        <f>MONTH(SalesDataTable[[#This Row],[Order Date]])</f>
        <v>8</v>
      </c>
      <c r="F1555" s="4"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146"/>
        <v>120.24</v>
      </c>
      <c r="R1555" s="6">
        <f t="shared" si="147"/>
        <v>67.3</v>
      </c>
      <c r="S1555" s="6">
        <f t="shared" si="148"/>
        <v>52.94</v>
      </c>
      <c r="T1555" s="8">
        <f t="shared" si="14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11">
        <f t="shared" si="144"/>
        <v>2026</v>
      </c>
      <c r="D1556" s="13" t="str">
        <f t="shared" si="145"/>
        <v>Q3</v>
      </c>
      <c r="E1556" s="4">
        <f>MONTH(SalesDataTable[[#This Row],[Order Date]])</f>
        <v>8</v>
      </c>
      <c r="F1556" s="4"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146"/>
        <v>47.53</v>
      </c>
      <c r="R1556" s="6">
        <f t="shared" si="147"/>
        <v>18.04</v>
      </c>
      <c r="S1556" s="6">
        <f t="shared" si="148"/>
        <v>29.490000000000002</v>
      </c>
      <c r="T1556" s="8">
        <f t="shared" si="14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11">
        <f t="shared" si="144"/>
        <v>2026</v>
      </c>
      <c r="D1557" s="13" t="str">
        <f t="shared" si="145"/>
        <v>Q3</v>
      </c>
      <c r="E1557" s="4">
        <f>MONTH(SalesDataTable[[#This Row],[Order Date]])</f>
        <v>8</v>
      </c>
      <c r="F1557" s="4"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146"/>
        <v>93.42</v>
      </c>
      <c r="R1557" s="6">
        <f t="shared" si="147"/>
        <v>36.82</v>
      </c>
      <c r="S1557" s="6">
        <f t="shared" si="148"/>
        <v>56.6</v>
      </c>
      <c r="T1557" s="8">
        <f t="shared" si="14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11">
        <f t="shared" si="144"/>
        <v>2026</v>
      </c>
      <c r="D1558" s="13" t="str">
        <f t="shared" si="145"/>
        <v>Q3</v>
      </c>
      <c r="E1558" s="4">
        <f>MONTH(SalesDataTable[[#This Row],[Order Date]])</f>
        <v>8</v>
      </c>
      <c r="F1558" s="4"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146"/>
        <v>197.26</v>
      </c>
      <c r="R1558" s="6">
        <f t="shared" si="147"/>
        <v>104.09</v>
      </c>
      <c r="S1558" s="6">
        <f t="shared" si="148"/>
        <v>93.169999999999987</v>
      </c>
      <c r="T1558" s="8">
        <f t="shared" si="14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11">
        <f t="shared" si="144"/>
        <v>2026</v>
      </c>
      <c r="D1559" s="13" t="str">
        <f t="shared" si="145"/>
        <v>Q3</v>
      </c>
      <c r="E1559" s="4">
        <f>MONTH(SalesDataTable[[#This Row],[Order Date]])</f>
        <v>8</v>
      </c>
      <c r="F1559" s="4"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146"/>
        <v>70.56</v>
      </c>
      <c r="R1559" s="6">
        <f t="shared" si="147"/>
        <v>32.11</v>
      </c>
      <c r="S1559" s="6">
        <f t="shared" si="148"/>
        <v>38.450000000000003</v>
      </c>
      <c r="T1559" s="8">
        <f t="shared" si="14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11">
        <f t="shared" si="144"/>
        <v>2026</v>
      </c>
      <c r="D1560" s="13" t="str">
        <f t="shared" si="145"/>
        <v>Q3</v>
      </c>
      <c r="E1560" s="4">
        <f>MONTH(SalesDataTable[[#This Row],[Order Date]])</f>
        <v>8</v>
      </c>
      <c r="F1560" s="4"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146"/>
        <v>36.58</v>
      </c>
      <c r="R1560" s="6">
        <f t="shared" si="147"/>
        <v>13.98</v>
      </c>
      <c r="S1560" s="6">
        <f t="shared" si="148"/>
        <v>22.599999999999998</v>
      </c>
      <c r="T1560" s="8">
        <f t="shared" si="14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11">
        <f t="shared" si="144"/>
        <v>2026</v>
      </c>
      <c r="D1561" s="13" t="str">
        <f t="shared" si="145"/>
        <v>Q3</v>
      </c>
      <c r="E1561" s="4">
        <f>MONTH(SalesDataTable[[#This Row],[Order Date]])</f>
        <v>8</v>
      </c>
      <c r="F1561" s="4"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146"/>
        <v>315.32400000000001</v>
      </c>
      <c r="R1561" s="6">
        <f t="shared" si="147"/>
        <v>175.16</v>
      </c>
      <c r="S1561" s="6">
        <f t="shared" si="148"/>
        <v>140.16400000000002</v>
      </c>
      <c r="T1561" s="8">
        <f t="shared" si="14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11">
        <f t="shared" si="144"/>
        <v>2026</v>
      </c>
      <c r="D1562" s="13" t="str">
        <f t="shared" si="145"/>
        <v>Q3</v>
      </c>
      <c r="E1562" s="4">
        <f>MONTH(SalesDataTable[[#This Row],[Order Date]])</f>
        <v>8</v>
      </c>
      <c r="F1562" s="4"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146"/>
        <v>41.25</v>
      </c>
      <c r="R1562" s="6">
        <f t="shared" si="147"/>
        <v>17.02</v>
      </c>
      <c r="S1562" s="6">
        <f t="shared" si="148"/>
        <v>24.23</v>
      </c>
      <c r="T1562" s="8">
        <f t="shared" si="14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11">
        <f t="shared" si="144"/>
        <v>2026</v>
      </c>
      <c r="D1563" s="13" t="str">
        <f t="shared" si="145"/>
        <v>Q3</v>
      </c>
      <c r="E1563" s="4">
        <f>MONTH(SalesDataTable[[#This Row],[Order Date]])</f>
        <v>8</v>
      </c>
      <c r="F1563" s="4"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146"/>
        <v>101.37</v>
      </c>
      <c r="R1563" s="6">
        <f t="shared" si="147"/>
        <v>51.56</v>
      </c>
      <c r="S1563" s="6">
        <f t="shared" si="148"/>
        <v>49.81</v>
      </c>
      <c r="T1563" s="8">
        <f t="shared" si="14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11">
        <f t="shared" si="144"/>
        <v>2026</v>
      </c>
      <c r="D1564" s="13" t="str">
        <f t="shared" si="145"/>
        <v>Q3</v>
      </c>
      <c r="E1564" s="4">
        <f>MONTH(SalesDataTable[[#This Row],[Order Date]])</f>
        <v>8</v>
      </c>
      <c r="F1564" s="4"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146"/>
        <v>323.62700000000001</v>
      </c>
      <c r="R1564" s="6">
        <f t="shared" si="147"/>
        <v>194.13</v>
      </c>
      <c r="S1564" s="6">
        <f t="shared" si="148"/>
        <v>129.49700000000001</v>
      </c>
      <c r="T1564" s="8">
        <f t="shared" si="14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11">
        <f t="shared" si="144"/>
        <v>2026</v>
      </c>
      <c r="D1565" s="13" t="str">
        <f t="shared" si="145"/>
        <v>Q3</v>
      </c>
      <c r="E1565" s="4">
        <f>MONTH(SalesDataTable[[#This Row],[Order Date]])</f>
        <v>8</v>
      </c>
      <c r="F1565" s="4"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146"/>
        <v>42.865499999999997</v>
      </c>
      <c r="R1565" s="6">
        <f t="shared" si="147"/>
        <v>22.94</v>
      </c>
      <c r="S1565" s="6">
        <f t="shared" si="148"/>
        <v>19.925499999999996</v>
      </c>
      <c r="T1565" s="8">
        <f t="shared" si="14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11">
        <f t="shared" si="144"/>
        <v>2026</v>
      </c>
      <c r="D1566" s="13" t="str">
        <f t="shared" si="145"/>
        <v>Q3</v>
      </c>
      <c r="E1566" s="4">
        <f>MONTH(SalesDataTable[[#This Row],[Order Date]])</f>
        <v>8</v>
      </c>
      <c r="F1566" s="4"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146"/>
        <v>38.399000000000001</v>
      </c>
      <c r="R1566" s="6">
        <f t="shared" si="147"/>
        <v>14.33</v>
      </c>
      <c r="S1566" s="6">
        <f t="shared" si="148"/>
        <v>24.069000000000003</v>
      </c>
      <c r="T1566" s="8">
        <f t="shared" si="14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11">
        <f t="shared" si="144"/>
        <v>2026</v>
      </c>
      <c r="D1567" s="13" t="str">
        <f t="shared" si="145"/>
        <v>Q3</v>
      </c>
      <c r="E1567" s="4">
        <f>MONTH(SalesDataTable[[#This Row],[Order Date]])</f>
        <v>8</v>
      </c>
      <c r="F1567" s="4"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146"/>
        <v>49.219499999999996</v>
      </c>
      <c r="R1567" s="6">
        <f t="shared" si="147"/>
        <v>22.28</v>
      </c>
      <c r="S1567" s="6">
        <f t="shared" si="148"/>
        <v>26.939499999999995</v>
      </c>
      <c r="T1567" s="8">
        <f t="shared" si="14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11">
        <f t="shared" si="144"/>
        <v>2026</v>
      </c>
      <c r="D1568" s="13" t="str">
        <f t="shared" si="145"/>
        <v>Q3</v>
      </c>
      <c r="E1568" s="4">
        <f>MONTH(SalesDataTable[[#This Row],[Order Date]])</f>
        <v>8</v>
      </c>
      <c r="F1568" s="4"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146"/>
        <v>107.69999999999999</v>
      </c>
      <c r="R1568" s="6">
        <f t="shared" si="147"/>
        <v>42.33</v>
      </c>
      <c r="S1568" s="6">
        <f t="shared" si="148"/>
        <v>65.36999999999999</v>
      </c>
      <c r="T1568" s="8">
        <f t="shared" si="14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11">
        <f t="shared" si="144"/>
        <v>2026</v>
      </c>
      <c r="D1569" s="13" t="str">
        <f t="shared" si="145"/>
        <v>Q3</v>
      </c>
      <c r="E1569" s="4">
        <f>MONTH(SalesDataTable[[#This Row],[Order Date]])</f>
        <v>8</v>
      </c>
      <c r="F1569" s="4"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146"/>
        <v>171.51299999999998</v>
      </c>
      <c r="R1569" s="6">
        <f t="shared" si="147"/>
        <v>92.76</v>
      </c>
      <c r="S1569" s="6">
        <f t="shared" si="148"/>
        <v>78.752999999999972</v>
      </c>
      <c r="T1569" s="8">
        <f t="shared" si="14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11">
        <f t="shared" si="144"/>
        <v>2026</v>
      </c>
      <c r="D1570" s="13" t="str">
        <f t="shared" si="145"/>
        <v>Q3</v>
      </c>
      <c r="E1570" s="4">
        <f>MONTH(SalesDataTable[[#This Row],[Order Date]])</f>
        <v>8</v>
      </c>
      <c r="F1570" s="4"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146"/>
        <v>47.195999999999998</v>
      </c>
      <c r="R1570" s="6">
        <f t="shared" si="147"/>
        <v>22.02</v>
      </c>
      <c r="S1570" s="6">
        <f t="shared" si="148"/>
        <v>25.175999999999998</v>
      </c>
      <c r="T1570" s="8">
        <f t="shared" si="14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11">
        <f t="shared" si="144"/>
        <v>2026</v>
      </c>
      <c r="D1571" s="13" t="str">
        <f t="shared" si="145"/>
        <v>Q3</v>
      </c>
      <c r="E1571" s="4">
        <f>MONTH(SalesDataTable[[#This Row],[Order Date]])</f>
        <v>8</v>
      </c>
      <c r="F1571" s="4"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146"/>
        <v>249.375</v>
      </c>
      <c r="R1571" s="6">
        <f t="shared" si="147"/>
        <v>130.84</v>
      </c>
      <c r="S1571" s="6">
        <f t="shared" si="148"/>
        <v>118.535</v>
      </c>
      <c r="T1571" s="8">
        <f t="shared" si="14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11">
        <f t="shared" si="144"/>
        <v>2026</v>
      </c>
      <c r="D1572" s="13" t="str">
        <f t="shared" si="145"/>
        <v>Q3</v>
      </c>
      <c r="E1572" s="4">
        <f>MONTH(SalesDataTable[[#This Row],[Order Date]])</f>
        <v>8</v>
      </c>
      <c r="F1572" s="4"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146"/>
        <v>69.882000000000005</v>
      </c>
      <c r="R1572" s="6">
        <f t="shared" si="147"/>
        <v>27.7</v>
      </c>
      <c r="S1572" s="6">
        <f t="shared" si="148"/>
        <v>42.182000000000002</v>
      </c>
      <c r="T1572" s="8">
        <f t="shared" si="14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11">
        <f t="shared" si="144"/>
        <v>2026</v>
      </c>
      <c r="D1573" s="13" t="str">
        <f t="shared" si="145"/>
        <v>Q3</v>
      </c>
      <c r="E1573" s="4">
        <f>MONTH(SalesDataTable[[#This Row],[Order Date]])</f>
        <v>8</v>
      </c>
      <c r="F1573" s="4"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146"/>
        <v>72.711000000000013</v>
      </c>
      <c r="R1573" s="6">
        <f t="shared" si="147"/>
        <v>43.65</v>
      </c>
      <c r="S1573" s="6">
        <f t="shared" si="148"/>
        <v>29.061000000000014</v>
      </c>
      <c r="T1573" s="8">
        <f t="shared" si="14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11">
        <f t="shared" si="144"/>
        <v>2026</v>
      </c>
      <c r="D1574" s="13" t="str">
        <f t="shared" si="145"/>
        <v>Q3</v>
      </c>
      <c r="E1574" s="4">
        <f>MONTH(SalesDataTable[[#This Row],[Order Date]])</f>
        <v>8</v>
      </c>
      <c r="F1574" s="4"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146"/>
        <v>77.007000000000005</v>
      </c>
      <c r="R1574" s="6">
        <f t="shared" si="147"/>
        <v>34.200000000000003</v>
      </c>
      <c r="S1574" s="6">
        <f t="shared" si="148"/>
        <v>42.807000000000002</v>
      </c>
      <c r="T1574" s="8">
        <f t="shared" si="14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11">
        <f t="shared" si="144"/>
        <v>2026</v>
      </c>
      <c r="D1575" s="13" t="str">
        <f t="shared" si="145"/>
        <v>Q3</v>
      </c>
      <c r="E1575" s="4">
        <f>MONTH(SalesDataTable[[#This Row],[Order Date]])</f>
        <v>8</v>
      </c>
      <c r="F1575" s="4"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146"/>
        <v>163.32</v>
      </c>
      <c r="R1575" s="6">
        <f t="shared" si="147"/>
        <v>84.22</v>
      </c>
      <c r="S1575" s="6">
        <f t="shared" si="148"/>
        <v>79.099999999999994</v>
      </c>
      <c r="T1575" s="8">
        <f t="shared" si="14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11">
        <f t="shared" si="144"/>
        <v>2026</v>
      </c>
      <c r="D1576" s="13" t="str">
        <f t="shared" si="145"/>
        <v>Q3</v>
      </c>
      <c r="E1576" s="4">
        <f>MONTH(SalesDataTable[[#This Row],[Order Date]])</f>
        <v>8</v>
      </c>
      <c r="F1576" s="4"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146"/>
        <v>146.55000000000001</v>
      </c>
      <c r="R1576" s="6">
        <f t="shared" si="147"/>
        <v>78.8</v>
      </c>
      <c r="S1576" s="6">
        <f t="shared" si="148"/>
        <v>67.750000000000014</v>
      </c>
      <c r="T1576" s="8">
        <f t="shared" si="14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11">
        <f t="shared" si="144"/>
        <v>2026</v>
      </c>
      <c r="D1577" s="13" t="str">
        <f t="shared" si="145"/>
        <v>Q3</v>
      </c>
      <c r="E1577" s="4">
        <f>MONTH(SalesDataTable[[#This Row],[Order Date]])</f>
        <v>8</v>
      </c>
      <c r="F1577" s="4"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146"/>
        <v>291.15000000000003</v>
      </c>
      <c r="R1577" s="6">
        <f t="shared" si="147"/>
        <v>171.7</v>
      </c>
      <c r="S1577" s="6">
        <f t="shared" si="148"/>
        <v>119.45000000000005</v>
      </c>
      <c r="T1577" s="8">
        <f t="shared" si="14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11">
        <f t="shared" si="144"/>
        <v>2026</v>
      </c>
      <c r="D1578" s="13" t="str">
        <f t="shared" si="145"/>
        <v>Q3</v>
      </c>
      <c r="E1578" s="4">
        <f>MONTH(SalesDataTable[[#This Row],[Order Date]])</f>
        <v>8</v>
      </c>
      <c r="F1578" s="4"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146"/>
        <v>244.94</v>
      </c>
      <c r="R1578" s="6">
        <f t="shared" si="147"/>
        <v>119.46</v>
      </c>
      <c r="S1578" s="6">
        <f t="shared" si="148"/>
        <v>125.48</v>
      </c>
      <c r="T1578" s="8">
        <f t="shared" si="14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11">
        <f t="shared" si="144"/>
        <v>2026</v>
      </c>
      <c r="D1579" s="13" t="str">
        <f t="shared" si="145"/>
        <v>Q3</v>
      </c>
      <c r="E1579" s="4">
        <f>MONTH(SalesDataTable[[#This Row],[Order Date]])</f>
        <v>8</v>
      </c>
      <c r="F1579" s="4"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146"/>
        <v>212.79000000000002</v>
      </c>
      <c r="R1579" s="6">
        <f t="shared" si="147"/>
        <v>98.699999999999989</v>
      </c>
      <c r="S1579" s="6">
        <f t="shared" si="148"/>
        <v>114.09000000000003</v>
      </c>
      <c r="T1579" s="8">
        <f t="shared" si="14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11">
        <f t="shared" si="144"/>
        <v>2026</v>
      </c>
      <c r="D1580" s="13" t="str">
        <f t="shared" si="145"/>
        <v>Q3</v>
      </c>
      <c r="E1580" s="4">
        <f>MONTH(SalesDataTable[[#This Row],[Order Date]])</f>
        <v>8</v>
      </c>
      <c r="F1580" s="4"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146"/>
        <v>191.44</v>
      </c>
      <c r="R1580" s="6">
        <f t="shared" si="147"/>
        <v>102.13</v>
      </c>
      <c r="S1580" s="6">
        <f t="shared" si="148"/>
        <v>89.31</v>
      </c>
      <c r="T1580" s="8">
        <f t="shared" si="14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11">
        <f t="shared" si="144"/>
        <v>2026</v>
      </c>
      <c r="D1581" s="13" t="str">
        <f t="shared" si="145"/>
        <v>Q3</v>
      </c>
      <c r="E1581" s="4">
        <f>MONTH(SalesDataTable[[#This Row],[Order Date]])</f>
        <v>8</v>
      </c>
      <c r="F1581" s="4"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146"/>
        <v>165.84</v>
      </c>
      <c r="R1581" s="6">
        <f t="shared" si="147"/>
        <v>83.28</v>
      </c>
      <c r="S1581" s="6">
        <f t="shared" si="148"/>
        <v>82.56</v>
      </c>
      <c r="T1581" s="8">
        <f t="shared" si="14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11">
        <f t="shared" si="144"/>
        <v>2026</v>
      </c>
      <c r="D1582" s="13" t="str">
        <f t="shared" si="145"/>
        <v>Q3</v>
      </c>
      <c r="E1582" s="4">
        <f>MONTH(SalesDataTable[[#This Row],[Order Date]])</f>
        <v>8</v>
      </c>
      <c r="F1582" s="4"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146"/>
        <v>82.82</v>
      </c>
      <c r="R1582" s="6">
        <f t="shared" si="147"/>
        <v>38.83</v>
      </c>
      <c r="S1582" s="6">
        <f t="shared" si="148"/>
        <v>43.989999999999995</v>
      </c>
      <c r="T1582" s="8">
        <f t="shared" si="14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11">
        <f t="shared" si="144"/>
        <v>2026</v>
      </c>
      <c r="D1583" s="13" t="str">
        <f t="shared" si="145"/>
        <v>Q3</v>
      </c>
      <c r="E1583" s="4">
        <f>MONTH(SalesDataTable[[#This Row],[Order Date]])</f>
        <v>8</v>
      </c>
      <c r="F1583" s="4"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146"/>
        <v>318.49699999999996</v>
      </c>
      <c r="R1583" s="6">
        <f t="shared" si="147"/>
        <v>193.73</v>
      </c>
      <c r="S1583" s="6">
        <f t="shared" si="148"/>
        <v>124.76699999999997</v>
      </c>
      <c r="T1583" s="8">
        <f t="shared" si="14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11">
        <f t="shared" si="144"/>
        <v>2026</v>
      </c>
      <c r="D1584" s="13" t="str">
        <f t="shared" si="145"/>
        <v>Q3</v>
      </c>
      <c r="E1584" s="4">
        <f>MONTH(SalesDataTable[[#This Row],[Order Date]])</f>
        <v>8</v>
      </c>
      <c r="F1584" s="4"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146"/>
        <v>44.830499999999994</v>
      </c>
      <c r="R1584" s="6">
        <f t="shared" si="147"/>
        <v>18.11</v>
      </c>
      <c r="S1584" s="6">
        <f t="shared" si="148"/>
        <v>26.720499999999994</v>
      </c>
      <c r="T1584" s="8">
        <f t="shared" si="14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11">
        <f t="shared" si="144"/>
        <v>2026</v>
      </c>
      <c r="D1585" s="13" t="str">
        <f t="shared" si="145"/>
        <v>Q3</v>
      </c>
      <c r="E1585" s="4">
        <f>MONTH(SalesDataTable[[#This Row],[Order Date]])</f>
        <v>8</v>
      </c>
      <c r="F1585" s="4"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146"/>
        <v>274.70999999999998</v>
      </c>
      <c r="R1585" s="6">
        <f t="shared" si="147"/>
        <v>133.56</v>
      </c>
      <c r="S1585" s="6">
        <f t="shared" si="148"/>
        <v>141.14999999999998</v>
      </c>
      <c r="T1585" s="8">
        <f t="shared" si="14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11">
        <f t="shared" si="144"/>
        <v>2026</v>
      </c>
      <c r="D1586" s="13" t="str">
        <f t="shared" si="145"/>
        <v>Q3</v>
      </c>
      <c r="E1586" s="4">
        <f>MONTH(SalesDataTable[[#This Row],[Order Date]])</f>
        <v>8</v>
      </c>
      <c r="F1586" s="4"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146"/>
        <v>617.67999999999995</v>
      </c>
      <c r="R1586" s="6">
        <f t="shared" si="147"/>
        <v>311.44</v>
      </c>
      <c r="S1586" s="6">
        <f t="shared" si="148"/>
        <v>306.23999999999995</v>
      </c>
      <c r="T1586" s="8">
        <f t="shared" si="14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11">
        <f t="shared" si="144"/>
        <v>2026</v>
      </c>
      <c r="D1587" s="13" t="str">
        <f t="shared" si="145"/>
        <v>Q3</v>
      </c>
      <c r="E1587" s="4">
        <f>MONTH(SalesDataTable[[#This Row],[Order Date]])</f>
        <v>8</v>
      </c>
      <c r="F1587" s="4"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146"/>
        <v>94.828999999999994</v>
      </c>
      <c r="R1587" s="6">
        <f t="shared" si="147"/>
        <v>43.72</v>
      </c>
      <c r="S1587" s="6">
        <f t="shared" si="148"/>
        <v>51.108999999999995</v>
      </c>
      <c r="T1587" s="8">
        <f t="shared" si="14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11">
        <f t="shared" si="144"/>
        <v>2026</v>
      </c>
      <c r="D1588" s="13" t="str">
        <f t="shared" si="145"/>
        <v>Q3</v>
      </c>
      <c r="E1588" s="4">
        <f>MONTH(SalesDataTable[[#This Row],[Order Date]])</f>
        <v>8</v>
      </c>
      <c r="F1588" s="4"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146"/>
        <v>82.421999999999997</v>
      </c>
      <c r="R1588" s="6">
        <f t="shared" si="147"/>
        <v>44.87</v>
      </c>
      <c r="S1588" s="6">
        <f t="shared" si="148"/>
        <v>37.552</v>
      </c>
      <c r="T1588" s="8">
        <f t="shared" si="14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11">
        <f t="shared" si="144"/>
        <v>2026</v>
      </c>
      <c r="D1589" s="13" t="str">
        <f t="shared" si="145"/>
        <v>Q3</v>
      </c>
      <c r="E1589" s="4">
        <f>MONTH(SalesDataTable[[#This Row],[Order Date]])</f>
        <v>8</v>
      </c>
      <c r="F1589" s="4"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146"/>
        <v>123.33</v>
      </c>
      <c r="R1589" s="6">
        <f t="shared" si="147"/>
        <v>43.47</v>
      </c>
      <c r="S1589" s="6">
        <f t="shared" si="148"/>
        <v>79.86</v>
      </c>
      <c r="T1589" s="8">
        <f t="shared" si="14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11">
        <f t="shared" si="144"/>
        <v>2026</v>
      </c>
      <c r="D1590" s="13" t="str">
        <f t="shared" si="145"/>
        <v>Q3</v>
      </c>
      <c r="E1590" s="4">
        <f>MONTH(SalesDataTable[[#This Row],[Order Date]])</f>
        <v>8</v>
      </c>
      <c r="F1590" s="4"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146"/>
        <v>143.6</v>
      </c>
      <c r="R1590" s="6">
        <f t="shared" si="147"/>
        <v>53.96</v>
      </c>
      <c r="S1590" s="6">
        <f t="shared" si="148"/>
        <v>89.639999999999986</v>
      </c>
      <c r="T1590" s="8">
        <f t="shared" si="14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11">
        <f t="shared" si="144"/>
        <v>2026</v>
      </c>
      <c r="D1591" s="13" t="str">
        <f t="shared" si="145"/>
        <v>Q3</v>
      </c>
      <c r="E1591" s="4">
        <f>MONTH(SalesDataTable[[#This Row],[Order Date]])</f>
        <v>8</v>
      </c>
      <c r="F1591" s="4"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146"/>
        <v>34.513499999999993</v>
      </c>
      <c r="R1591" s="6">
        <f t="shared" si="147"/>
        <v>13.78</v>
      </c>
      <c r="S1591" s="6">
        <f t="shared" si="148"/>
        <v>20.733499999999992</v>
      </c>
      <c r="T1591" s="8">
        <f t="shared" si="14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11">
        <f t="shared" si="144"/>
        <v>2026</v>
      </c>
      <c r="D1592" s="13" t="str">
        <f t="shared" si="145"/>
        <v>Q3</v>
      </c>
      <c r="E1592" s="4">
        <f>MONTH(SalesDataTable[[#This Row],[Order Date]])</f>
        <v>8</v>
      </c>
      <c r="F1592" s="4"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146"/>
        <v>218.21499999999997</v>
      </c>
      <c r="R1592" s="6">
        <f t="shared" si="147"/>
        <v>90.3</v>
      </c>
      <c r="S1592" s="6">
        <f t="shared" si="148"/>
        <v>127.91499999999998</v>
      </c>
      <c r="T1592" s="8">
        <f t="shared" si="14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11">
        <f t="shared" si="144"/>
        <v>2026</v>
      </c>
      <c r="D1593" s="13" t="str">
        <f t="shared" si="145"/>
        <v>Q3</v>
      </c>
      <c r="E1593" s="4">
        <f>MONTH(SalesDataTable[[#This Row],[Order Date]])</f>
        <v>8</v>
      </c>
      <c r="F1593" s="4"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146"/>
        <v>36.630000000000003</v>
      </c>
      <c r="R1593" s="6">
        <f t="shared" si="147"/>
        <v>13.7</v>
      </c>
      <c r="S1593" s="6">
        <f t="shared" si="148"/>
        <v>22.930000000000003</v>
      </c>
      <c r="T1593" s="8">
        <f t="shared" si="14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11">
        <f t="shared" si="144"/>
        <v>2026</v>
      </c>
      <c r="D1594" s="13" t="str">
        <f t="shared" si="145"/>
        <v>Q3</v>
      </c>
      <c r="E1594" s="4">
        <f>MONTH(SalesDataTable[[#This Row],[Order Date]])</f>
        <v>8</v>
      </c>
      <c r="F1594" s="4"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146"/>
        <v>134.31099999999998</v>
      </c>
      <c r="R1594" s="6">
        <f t="shared" si="147"/>
        <v>77.14</v>
      </c>
      <c r="S1594" s="6">
        <f t="shared" si="148"/>
        <v>57.170999999999978</v>
      </c>
      <c r="T1594" s="8">
        <f t="shared" si="14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11">
        <f t="shared" si="144"/>
        <v>2026</v>
      </c>
      <c r="D1595" s="13" t="str">
        <f t="shared" si="145"/>
        <v>Q3</v>
      </c>
      <c r="E1595" s="4">
        <f>MONTH(SalesDataTable[[#This Row],[Order Date]])</f>
        <v>8</v>
      </c>
      <c r="F1595" s="4"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146"/>
        <v>978.83249999999987</v>
      </c>
      <c r="R1595" s="6">
        <f t="shared" si="147"/>
        <v>587.18999999999994</v>
      </c>
      <c r="S1595" s="6">
        <f t="shared" si="148"/>
        <v>391.64249999999993</v>
      </c>
      <c r="T1595" s="8">
        <f t="shared" si="14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11">
        <f t="shared" si="144"/>
        <v>2026</v>
      </c>
      <c r="D1596" s="13" t="str">
        <f t="shared" si="145"/>
        <v>Q3</v>
      </c>
      <c r="E1596" s="4">
        <f>MONTH(SalesDataTable[[#This Row],[Order Date]])</f>
        <v>8</v>
      </c>
      <c r="F1596" s="4"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146"/>
        <v>104.69</v>
      </c>
      <c r="R1596" s="6">
        <f t="shared" si="147"/>
        <v>49.06</v>
      </c>
      <c r="S1596" s="6">
        <f t="shared" si="148"/>
        <v>55.629999999999995</v>
      </c>
      <c r="T1596" s="8">
        <f t="shared" si="14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11">
        <f t="shared" si="144"/>
        <v>2026</v>
      </c>
      <c r="D1597" s="13" t="str">
        <f t="shared" si="145"/>
        <v>Q3</v>
      </c>
      <c r="E1597" s="4">
        <f>MONTH(SalesDataTable[[#This Row],[Order Date]])</f>
        <v>8</v>
      </c>
      <c r="F1597" s="4"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146"/>
        <v>648.33699999999999</v>
      </c>
      <c r="R1597" s="6">
        <f t="shared" si="147"/>
        <v>385</v>
      </c>
      <c r="S1597" s="6">
        <f t="shared" si="148"/>
        <v>263.33699999999999</v>
      </c>
      <c r="T1597" s="8">
        <f t="shared" si="14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11">
        <f t="shared" si="144"/>
        <v>2026</v>
      </c>
      <c r="D1598" s="13" t="str">
        <f t="shared" si="145"/>
        <v>Q3</v>
      </c>
      <c r="E1598" s="4">
        <f>MONTH(SalesDataTable[[#This Row],[Order Date]])</f>
        <v>8</v>
      </c>
      <c r="F1598" s="4"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146"/>
        <v>119.6525</v>
      </c>
      <c r="R1598" s="6">
        <f t="shared" si="147"/>
        <v>61.9</v>
      </c>
      <c r="S1598" s="6">
        <f t="shared" si="148"/>
        <v>57.752500000000005</v>
      </c>
      <c r="T1598" s="8">
        <f t="shared" si="14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11">
        <f t="shared" si="144"/>
        <v>2026</v>
      </c>
      <c r="D1599" s="13" t="str">
        <f t="shared" si="145"/>
        <v>Q3</v>
      </c>
      <c r="E1599" s="4">
        <f>MONTH(SalesDataTable[[#This Row],[Order Date]])</f>
        <v>8</v>
      </c>
      <c r="F1599" s="4"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146"/>
        <v>523.83000000000004</v>
      </c>
      <c r="R1599" s="6">
        <f t="shared" si="147"/>
        <v>268.14</v>
      </c>
      <c r="S1599" s="6">
        <f t="shared" si="148"/>
        <v>255.69000000000005</v>
      </c>
      <c r="T1599" s="8">
        <f t="shared" si="14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11">
        <f t="shared" si="144"/>
        <v>2026</v>
      </c>
      <c r="D1600" s="13" t="str">
        <f t="shared" si="145"/>
        <v>Q3</v>
      </c>
      <c r="E1600" s="4">
        <f>MONTH(SalesDataTable[[#This Row],[Order Date]])</f>
        <v>8</v>
      </c>
      <c r="F1600" s="4"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146"/>
        <v>81.22</v>
      </c>
      <c r="R1600" s="6">
        <f t="shared" si="147"/>
        <v>39.18</v>
      </c>
      <c r="S1600" s="6">
        <f t="shared" si="148"/>
        <v>42.04</v>
      </c>
      <c r="T1600" s="8">
        <f t="shared" si="14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11">
        <f t="shared" si="144"/>
        <v>2026</v>
      </c>
      <c r="D1601" s="13" t="str">
        <f t="shared" si="145"/>
        <v>Q3</v>
      </c>
      <c r="E1601" s="4">
        <f>MONTH(SalesDataTable[[#This Row],[Order Date]])</f>
        <v>8</v>
      </c>
      <c r="F1601" s="4"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146"/>
        <v>144.62</v>
      </c>
      <c r="R1601" s="6">
        <f t="shared" si="147"/>
        <v>63.5</v>
      </c>
      <c r="S1601" s="6">
        <f t="shared" si="148"/>
        <v>81.12</v>
      </c>
      <c r="T1601" s="8">
        <f t="shared" si="14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11">
        <f t="shared" ref="C1602:C1665" si="150">YEAR(B1602)</f>
        <v>2026</v>
      </c>
      <c r="D1602" s="13" t="str">
        <f t="shared" ref="D1602:D1665" si="151">"Q"&amp;ROUNDUP(MONTH(B1602)/3,0)</f>
        <v>Q3</v>
      </c>
      <c r="E1602" s="4">
        <f>MONTH(SalesDataTable[[#This Row],[Order Date]])</f>
        <v>8</v>
      </c>
      <c r="F1602" s="4"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52">M1602*N1602*(1-O1602)</f>
        <v>75.990499999999997</v>
      </c>
      <c r="R1602" s="6">
        <f t="shared" ref="R1602:R1665" si="153">M1602*P1602</f>
        <v>40.25</v>
      </c>
      <c r="S1602" s="6">
        <f t="shared" ref="S1602:S1665" si="154">Q1602-R1602</f>
        <v>35.740499999999997</v>
      </c>
      <c r="T1602" s="8">
        <f t="shared" ref="T1602:T1665" si="155">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11">
        <f t="shared" si="150"/>
        <v>2026</v>
      </c>
      <c r="D1603" s="13" t="str">
        <f t="shared" si="151"/>
        <v>Q3</v>
      </c>
      <c r="E1603" s="4">
        <f>MONTH(SalesDataTable[[#This Row],[Order Date]])</f>
        <v>8</v>
      </c>
      <c r="F1603" s="4"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52"/>
        <v>136.68300000000002</v>
      </c>
      <c r="R1603" s="6">
        <f t="shared" si="153"/>
        <v>76.97</v>
      </c>
      <c r="S1603" s="6">
        <f t="shared" si="154"/>
        <v>59.713000000000022</v>
      </c>
      <c r="T1603" s="8">
        <f t="shared" si="155"/>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11">
        <f t="shared" si="150"/>
        <v>2026</v>
      </c>
      <c r="D1604" s="13" t="str">
        <f t="shared" si="151"/>
        <v>Q3</v>
      </c>
      <c r="E1604" s="4">
        <f>MONTH(SalesDataTable[[#This Row],[Order Date]])</f>
        <v>8</v>
      </c>
      <c r="F1604" s="4"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52"/>
        <v>156.55000000000001</v>
      </c>
      <c r="R1604" s="6">
        <f t="shared" si="153"/>
        <v>80.430000000000007</v>
      </c>
      <c r="S1604" s="6">
        <f t="shared" si="154"/>
        <v>76.12</v>
      </c>
      <c r="T1604" s="8">
        <f t="shared" si="155"/>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11">
        <f t="shared" si="150"/>
        <v>2026</v>
      </c>
      <c r="D1605" s="13" t="str">
        <f t="shared" si="151"/>
        <v>Q3</v>
      </c>
      <c r="E1605" s="4">
        <f>MONTH(SalesDataTable[[#This Row],[Order Date]])</f>
        <v>8</v>
      </c>
      <c r="F1605" s="4"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52"/>
        <v>152.72</v>
      </c>
      <c r="R1605" s="6">
        <f t="shared" si="153"/>
        <v>77.73</v>
      </c>
      <c r="S1605" s="6">
        <f t="shared" si="154"/>
        <v>74.989999999999995</v>
      </c>
      <c r="T1605" s="8">
        <f t="shared" si="155"/>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11">
        <f t="shared" si="150"/>
        <v>2026</v>
      </c>
      <c r="D1606" s="13" t="str">
        <f t="shared" si="151"/>
        <v>Q3</v>
      </c>
      <c r="E1606" s="4">
        <f>MONTH(SalesDataTable[[#This Row],[Order Date]])</f>
        <v>8</v>
      </c>
      <c r="F1606" s="4"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52"/>
        <v>38.484499999999997</v>
      </c>
      <c r="R1606" s="6">
        <f t="shared" si="153"/>
        <v>16.29</v>
      </c>
      <c r="S1606" s="6">
        <f t="shared" si="154"/>
        <v>22.194499999999998</v>
      </c>
      <c r="T1606" s="8">
        <f t="shared" si="155"/>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11">
        <f t="shared" si="150"/>
        <v>2026</v>
      </c>
      <c r="D1607" s="13" t="str">
        <f t="shared" si="151"/>
        <v>Q3</v>
      </c>
      <c r="E1607" s="4">
        <f>MONTH(SalesDataTable[[#This Row],[Order Date]])</f>
        <v>8</v>
      </c>
      <c r="F1607" s="4"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52"/>
        <v>121.83</v>
      </c>
      <c r="R1607" s="6">
        <f t="shared" si="153"/>
        <v>44.160000000000004</v>
      </c>
      <c r="S1607" s="6">
        <f t="shared" si="154"/>
        <v>77.669999999999987</v>
      </c>
      <c r="T1607" s="8">
        <f t="shared" si="155"/>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11">
        <f t="shared" si="150"/>
        <v>2026</v>
      </c>
      <c r="D1608" s="13" t="str">
        <f t="shared" si="151"/>
        <v>Q3</v>
      </c>
      <c r="E1608" s="4">
        <f>MONTH(SalesDataTable[[#This Row],[Order Date]])</f>
        <v>8</v>
      </c>
      <c r="F1608" s="4"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52"/>
        <v>88.739499999999992</v>
      </c>
      <c r="R1608" s="6">
        <f t="shared" si="153"/>
        <v>44.7</v>
      </c>
      <c r="S1608" s="6">
        <f t="shared" si="154"/>
        <v>44.03949999999999</v>
      </c>
      <c r="T1608" s="8">
        <f t="shared" si="155"/>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11">
        <f t="shared" si="150"/>
        <v>2026</v>
      </c>
      <c r="D1609" s="13" t="str">
        <f t="shared" si="151"/>
        <v>Q3</v>
      </c>
      <c r="E1609" s="4">
        <f>MONTH(SalesDataTable[[#This Row],[Order Date]])</f>
        <v>8</v>
      </c>
      <c r="F1609" s="4"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52"/>
        <v>180.46</v>
      </c>
      <c r="R1609" s="6">
        <f t="shared" si="153"/>
        <v>88.44</v>
      </c>
      <c r="S1609" s="6">
        <f t="shared" si="154"/>
        <v>92.02000000000001</v>
      </c>
      <c r="T1609" s="8">
        <f t="shared" si="155"/>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11">
        <f t="shared" si="150"/>
        <v>2026</v>
      </c>
      <c r="D1610" s="13" t="str">
        <f t="shared" si="151"/>
        <v>Q3</v>
      </c>
      <c r="E1610" s="4">
        <f>MONTH(SalesDataTable[[#This Row],[Order Date]])</f>
        <v>8</v>
      </c>
      <c r="F1610" s="4"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52"/>
        <v>51.75</v>
      </c>
      <c r="R1610" s="6">
        <f t="shared" si="153"/>
        <v>22.36</v>
      </c>
      <c r="S1610" s="6">
        <f t="shared" si="154"/>
        <v>29.39</v>
      </c>
      <c r="T1610" s="8">
        <f t="shared" si="155"/>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11">
        <f t="shared" si="150"/>
        <v>2026</v>
      </c>
      <c r="D1611" s="13" t="str">
        <f t="shared" si="151"/>
        <v>Q3</v>
      </c>
      <c r="E1611" s="4">
        <f>MONTH(SalesDataTable[[#This Row],[Order Date]])</f>
        <v>8</v>
      </c>
      <c r="F1611" s="4"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52"/>
        <v>277.85700000000003</v>
      </c>
      <c r="R1611" s="6">
        <f t="shared" si="153"/>
        <v>150.69</v>
      </c>
      <c r="S1611" s="6">
        <f t="shared" si="154"/>
        <v>127.16700000000003</v>
      </c>
      <c r="T1611" s="8">
        <f t="shared" si="155"/>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11">
        <f t="shared" si="150"/>
        <v>2026</v>
      </c>
      <c r="D1612" s="13" t="str">
        <f t="shared" si="151"/>
        <v>Q3</v>
      </c>
      <c r="E1612" s="4">
        <f>MONTH(SalesDataTable[[#This Row],[Order Date]])</f>
        <v>8</v>
      </c>
      <c r="F1612" s="4"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52"/>
        <v>297.46800000000002</v>
      </c>
      <c r="R1612" s="6">
        <f t="shared" si="153"/>
        <v>175.12</v>
      </c>
      <c r="S1612" s="6">
        <f t="shared" si="154"/>
        <v>122.34800000000001</v>
      </c>
      <c r="T1612" s="8">
        <f t="shared" si="155"/>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11">
        <f t="shared" si="150"/>
        <v>2026</v>
      </c>
      <c r="D1613" s="13" t="str">
        <f t="shared" si="151"/>
        <v>Q3</v>
      </c>
      <c r="E1613" s="4">
        <f>MONTH(SalesDataTable[[#This Row],[Order Date]])</f>
        <v>8</v>
      </c>
      <c r="F1613" s="4"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52"/>
        <v>196.39</v>
      </c>
      <c r="R1613" s="6">
        <f t="shared" si="153"/>
        <v>102.92</v>
      </c>
      <c r="S1613" s="6">
        <f t="shared" si="154"/>
        <v>93.469999999999985</v>
      </c>
      <c r="T1613" s="8">
        <f t="shared" si="155"/>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11">
        <f t="shared" si="150"/>
        <v>2026</v>
      </c>
      <c r="D1614" s="13" t="str">
        <f t="shared" si="151"/>
        <v>Q3</v>
      </c>
      <c r="E1614" s="4">
        <f>MONTH(SalesDataTable[[#This Row],[Order Date]])</f>
        <v>8</v>
      </c>
      <c r="F1614" s="4"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52"/>
        <v>72.5</v>
      </c>
      <c r="R1614" s="6">
        <f t="shared" si="153"/>
        <v>27.54</v>
      </c>
      <c r="S1614" s="6">
        <f t="shared" si="154"/>
        <v>44.96</v>
      </c>
      <c r="T1614" s="8">
        <f t="shared" si="155"/>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11">
        <f t="shared" si="150"/>
        <v>2026</v>
      </c>
      <c r="D1615" s="13" t="str">
        <f t="shared" si="151"/>
        <v>Q3</v>
      </c>
      <c r="E1615" s="4">
        <f>MONTH(SalesDataTable[[#This Row],[Order Date]])</f>
        <v>8</v>
      </c>
      <c r="F1615" s="4"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52"/>
        <v>379.71499999999997</v>
      </c>
      <c r="R1615" s="6">
        <f t="shared" si="153"/>
        <v>208.68</v>
      </c>
      <c r="S1615" s="6">
        <f t="shared" si="154"/>
        <v>171.03499999999997</v>
      </c>
      <c r="T1615" s="8">
        <f t="shared" si="155"/>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11">
        <f t="shared" si="150"/>
        <v>2026</v>
      </c>
      <c r="D1616" s="13" t="str">
        <f t="shared" si="151"/>
        <v>Q3</v>
      </c>
      <c r="E1616" s="4">
        <f>MONTH(SalesDataTable[[#This Row],[Order Date]])</f>
        <v>8</v>
      </c>
      <c r="F1616" s="4"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52"/>
        <v>44.003999999999998</v>
      </c>
      <c r="R1616" s="6">
        <f t="shared" si="153"/>
        <v>18.34</v>
      </c>
      <c r="S1616" s="6">
        <f t="shared" si="154"/>
        <v>25.663999999999998</v>
      </c>
      <c r="T1616" s="8">
        <f t="shared" si="155"/>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11">
        <f t="shared" si="150"/>
        <v>2026</v>
      </c>
      <c r="D1617" s="13" t="str">
        <f t="shared" si="151"/>
        <v>Q3</v>
      </c>
      <c r="E1617" s="4">
        <f>MONTH(SalesDataTable[[#This Row],[Order Date]])</f>
        <v>8</v>
      </c>
      <c r="F1617" s="4"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52"/>
        <v>604.24</v>
      </c>
      <c r="R1617" s="6">
        <f t="shared" si="153"/>
        <v>310.68</v>
      </c>
      <c r="S1617" s="6">
        <f t="shared" si="154"/>
        <v>293.56</v>
      </c>
      <c r="T1617" s="8">
        <f t="shared" si="155"/>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11">
        <f t="shared" si="150"/>
        <v>2026</v>
      </c>
      <c r="D1618" s="13" t="str">
        <f t="shared" si="151"/>
        <v>Q3</v>
      </c>
      <c r="E1618" s="4">
        <f>MONTH(SalesDataTable[[#This Row],[Order Date]])</f>
        <v>8</v>
      </c>
      <c r="F1618" s="4"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52"/>
        <v>65.150999999999996</v>
      </c>
      <c r="R1618" s="6">
        <f t="shared" si="153"/>
        <v>31.64</v>
      </c>
      <c r="S1618" s="6">
        <f t="shared" si="154"/>
        <v>33.510999999999996</v>
      </c>
      <c r="T1618" s="8">
        <f t="shared" si="155"/>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11">
        <f t="shared" si="150"/>
        <v>2026</v>
      </c>
      <c r="D1619" s="13" t="str">
        <f t="shared" si="151"/>
        <v>Q3</v>
      </c>
      <c r="E1619" s="4">
        <f>MONTH(SalesDataTable[[#This Row],[Order Date]])</f>
        <v>8</v>
      </c>
      <c r="F1619" s="4"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52"/>
        <v>72.650000000000006</v>
      </c>
      <c r="R1619" s="6">
        <f t="shared" si="153"/>
        <v>31.72</v>
      </c>
      <c r="S1619" s="6">
        <f t="shared" si="154"/>
        <v>40.930000000000007</v>
      </c>
      <c r="T1619" s="8">
        <f t="shared" si="155"/>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11">
        <f t="shared" si="150"/>
        <v>2026</v>
      </c>
      <c r="D1620" s="13" t="str">
        <f t="shared" si="151"/>
        <v>Q3</v>
      </c>
      <c r="E1620" s="4">
        <f>MONTH(SalesDataTable[[#This Row],[Order Date]])</f>
        <v>8</v>
      </c>
      <c r="F1620" s="4"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52"/>
        <v>198.44</v>
      </c>
      <c r="R1620" s="6">
        <f t="shared" si="153"/>
        <v>106.79</v>
      </c>
      <c r="S1620" s="6">
        <f t="shared" si="154"/>
        <v>91.649999999999991</v>
      </c>
      <c r="T1620" s="8">
        <f t="shared" si="155"/>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11">
        <f t="shared" si="150"/>
        <v>2026</v>
      </c>
      <c r="D1621" s="13" t="str">
        <f t="shared" si="151"/>
        <v>Q3</v>
      </c>
      <c r="E1621" s="4">
        <f>MONTH(SalesDataTable[[#This Row],[Order Date]])</f>
        <v>8</v>
      </c>
      <c r="F1621" s="4"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52"/>
        <v>193.67</v>
      </c>
      <c r="R1621" s="6">
        <f t="shared" si="153"/>
        <v>103.79</v>
      </c>
      <c r="S1621" s="6">
        <f t="shared" si="154"/>
        <v>89.879999999999981</v>
      </c>
      <c r="T1621" s="8">
        <f t="shared" si="155"/>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11">
        <f t="shared" si="150"/>
        <v>2026</v>
      </c>
      <c r="D1622" s="13" t="str">
        <f t="shared" si="151"/>
        <v>Q3</v>
      </c>
      <c r="E1622" s="4">
        <f>MONTH(SalesDataTable[[#This Row],[Order Date]])</f>
        <v>8</v>
      </c>
      <c r="F1622" s="4"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52"/>
        <v>830.15</v>
      </c>
      <c r="R1622" s="6">
        <f t="shared" si="153"/>
        <v>437.29999999999995</v>
      </c>
      <c r="S1622" s="6">
        <f t="shared" si="154"/>
        <v>392.85</v>
      </c>
      <c r="T1622" s="8">
        <f t="shared" si="155"/>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11">
        <f t="shared" si="150"/>
        <v>2026</v>
      </c>
      <c r="D1623" s="13" t="str">
        <f t="shared" si="151"/>
        <v>Q3</v>
      </c>
      <c r="E1623" s="4">
        <f>MONTH(SalesDataTable[[#This Row],[Order Date]])</f>
        <v>8</v>
      </c>
      <c r="F1623" s="4"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52"/>
        <v>163.13999999999999</v>
      </c>
      <c r="R1623" s="6">
        <f t="shared" si="153"/>
        <v>80.72</v>
      </c>
      <c r="S1623" s="6">
        <f t="shared" si="154"/>
        <v>82.419999999999987</v>
      </c>
      <c r="T1623" s="8">
        <f t="shared" si="155"/>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11">
        <f t="shared" si="150"/>
        <v>2026</v>
      </c>
      <c r="D1624" s="13" t="str">
        <f t="shared" si="151"/>
        <v>Q3</v>
      </c>
      <c r="E1624" s="4">
        <f>MONTH(SalesDataTable[[#This Row],[Order Date]])</f>
        <v>8</v>
      </c>
      <c r="F1624" s="4"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52"/>
        <v>287.72000000000003</v>
      </c>
      <c r="R1624" s="6">
        <f t="shared" si="153"/>
        <v>162.46</v>
      </c>
      <c r="S1624" s="6">
        <f t="shared" si="154"/>
        <v>125.26000000000002</v>
      </c>
      <c r="T1624" s="8">
        <f t="shared" si="155"/>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11">
        <f t="shared" si="150"/>
        <v>2026</v>
      </c>
      <c r="D1625" s="13" t="str">
        <f t="shared" si="151"/>
        <v>Q3</v>
      </c>
      <c r="E1625" s="4">
        <f>MONTH(SalesDataTable[[#This Row],[Order Date]])</f>
        <v>8</v>
      </c>
      <c r="F1625" s="4"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52"/>
        <v>280.59000000000003</v>
      </c>
      <c r="R1625" s="6">
        <f t="shared" si="153"/>
        <v>138.57</v>
      </c>
      <c r="S1625" s="6">
        <f t="shared" si="154"/>
        <v>142.02000000000004</v>
      </c>
      <c r="T1625" s="8">
        <f t="shared" si="155"/>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11">
        <f t="shared" si="150"/>
        <v>2026</v>
      </c>
      <c r="D1626" s="13" t="str">
        <f t="shared" si="151"/>
        <v>Q3</v>
      </c>
      <c r="E1626" s="4">
        <f>MONTH(SalesDataTable[[#This Row],[Order Date]])</f>
        <v>8</v>
      </c>
      <c r="F1626" s="4"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52"/>
        <v>1542.61</v>
      </c>
      <c r="R1626" s="6">
        <f t="shared" si="153"/>
        <v>858.19999999999993</v>
      </c>
      <c r="S1626" s="6">
        <f t="shared" si="154"/>
        <v>684.41</v>
      </c>
      <c r="T1626" s="8">
        <f t="shared" si="155"/>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11">
        <f t="shared" si="150"/>
        <v>2026</v>
      </c>
      <c r="D1627" s="13" t="str">
        <f t="shared" si="151"/>
        <v>Q3</v>
      </c>
      <c r="E1627" s="4">
        <f>MONTH(SalesDataTable[[#This Row],[Order Date]])</f>
        <v>8</v>
      </c>
      <c r="F1627" s="4"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52"/>
        <v>116.39399999999999</v>
      </c>
      <c r="R1627" s="6">
        <f t="shared" si="153"/>
        <v>69.66</v>
      </c>
      <c r="S1627" s="6">
        <f t="shared" si="154"/>
        <v>46.733999999999995</v>
      </c>
      <c r="T1627" s="8">
        <f t="shared" si="155"/>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11">
        <f t="shared" si="150"/>
        <v>2026</v>
      </c>
      <c r="D1628" s="13" t="str">
        <f t="shared" si="151"/>
        <v>Q3</v>
      </c>
      <c r="E1628" s="4">
        <f>MONTH(SalesDataTable[[#This Row],[Order Date]])</f>
        <v>8</v>
      </c>
      <c r="F1628" s="4"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52"/>
        <v>142.84</v>
      </c>
      <c r="R1628" s="6">
        <f t="shared" si="153"/>
        <v>77.7</v>
      </c>
      <c r="S1628" s="6">
        <f t="shared" si="154"/>
        <v>65.14</v>
      </c>
      <c r="T1628" s="8">
        <f t="shared" si="155"/>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11">
        <f t="shared" si="150"/>
        <v>2026</v>
      </c>
      <c r="D1629" s="13" t="str">
        <f t="shared" si="151"/>
        <v>Q3</v>
      </c>
      <c r="E1629" s="4">
        <f>MONTH(SalesDataTable[[#This Row],[Order Date]])</f>
        <v>8</v>
      </c>
      <c r="F1629" s="4"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52"/>
        <v>217.04999999999998</v>
      </c>
      <c r="R1629" s="6">
        <f t="shared" si="153"/>
        <v>96.359999999999985</v>
      </c>
      <c r="S1629" s="6">
        <f t="shared" si="154"/>
        <v>120.69</v>
      </c>
      <c r="T1629" s="8">
        <f t="shared" si="155"/>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11">
        <f t="shared" si="150"/>
        <v>2026</v>
      </c>
      <c r="D1630" s="13" t="str">
        <f t="shared" si="151"/>
        <v>Q3</v>
      </c>
      <c r="E1630" s="4">
        <f>MONTH(SalesDataTable[[#This Row],[Order Date]])</f>
        <v>8</v>
      </c>
      <c r="F1630" s="4"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52"/>
        <v>114.399</v>
      </c>
      <c r="R1630" s="6">
        <f t="shared" si="153"/>
        <v>43.589999999999996</v>
      </c>
      <c r="S1630" s="6">
        <f t="shared" si="154"/>
        <v>70.808999999999997</v>
      </c>
      <c r="T1630" s="8">
        <f t="shared" si="155"/>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11">
        <f t="shared" si="150"/>
        <v>2026</v>
      </c>
      <c r="D1631" s="13" t="str">
        <f t="shared" si="151"/>
        <v>Q3</v>
      </c>
      <c r="E1631" s="4">
        <f>MONTH(SalesDataTable[[#This Row],[Order Date]])</f>
        <v>8</v>
      </c>
      <c r="F1631" s="4"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52"/>
        <v>103.68</v>
      </c>
      <c r="R1631" s="6">
        <f t="shared" si="153"/>
        <v>43.24</v>
      </c>
      <c r="S1631" s="6">
        <f t="shared" si="154"/>
        <v>60.440000000000005</v>
      </c>
      <c r="T1631" s="8">
        <f t="shared" si="155"/>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11">
        <f t="shared" si="150"/>
        <v>2026</v>
      </c>
      <c r="D1632" s="13" t="str">
        <f t="shared" si="151"/>
        <v>Q3</v>
      </c>
      <c r="E1632" s="4">
        <f>MONTH(SalesDataTable[[#This Row],[Order Date]])</f>
        <v>8</v>
      </c>
      <c r="F1632" s="4"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52"/>
        <v>209.91599999999997</v>
      </c>
      <c r="R1632" s="6">
        <f t="shared" si="153"/>
        <v>125.85000000000001</v>
      </c>
      <c r="S1632" s="6">
        <f t="shared" si="154"/>
        <v>84.06599999999996</v>
      </c>
      <c r="T1632" s="8">
        <f t="shared" si="155"/>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11">
        <f t="shared" si="150"/>
        <v>2026</v>
      </c>
      <c r="D1633" s="13" t="str">
        <f t="shared" si="151"/>
        <v>Q3</v>
      </c>
      <c r="E1633" s="4">
        <f>MONTH(SalesDataTable[[#This Row],[Order Date]])</f>
        <v>8</v>
      </c>
      <c r="F1633" s="4"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52"/>
        <v>91.78</v>
      </c>
      <c r="R1633" s="6">
        <f t="shared" si="153"/>
        <v>46.15</v>
      </c>
      <c r="S1633" s="6">
        <f t="shared" si="154"/>
        <v>45.63</v>
      </c>
      <c r="T1633" s="8">
        <f t="shared" si="155"/>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11">
        <f t="shared" si="150"/>
        <v>2026</v>
      </c>
      <c r="D1634" s="13" t="str">
        <f t="shared" si="151"/>
        <v>Q3</v>
      </c>
      <c r="E1634" s="4">
        <f>MONTH(SalesDataTable[[#This Row],[Order Date]])</f>
        <v>8</v>
      </c>
      <c r="F1634" s="4"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52"/>
        <v>186.26</v>
      </c>
      <c r="R1634" s="6">
        <f t="shared" si="153"/>
        <v>91.36</v>
      </c>
      <c r="S1634" s="6">
        <f t="shared" si="154"/>
        <v>94.899999999999991</v>
      </c>
      <c r="T1634" s="8">
        <f t="shared" si="155"/>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11">
        <f t="shared" si="150"/>
        <v>2026</v>
      </c>
      <c r="D1635" s="13" t="str">
        <f t="shared" si="151"/>
        <v>Q3</v>
      </c>
      <c r="E1635" s="4">
        <f>MONTH(SalesDataTable[[#This Row],[Order Date]])</f>
        <v>8</v>
      </c>
      <c r="F1635" s="4"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52"/>
        <v>33.003</v>
      </c>
      <c r="R1635" s="6">
        <f t="shared" si="153"/>
        <v>13.18</v>
      </c>
      <c r="S1635" s="6">
        <f t="shared" si="154"/>
        <v>19.823</v>
      </c>
      <c r="T1635" s="8">
        <f t="shared" si="155"/>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11">
        <f t="shared" si="150"/>
        <v>2026</v>
      </c>
      <c r="D1636" s="13" t="str">
        <f t="shared" si="151"/>
        <v>Q3</v>
      </c>
      <c r="E1636" s="4">
        <f>MONTH(SalesDataTable[[#This Row],[Order Date]])</f>
        <v>8</v>
      </c>
      <c r="F1636" s="4"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52"/>
        <v>184.5</v>
      </c>
      <c r="R1636" s="6">
        <f t="shared" si="153"/>
        <v>87.08</v>
      </c>
      <c r="S1636" s="6">
        <f t="shared" si="154"/>
        <v>97.42</v>
      </c>
      <c r="T1636" s="8">
        <f t="shared" si="155"/>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11">
        <f t="shared" si="150"/>
        <v>2026</v>
      </c>
      <c r="D1637" s="13" t="str">
        <f t="shared" si="151"/>
        <v>Q3</v>
      </c>
      <c r="E1637" s="4">
        <f>MONTH(SalesDataTable[[#This Row],[Order Date]])</f>
        <v>8</v>
      </c>
      <c r="F1637" s="4"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52"/>
        <v>35.649000000000001</v>
      </c>
      <c r="R1637" s="6">
        <f t="shared" si="153"/>
        <v>14.85</v>
      </c>
      <c r="S1637" s="6">
        <f t="shared" si="154"/>
        <v>20.798999999999999</v>
      </c>
      <c r="T1637" s="8">
        <f t="shared" si="155"/>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11">
        <f t="shared" si="150"/>
        <v>2026</v>
      </c>
      <c r="D1638" s="13" t="str">
        <f t="shared" si="151"/>
        <v>Q3</v>
      </c>
      <c r="E1638" s="4">
        <f>MONTH(SalesDataTable[[#This Row],[Order Date]])</f>
        <v>8</v>
      </c>
      <c r="F1638" s="4"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52"/>
        <v>138.703</v>
      </c>
      <c r="R1638" s="6">
        <f t="shared" si="153"/>
        <v>87.8</v>
      </c>
      <c r="S1638" s="6">
        <f t="shared" si="154"/>
        <v>50.903000000000006</v>
      </c>
      <c r="T1638" s="8">
        <f t="shared" si="155"/>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11">
        <f t="shared" si="150"/>
        <v>2026</v>
      </c>
      <c r="D1639" s="13" t="str">
        <f t="shared" si="151"/>
        <v>Q3</v>
      </c>
      <c r="E1639" s="4">
        <f>MONTH(SalesDataTable[[#This Row],[Order Date]])</f>
        <v>8</v>
      </c>
      <c r="F1639" s="4"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52"/>
        <v>331.99200000000002</v>
      </c>
      <c r="R1639" s="6">
        <f t="shared" si="153"/>
        <v>202.86</v>
      </c>
      <c r="S1639" s="6">
        <f t="shared" si="154"/>
        <v>129.13200000000001</v>
      </c>
      <c r="T1639" s="8">
        <f t="shared" si="155"/>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11">
        <f t="shared" si="150"/>
        <v>2026</v>
      </c>
      <c r="D1640" s="13" t="str">
        <f t="shared" si="151"/>
        <v>Q3</v>
      </c>
      <c r="E1640" s="4">
        <f>MONTH(SalesDataTable[[#This Row],[Order Date]])</f>
        <v>8</v>
      </c>
      <c r="F1640" s="4"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52"/>
        <v>70.91</v>
      </c>
      <c r="R1640" s="6">
        <f t="shared" si="153"/>
        <v>33.11</v>
      </c>
      <c r="S1640" s="6">
        <f t="shared" si="154"/>
        <v>37.799999999999997</v>
      </c>
      <c r="T1640" s="8">
        <f t="shared" si="155"/>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11">
        <f t="shared" si="150"/>
        <v>2026</v>
      </c>
      <c r="D1641" s="13" t="str">
        <f t="shared" si="151"/>
        <v>Q3</v>
      </c>
      <c r="E1641" s="4">
        <f>MONTH(SalesDataTable[[#This Row],[Order Date]])</f>
        <v>8</v>
      </c>
      <c r="F1641" s="4"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52"/>
        <v>275.07600000000002</v>
      </c>
      <c r="R1641" s="6">
        <f t="shared" si="153"/>
        <v>136.56</v>
      </c>
      <c r="S1641" s="6">
        <f t="shared" si="154"/>
        <v>138.51600000000002</v>
      </c>
      <c r="T1641" s="8">
        <f t="shared" si="155"/>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11">
        <f t="shared" si="150"/>
        <v>2026</v>
      </c>
      <c r="D1642" s="13" t="str">
        <f t="shared" si="151"/>
        <v>Q3</v>
      </c>
      <c r="E1642" s="4">
        <f>MONTH(SalesDataTable[[#This Row],[Order Date]])</f>
        <v>8</v>
      </c>
      <c r="F1642" s="4"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52"/>
        <v>137.71199999999999</v>
      </c>
      <c r="R1642" s="6">
        <f t="shared" si="153"/>
        <v>77.959999999999994</v>
      </c>
      <c r="S1642" s="6">
        <f t="shared" si="154"/>
        <v>59.751999999999995</v>
      </c>
      <c r="T1642" s="8">
        <f t="shared" si="155"/>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11">
        <f t="shared" si="150"/>
        <v>2026</v>
      </c>
      <c r="D1643" s="13" t="str">
        <f t="shared" si="151"/>
        <v>Q3</v>
      </c>
      <c r="E1643" s="4">
        <f>MONTH(SalesDataTable[[#This Row],[Order Date]])</f>
        <v>8</v>
      </c>
      <c r="F1643" s="4"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52"/>
        <v>152.97</v>
      </c>
      <c r="R1643" s="6">
        <f t="shared" si="153"/>
        <v>79.66</v>
      </c>
      <c r="S1643" s="6">
        <f t="shared" si="154"/>
        <v>73.31</v>
      </c>
      <c r="T1643" s="8">
        <f t="shared" si="155"/>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11">
        <f t="shared" si="150"/>
        <v>2026</v>
      </c>
      <c r="D1644" s="13" t="str">
        <f t="shared" si="151"/>
        <v>Q3</v>
      </c>
      <c r="E1644" s="4">
        <f>MONTH(SalesDataTable[[#This Row],[Order Date]])</f>
        <v>8</v>
      </c>
      <c r="F1644" s="4"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52"/>
        <v>91.58</v>
      </c>
      <c r="R1644" s="6">
        <f t="shared" si="153"/>
        <v>36.46</v>
      </c>
      <c r="S1644" s="6">
        <f t="shared" si="154"/>
        <v>55.12</v>
      </c>
      <c r="T1644" s="8">
        <f t="shared" si="155"/>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11">
        <f t="shared" si="150"/>
        <v>2026</v>
      </c>
      <c r="D1645" s="13" t="str">
        <f t="shared" si="151"/>
        <v>Q3</v>
      </c>
      <c r="E1645" s="4">
        <f>MONTH(SalesDataTable[[#This Row],[Order Date]])</f>
        <v>8</v>
      </c>
      <c r="F1645" s="4"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52"/>
        <v>161.31</v>
      </c>
      <c r="R1645" s="6">
        <f t="shared" si="153"/>
        <v>87.81</v>
      </c>
      <c r="S1645" s="6">
        <f t="shared" si="154"/>
        <v>73.5</v>
      </c>
      <c r="T1645" s="8">
        <f t="shared" si="155"/>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11">
        <f t="shared" si="150"/>
        <v>2026</v>
      </c>
      <c r="D1646" s="13" t="str">
        <f t="shared" si="151"/>
        <v>Q3</v>
      </c>
      <c r="E1646" s="4">
        <f>MONTH(SalesDataTable[[#This Row],[Order Date]])</f>
        <v>8</v>
      </c>
      <c r="F1646" s="4"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52"/>
        <v>68.342999999999989</v>
      </c>
      <c r="R1646" s="6">
        <f t="shared" si="153"/>
        <v>28.56</v>
      </c>
      <c r="S1646" s="6">
        <f t="shared" si="154"/>
        <v>39.782999999999987</v>
      </c>
      <c r="T1646" s="8">
        <f t="shared" si="155"/>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11">
        <f t="shared" si="150"/>
        <v>2026</v>
      </c>
      <c r="D1647" s="13" t="str">
        <f t="shared" si="151"/>
        <v>Q3</v>
      </c>
      <c r="E1647" s="4">
        <f>MONTH(SalesDataTable[[#This Row],[Order Date]])</f>
        <v>8</v>
      </c>
      <c r="F1647" s="4"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52"/>
        <v>79.459999999999994</v>
      </c>
      <c r="R1647" s="6">
        <f t="shared" si="153"/>
        <v>29.9</v>
      </c>
      <c r="S1647" s="6">
        <f t="shared" si="154"/>
        <v>49.559999999999995</v>
      </c>
      <c r="T1647" s="8">
        <f t="shared" si="155"/>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11">
        <f t="shared" si="150"/>
        <v>2026</v>
      </c>
      <c r="D1648" s="13" t="str">
        <f t="shared" si="151"/>
        <v>Q3</v>
      </c>
      <c r="E1648" s="4">
        <f>MONTH(SalesDataTable[[#This Row],[Order Date]])</f>
        <v>8</v>
      </c>
      <c r="F1648" s="4"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52"/>
        <v>72.099999999999994</v>
      </c>
      <c r="R1648" s="6">
        <f t="shared" si="153"/>
        <v>27.6</v>
      </c>
      <c r="S1648" s="6">
        <f t="shared" si="154"/>
        <v>44.499999999999993</v>
      </c>
      <c r="T1648" s="8">
        <f t="shared" si="155"/>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11">
        <f t="shared" si="150"/>
        <v>2026</v>
      </c>
      <c r="D1649" s="13" t="str">
        <f t="shared" si="151"/>
        <v>Q3</v>
      </c>
      <c r="E1649" s="4">
        <f>MONTH(SalesDataTable[[#This Row],[Order Date]])</f>
        <v>8</v>
      </c>
      <c r="F1649" s="4"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52"/>
        <v>194.36</v>
      </c>
      <c r="R1649" s="6">
        <f t="shared" si="153"/>
        <v>106.01</v>
      </c>
      <c r="S1649" s="6">
        <f t="shared" si="154"/>
        <v>88.350000000000009</v>
      </c>
      <c r="T1649" s="8">
        <f t="shared" si="155"/>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11">
        <f t="shared" si="150"/>
        <v>2026</v>
      </c>
      <c r="D1650" s="13" t="str">
        <f t="shared" si="151"/>
        <v>Q3</v>
      </c>
      <c r="E1650" s="4">
        <f>MONTH(SalesDataTable[[#This Row],[Order Date]])</f>
        <v>8</v>
      </c>
      <c r="F1650" s="4"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52"/>
        <v>183.03649999999999</v>
      </c>
      <c r="R1650" s="6">
        <f t="shared" si="153"/>
        <v>103.37</v>
      </c>
      <c r="S1650" s="6">
        <f t="shared" si="154"/>
        <v>79.666499999999985</v>
      </c>
      <c r="T1650" s="8">
        <f t="shared" si="155"/>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11">
        <f t="shared" si="150"/>
        <v>2026</v>
      </c>
      <c r="D1651" s="13" t="str">
        <f t="shared" si="151"/>
        <v>Q3</v>
      </c>
      <c r="E1651" s="4">
        <f>MONTH(SalesDataTable[[#This Row],[Order Date]])</f>
        <v>8</v>
      </c>
      <c r="F1651" s="4"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52"/>
        <v>248.72400000000002</v>
      </c>
      <c r="R1651" s="6">
        <f t="shared" si="153"/>
        <v>132.30000000000001</v>
      </c>
      <c r="S1651" s="6">
        <f t="shared" si="154"/>
        <v>116.42400000000001</v>
      </c>
      <c r="T1651" s="8">
        <f t="shared" si="155"/>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11">
        <f t="shared" si="150"/>
        <v>2026</v>
      </c>
      <c r="D1652" s="13" t="str">
        <f t="shared" si="151"/>
        <v>Q3</v>
      </c>
      <c r="E1652" s="4">
        <f>MONTH(SalesDataTable[[#This Row],[Order Date]])</f>
        <v>8</v>
      </c>
      <c r="F1652" s="4"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52"/>
        <v>192.82</v>
      </c>
      <c r="R1652" s="6">
        <f t="shared" si="153"/>
        <v>104.98</v>
      </c>
      <c r="S1652" s="6">
        <f t="shared" si="154"/>
        <v>87.839999999999989</v>
      </c>
      <c r="T1652" s="8">
        <f t="shared" si="155"/>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11">
        <f t="shared" si="150"/>
        <v>2026</v>
      </c>
      <c r="D1653" s="13" t="str">
        <f t="shared" si="151"/>
        <v>Q3</v>
      </c>
      <c r="E1653" s="4">
        <f>MONTH(SalesDataTable[[#This Row],[Order Date]])</f>
        <v>8</v>
      </c>
      <c r="F1653" s="4"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52"/>
        <v>240.29999999999998</v>
      </c>
      <c r="R1653" s="6">
        <f t="shared" si="153"/>
        <v>127.22999999999999</v>
      </c>
      <c r="S1653" s="6">
        <f t="shared" si="154"/>
        <v>113.07</v>
      </c>
      <c r="T1653" s="8">
        <f t="shared" si="155"/>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11">
        <f t="shared" si="150"/>
        <v>2026</v>
      </c>
      <c r="D1654" s="13" t="str">
        <f t="shared" si="151"/>
        <v>Q3</v>
      </c>
      <c r="E1654" s="4">
        <f>MONTH(SalesDataTable[[#This Row],[Order Date]])</f>
        <v>8</v>
      </c>
      <c r="F1654" s="4"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52"/>
        <v>499.56000000000006</v>
      </c>
      <c r="R1654" s="6">
        <f t="shared" si="153"/>
        <v>262.79999999999995</v>
      </c>
      <c r="S1654" s="6">
        <f t="shared" si="154"/>
        <v>236.7600000000001</v>
      </c>
      <c r="T1654" s="8">
        <f t="shared" si="155"/>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11">
        <f t="shared" si="150"/>
        <v>2026</v>
      </c>
      <c r="D1655" s="13" t="str">
        <f t="shared" si="151"/>
        <v>Q3</v>
      </c>
      <c r="E1655" s="4">
        <f>MONTH(SalesDataTable[[#This Row],[Order Date]])</f>
        <v>8</v>
      </c>
      <c r="F1655" s="4"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52"/>
        <v>161.84</v>
      </c>
      <c r="R1655" s="6">
        <f t="shared" si="153"/>
        <v>60.48</v>
      </c>
      <c r="S1655" s="6">
        <f t="shared" si="154"/>
        <v>101.36000000000001</v>
      </c>
      <c r="T1655" s="8">
        <f t="shared" si="155"/>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11">
        <f t="shared" si="150"/>
        <v>2026</v>
      </c>
      <c r="D1656" s="13" t="str">
        <f t="shared" si="151"/>
        <v>Q3</v>
      </c>
      <c r="E1656" s="4">
        <f>MONTH(SalesDataTable[[#This Row],[Order Date]])</f>
        <v>8</v>
      </c>
      <c r="F1656" s="4"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52"/>
        <v>326.20000000000005</v>
      </c>
      <c r="R1656" s="6">
        <f t="shared" si="153"/>
        <v>210.45000000000002</v>
      </c>
      <c r="S1656" s="6">
        <f t="shared" si="154"/>
        <v>115.75000000000003</v>
      </c>
      <c r="T1656" s="8">
        <f t="shared" si="155"/>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11">
        <f t="shared" si="150"/>
        <v>2026</v>
      </c>
      <c r="D1657" s="13" t="str">
        <f t="shared" si="151"/>
        <v>Q3</v>
      </c>
      <c r="E1657" s="4">
        <f>MONTH(SalesDataTable[[#This Row],[Order Date]])</f>
        <v>8</v>
      </c>
      <c r="F1657" s="4"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52"/>
        <v>167.12</v>
      </c>
      <c r="R1657" s="6">
        <f t="shared" si="153"/>
        <v>78.239999999999995</v>
      </c>
      <c r="S1657" s="6">
        <f t="shared" si="154"/>
        <v>88.88000000000001</v>
      </c>
      <c r="T1657" s="8">
        <f t="shared" si="155"/>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11">
        <f t="shared" si="150"/>
        <v>2026</v>
      </c>
      <c r="D1658" s="13" t="str">
        <f t="shared" si="151"/>
        <v>Q3</v>
      </c>
      <c r="E1658" s="4">
        <f>MONTH(SalesDataTable[[#This Row],[Order Date]])</f>
        <v>8</v>
      </c>
      <c r="F1658" s="4"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52"/>
        <v>377.25</v>
      </c>
      <c r="R1658" s="6">
        <f t="shared" si="153"/>
        <v>186.14999999999998</v>
      </c>
      <c r="S1658" s="6">
        <f t="shared" si="154"/>
        <v>191.10000000000002</v>
      </c>
      <c r="T1658" s="8">
        <f t="shared" si="155"/>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11">
        <f t="shared" si="150"/>
        <v>2026</v>
      </c>
      <c r="D1659" s="13" t="str">
        <f t="shared" si="151"/>
        <v>Q3</v>
      </c>
      <c r="E1659" s="4">
        <f>MONTH(SalesDataTable[[#This Row],[Order Date]])</f>
        <v>8</v>
      </c>
      <c r="F1659" s="4"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52"/>
        <v>32.058</v>
      </c>
      <c r="R1659" s="6">
        <f t="shared" si="153"/>
        <v>13.55</v>
      </c>
      <c r="S1659" s="6">
        <f t="shared" si="154"/>
        <v>18.507999999999999</v>
      </c>
      <c r="T1659" s="8">
        <f t="shared" si="155"/>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11">
        <f t="shared" si="150"/>
        <v>2026</v>
      </c>
      <c r="D1660" s="13" t="str">
        <f t="shared" si="151"/>
        <v>Q3</v>
      </c>
      <c r="E1660" s="4">
        <f>MONTH(SalesDataTable[[#This Row],[Order Date]])</f>
        <v>8</v>
      </c>
      <c r="F1660" s="4"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52"/>
        <v>208.04</v>
      </c>
      <c r="R1660" s="6">
        <f t="shared" si="153"/>
        <v>100.52</v>
      </c>
      <c r="S1660" s="6">
        <f t="shared" si="154"/>
        <v>107.52</v>
      </c>
      <c r="T1660" s="8">
        <f t="shared" si="155"/>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11">
        <f t="shared" si="150"/>
        <v>2026</v>
      </c>
      <c r="D1661" s="13" t="str">
        <f t="shared" si="151"/>
        <v>Q3</v>
      </c>
      <c r="E1661" s="4">
        <f>MONTH(SalesDataTable[[#This Row],[Order Date]])</f>
        <v>8</v>
      </c>
      <c r="F1661" s="4"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52"/>
        <v>667.51199999999994</v>
      </c>
      <c r="R1661" s="6">
        <f t="shared" si="153"/>
        <v>358.64</v>
      </c>
      <c r="S1661" s="6">
        <f t="shared" si="154"/>
        <v>308.87199999999996</v>
      </c>
      <c r="T1661" s="8">
        <f t="shared" si="155"/>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11">
        <f t="shared" si="150"/>
        <v>2026</v>
      </c>
      <c r="D1662" s="13" t="str">
        <f t="shared" si="151"/>
        <v>Q3</v>
      </c>
      <c r="E1662" s="4">
        <f>MONTH(SalesDataTable[[#This Row],[Order Date]])</f>
        <v>8</v>
      </c>
      <c r="F1662" s="4"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52"/>
        <v>90.58</v>
      </c>
      <c r="R1662" s="6">
        <f t="shared" si="153"/>
        <v>44.53</v>
      </c>
      <c r="S1662" s="6">
        <f t="shared" si="154"/>
        <v>46.05</v>
      </c>
      <c r="T1662" s="8">
        <f t="shared" si="155"/>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11">
        <f t="shared" si="150"/>
        <v>2026</v>
      </c>
      <c r="D1663" s="13" t="str">
        <f t="shared" si="151"/>
        <v>Q3</v>
      </c>
      <c r="E1663" s="4">
        <f>MONTH(SalesDataTable[[#This Row],[Order Date]])</f>
        <v>8</v>
      </c>
      <c r="F1663" s="4"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52"/>
        <v>120.22</v>
      </c>
      <c r="R1663" s="6">
        <f t="shared" si="153"/>
        <v>62.31</v>
      </c>
      <c r="S1663" s="6">
        <f t="shared" si="154"/>
        <v>57.91</v>
      </c>
      <c r="T1663" s="8">
        <f t="shared" si="155"/>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11">
        <f t="shared" si="150"/>
        <v>2026</v>
      </c>
      <c r="D1664" s="13" t="str">
        <f t="shared" si="151"/>
        <v>Q3</v>
      </c>
      <c r="E1664" s="4">
        <f>MONTH(SalesDataTable[[#This Row],[Order Date]])</f>
        <v>8</v>
      </c>
      <c r="F1664" s="4"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52"/>
        <v>109.05000000000001</v>
      </c>
      <c r="R1664" s="6">
        <f t="shared" si="153"/>
        <v>40.26</v>
      </c>
      <c r="S1664" s="6">
        <f t="shared" si="154"/>
        <v>68.79000000000002</v>
      </c>
      <c r="T1664" s="8">
        <f t="shared" si="155"/>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11">
        <f t="shared" si="150"/>
        <v>2026</v>
      </c>
      <c r="D1665" s="13" t="str">
        <f t="shared" si="151"/>
        <v>Q3</v>
      </c>
      <c r="E1665" s="4">
        <f>MONTH(SalesDataTable[[#This Row],[Order Date]])</f>
        <v>8</v>
      </c>
      <c r="F1665" s="4"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52"/>
        <v>390.56</v>
      </c>
      <c r="R1665" s="6">
        <f t="shared" si="153"/>
        <v>204.48</v>
      </c>
      <c r="S1665" s="6">
        <f t="shared" si="154"/>
        <v>186.08</v>
      </c>
      <c r="T1665" s="8">
        <f t="shared" si="155"/>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11">
        <f t="shared" ref="C1666:C1729" si="156">YEAR(B1666)</f>
        <v>2026</v>
      </c>
      <c r="D1666" s="13" t="str">
        <f t="shared" ref="D1666:D1729" si="157">"Q"&amp;ROUNDUP(MONTH(B1666)/3,0)</f>
        <v>Q3</v>
      </c>
      <c r="E1666" s="4">
        <f>MONTH(SalesDataTable[[#This Row],[Order Date]])</f>
        <v>8</v>
      </c>
      <c r="F1666" s="4"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58">M1666*N1666*(1-O1666)</f>
        <v>184.2</v>
      </c>
      <c r="R1666" s="6">
        <f t="shared" ref="R1666:R1729" si="159">M1666*P1666</f>
        <v>75</v>
      </c>
      <c r="S1666" s="6">
        <f t="shared" ref="S1666:S1729" si="160">Q1666-R1666</f>
        <v>109.19999999999999</v>
      </c>
      <c r="T1666" s="8">
        <f t="shared" ref="T1666:T1729" si="161">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11">
        <f t="shared" si="156"/>
        <v>2026</v>
      </c>
      <c r="D1667" s="13" t="str">
        <f t="shared" si="157"/>
        <v>Q3</v>
      </c>
      <c r="E1667" s="4">
        <f>MONTH(SalesDataTable[[#This Row],[Order Date]])</f>
        <v>8</v>
      </c>
      <c r="F1667" s="4"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58"/>
        <v>72.936000000000007</v>
      </c>
      <c r="R1667" s="6">
        <f t="shared" si="159"/>
        <v>39.29</v>
      </c>
      <c r="S1667" s="6">
        <f t="shared" si="160"/>
        <v>33.646000000000008</v>
      </c>
      <c r="T1667" s="8">
        <f t="shared" si="161"/>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11">
        <f t="shared" si="156"/>
        <v>2026</v>
      </c>
      <c r="D1668" s="13" t="str">
        <f t="shared" si="157"/>
        <v>Q3</v>
      </c>
      <c r="E1668" s="4">
        <f>MONTH(SalesDataTable[[#This Row],[Order Date]])</f>
        <v>8</v>
      </c>
      <c r="F1668" s="4"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58"/>
        <v>181.56399999999999</v>
      </c>
      <c r="R1668" s="6">
        <f t="shared" si="159"/>
        <v>106.14</v>
      </c>
      <c r="S1668" s="6">
        <f t="shared" si="160"/>
        <v>75.423999999999992</v>
      </c>
      <c r="T1668" s="8">
        <f t="shared" si="161"/>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11">
        <f t="shared" si="156"/>
        <v>2026</v>
      </c>
      <c r="D1669" s="13" t="str">
        <f t="shared" si="157"/>
        <v>Q3</v>
      </c>
      <c r="E1669" s="4">
        <f>MONTH(SalesDataTable[[#This Row],[Order Date]])</f>
        <v>8</v>
      </c>
      <c r="F1669" s="4"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58"/>
        <v>156.19</v>
      </c>
      <c r="R1669" s="6">
        <f t="shared" si="159"/>
        <v>79.239999999999995</v>
      </c>
      <c r="S1669" s="6">
        <f t="shared" si="160"/>
        <v>76.95</v>
      </c>
      <c r="T1669" s="8">
        <f t="shared" si="161"/>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11">
        <f t="shared" si="156"/>
        <v>2026</v>
      </c>
      <c r="D1670" s="13" t="str">
        <f t="shared" si="157"/>
        <v>Q3</v>
      </c>
      <c r="E1670" s="4">
        <f>MONTH(SalesDataTable[[#This Row],[Order Date]])</f>
        <v>8</v>
      </c>
      <c r="F1670" s="4"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58"/>
        <v>147.72</v>
      </c>
      <c r="R1670" s="6">
        <f t="shared" si="159"/>
        <v>53.44</v>
      </c>
      <c r="S1670" s="6">
        <f t="shared" si="160"/>
        <v>94.28</v>
      </c>
      <c r="T1670" s="8">
        <f t="shared" si="161"/>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11">
        <f t="shared" si="156"/>
        <v>2026</v>
      </c>
      <c r="D1671" s="13" t="str">
        <f t="shared" si="157"/>
        <v>Q3</v>
      </c>
      <c r="E1671" s="4">
        <f>MONTH(SalesDataTable[[#This Row],[Order Date]])</f>
        <v>8</v>
      </c>
      <c r="F1671" s="4"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58"/>
        <v>299.13599999999997</v>
      </c>
      <c r="R1671" s="6">
        <f t="shared" si="159"/>
        <v>154.97999999999999</v>
      </c>
      <c r="S1671" s="6">
        <f t="shared" si="160"/>
        <v>144.15599999999998</v>
      </c>
      <c r="T1671" s="8">
        <f t="shared" si="161"/>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11">
        <f t="shared" si="156"/>
        <v>2026</v>
      </c>
      <c r="D1672" s="13" t="str">
        <f t="shared" si="157"/>
        <v>Q3</v>
      </c>
      <c r="E1672" s="4">
        <f>MONTH(SalesDataTable[[#This Row],[Order Date]])</f>
        <v>8</v>
      </c>
      <c r="F1672" s="4"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58"/>
        <v>505.53</v>
      </c>
      <c r="R1672" s="6">
        <f t="shared" si="159"/>
        <v>256.02</v>
      </c>
      <c r="S1672" s="6">
        <f t="shared" si="160"/>
        <v>249.51</v>
      </c>
      <c r="T1672" s="8">
        <f t="shared" si="161"/>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11">
        <f t="shared" si="156"/>
        <v>2026</v>
      </c>
      <c r="D1673" s="13" t="str">
        <f t="shared" si="157"/>
        <v>Q3</v>
      </c>
      <c r="E1673" s="4">
        <f>MONTH(SalesDataTable[[#This Row],[Order Date]])</f>
        <v>8</v>
      </c>
      <c r="F1673" s="4"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58"/>
        <v>44.117999999999995</v>
      </c>
      <c r="R1673" s="6">
        <f t="shared" si="159"/>
        <v>18.59</v>
      </c>
      <c r="S1673" s="6">
        <f t="shared" si="160"/>
        <v>25.527999999999995</v>
      </c>
      <c r="T1673" s="8">
        <f t="shared" si="161"/>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11">
        <f t="shared" si="156"/>
        <v>2026</v>
      </c>
      <c r="D1674" s="13" t="str">
        <f t="shared" si="157"/>
        <v>Q3</v>
      </c>
      <c r="E1674" s="4">
        <f>MONTH(SalesDataTable[[#This Row],[Order Date]])</f>
        <v>8</v>
      </c>
      <c r="F1674" s="4"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58"/>
        <v>62.910000000000004</v>
      </c>
      <c r="R1674" s="6">
        <f t="shared" si="159"/>
        <v>31.43</v>
      </c>
      <c r="S1674" s="6">
        <f t="shared" si="160"/>
        <v>31.480000000000004</v>
      </c>
      <c r="T1674" s="8">
        <f t="shared" si="161"/>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11">
        <f t="shared" si="156"/>
        <v>2026</v>
      </c>
      <c r="D1675" s="13" t="str">
        <f t="shared" si="157"/>
        <v>Q3</v>
      </c>
      <c r="E1675" s="4">
        <f>MONTH(SalesDataTable[[#This Row],[Order Date]])</f>
        <v>8</v>
      </c>
      <c r="F1675" s="4"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58"/>
        <v>79.66</v>
      </c>
      <c r="R1675" s="6">
        <f t="shared" si="159"/>
        <v>34.36</v>
      </c>
      <c r="S1675" s="6">
        <f t="shared" si="160"/>
        <v>45.3</v>
      </c>
      <c r="T1675" s="8">
        <f t="shared" si="161"/>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11">
        <f t="shared" si="156"/>
        <v>2026</v>
      </c>
      <c r="D1676" s="13" t="str">
        <f t="shared" si="157"/>
        <v>Q3</v>
      </c>
      <c r="E1676" s="4">
        <f>MONTH(SalesDataTable[[#This Row],[Order Date]])</f>
        <v>8</v>
      </c>
      <c r="F1676" s="4"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58"/>
        <v>72.040000000000006</v>
      </c>
      <c r="R1676" s="6">
        <f t="shared" si="159"/>
        <v>27.74</v>
      </c>
      <c r="S1676" s="6">
        <f t="shared" si="160"/>
        <v>44.300000000000011</v>
      </c>
      <c r="T1676" s="8">
        <f t="shared" si="161"/>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11">
        <f t="shared" si="156"/>
        <v>2026</v>
      </c>
      <c r="D1677" s="13" t="str">
        <f t="shared" si="157"/>
        <v>Q3</v>
      </c>
      <c r="E1677" s="4">
        <f>MONTH(SalesDataTable[[#This Row],[Order Date]])</f>
        <v>8</v>
      </c>
      <c r="F1677" s="4"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58"/>
        <v>375.93</v>
      </c>
      <c r="R1677" s="6">
        <f t="shared" si="159"/>
        <v>202.92000000000002</v>
      </c>
      <c r="S1677" s="6">
        <f t="shared" si="160"/>
        <v>173.01</v>
      </c>
      <c r="T1677" s="8">
        <f t="shared" si="161"/>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11">
        <f t="shared" si="156"/>
        <v>2026</v>
      </c>
      <c r="D1678" s="13" t="str">
        <f t="shared" si="157"/>
        <v>Q3</v>
      </c>
      <c r="E1678" s="4">
        <f>MONTH(SalesDataTable[[#This Row],[Order Date]])</f>
        <v>8</v>
      </c>
      <c r="F1678" s="4"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58"/>
        <v>249.75</v>
      </c>
      <c r="R1678" s="6">
        <f t="shared" si="159"/>
        <v>139.14000000000001</v>
      </c>
      <c r="S1678" s="6">
        <f t="shared" si="160"/>
        <v>110.60999999999999</v>
      </c>
      <c r="T1678" s="8">
        <f t="shared" si="161"/>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11">
        <f t="shared" si="156"/>
        <v>2026</v>
      </c>
      <c r="D1679" s="13" t="str">
        <f t="shared" si="157"/>
        <v>Q3</v>
      </c>
      <c r="E1679" s="4">
        <f>MONTH(SalesDataTable[[#This Row],[Order Date]])</f>
        <v>8</v>
      </c>
      <c r="F1679" s="4"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58"/>
        <v>452.16</v>
      </c>
      <c r="R1679" s="6">
        <f t="shared" si="159"/>
        <v>248.35000000000002</v>
      </c>
      <c r="S1679" s="6">
        <f t="shared" si="160"/>
        <v>203.81</v>
      </c>
      <c r="T1679" s="8">
        <f t="shared" si="161"/>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11">
        <f t="shared" si="156"/>
        <v>2026</v>
      </c>
      <c r="D1680" s="13" t="str">
        <f t="shared" si="157"/>
        <v>Q3</v>
      </c>
      <c r="E1680" s="4">
        <f>MONTH(SalesDataTable[[#This Row],[Order Date]])</f>
        <v>8</v>
      </c>
      <c r="F1680" s="4"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58"/>
        <v>159.56</v>
      </c>
      <c r="R1680" s="6">
        <f t="shared" si="159"/>
        <v>77.540000000000006</v>
      </c>
      <c r="S1680" s="6">
        <f t="shared" si="160"/>
        <v>82.02</v>
      </c>
      <c r="T1680" s="8">
        <f t="shared" si="161"/>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11">
        <f t="shared" si="156"/>
        <v>2026</v>
      </c>
      <c r="D1681" s="13" t="str">
        <f t="shared" si="157"/>
        <v>Q3</v>
      </c>
      <c r="E1681" s="4">
        <f>MONTH(SalesDataTable[[#This Row],[Order Date]])</f>
        <v>8</v>
      </c>
      <c r="F1681" s="4"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58"/>
        <v>519.98400000000004</v>
      </c>
      <c r="R1681" s="6">
        <f t="shared" si="159"/>
        <v>310.64</v>
      </c>
      <c r="S1681" s="6">
        <f t="shared" si="160"/>
        <v>209.34400000000005</v>
      </c>
      <c r="T1681" s="8">
        <f t="shared" si="161"/>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11">
        <f t="shared" si="156"/>
        <v>2026</v>
      </c>
      <c r="D1682" s="13" t="str">
        <f t="shared" si="157"/>
        <v>Q3</v>
      </c>
      <c r="E1682" s="4">
        <f>MONTH(SalesDataTable[[#This Row],[Order Date]])</f>
        <v>8</v>
      </c>
      <c r="F1682" s="4"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58"/>
        <v>472.26</v>
      </c>
      <c r="R1682" s="6">
        <f t="shared" si="159"/>
        <v>233.96999999999997</v>
      </c>
      <c r="S1682" s="6">
        <f t="shared" si="160"/>
        <v>238.29000000000002</v>
      </c>
      <c r="T1682" s="8">
        <f t="shared" si="161"/>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11">
        <f t="shared" si="156"/>
        <v>2026</v>
      </c>
      <c r="D1683" s="13" t="str">
        <f t="shared" si="157"/>
        <v>Q3</v>
      </c>
      <c r="E1683" s="4">
        <f>MONTH(SalesDataTable[[#This Row],[Order Date]])</f>
        <v>8</v>
      </c>
      <c r="F1683" s="4"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58"/>
        <v>85.851500000000001</v>
      </c>
      <c r="R1683" s="6">
        <f t="shared" si="159"/>
        <v>45.89</v>
      </c>
      <c r="S1683" s="6">
        <f t="shared" si="160"/>
        <v>39.961500000000001</v>
      </c>
      <c r="T1683" s="8">
        <f t="shared" si="161"/>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11">
        <f t="shared" si="156"/>
        <v>2026</v>
      </c>
      <c r="D1684" s="13" t="str">
        <f t="shared" si="157"/>
        <v>Q3</v>
      </c>
      <c r="E1684" s="4">
        <f>MONTH(SalesDataTable[[#This Row],[Order Date]])</f>
        <v>8</v>
      </c>
      <c r="F1684" s="4"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58"/>
        <v>1336.0725</v>
      </c>
      <c r="R1684" s="6">
        <f t="shared" si="159"/>
        <v>745.05000000000007</v>
      </c>
      <c r="S1684" s="6">
        <f t="shared" si="160"/>
        <v>591.02249999999992</v>
      </c>
      <c r="T1684" s="8">
        <f t="shared" si="161"/>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11">
        <f t="shared" si="156"/>
        <v>2026</v>
      </c>
      <c r="D1685" s="13" t="str">
        <f t="shared" si="157"/>
        <v>Q3</v>
      </c>
      <c r="E1685" s="4">
        <f>MONTH(SalesDataTable[[#This Row],[Order Date]])</f>
        <v>8</v>
      </c>
      <c r="F1685" s="4"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58"/>
        <v>130.94</v>
      </c>
      <c r="R1685" s="6">
        <f t="shared" si="159"/>
        <v>66.06</v>
      </c>
      <c r="S1685" s="6">
        <f t="shared" si="160"/>
        <v>64.88</v>
      </c>
      <c r="T1685" s="8">
        <f t="shared" si="161"/>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11">
        <f t="shared" si="156"/>
        <v>2026</v>
      </c>
      <c r="D1686" s="13" t="str">
        <f t="shared" si="157"/>
        <v>Q3</v>
      </c>
      <c r="E1686" s="4">
        <f>MONTH(SalesDataTable[[#This Row],[Order Date]])</f>
        <v>8</v>
      </c>
      <c r="F1686" s="4"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58"/>
        <v>38.399000000000001</v>
      </c>
      <c r="R1686" s="6">
        <f t="shared" si="159"/>
        <v>16.62</v>
      </c>
      <c r="S1686" s="6">
        <f t="shared" si="160"/>
        <v>21.779</v>
      </c>
      <c r="T1686" s="8">
        <f t="shared" si="161"/>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11">
        <f t="shared" si="156"/>
        <v>2026</v>
      </c>
      <c r="D1687" s="13" t="str">
        <f t="shared" si="157"/>
        <v>Q3</v>
      </c>
      <c r="E1687" s="4">
        <f>MONTH(SalesDataTable[[#This Row],[Order Date]])</f>
        <v>8</v>
      </c>
      <c r="F1687" s="4"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58"/>
        <v>287.6825</v>
      </c>
      <c r="R1687" s="6">
        <f t="shared" si="159"/>
        <v>197.2</v>
      </c>
      <c r="S1687" s="6">
        <f t="shared" si="160"/>
        <v>90.482500000000016</v>
      </c>
      <c r="T1687" s="8">
        <f t="shared" si="161"/>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11">
        <f t="shared" si="156"/>
        <v>2026</v>
      </c>
      <c r="D1688" s="13" t="str">
        <f t="shared" si="157"/>
        <v>Q3</v>
      </c>
      <c r="E1688" s="4">
        <f>MONTH(SalesDataTable[[#This Row],[Order Date]])</f>
        <v>8</v>
      </c>
      <c r="F1688" s="4"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58"/>
        <v>98.724000000000004</v>
      </c>
      <c r="R1688" s="6">
        <f t="shared" si="159"/>
        <v>50.71</v>
      </c>
      <c r="S1688" s="6">
        <f t="shared" si="160"/>
        <v>48.014000000000003</v>
      </c>
      <c r="T1688" s="8">
        <f t="shared" si="161"/>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11">
        <f t="shared" si="156"/>
        <v>2026</v>
      </c>
      <c r="D1689" s="13" t="str">
        <f t="shared" si="157"/>
        <v>Q3</v>
      </c>
      <c r="E1689" s="4">
        <f>MONTH(SalesDataTable[[#This Row],[Order Date]])</f>
        <v>8</v>
      </c>
      <c r="F1689" s="4"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58"/>
        <v>279.01799999999997</v>
      </c>
      <c r="R1689" s="6">
        <f t="shared" si="159"/>
        <v>138.60000000000002</v>
      </c>
      <c r="S1689" s="6">
        <f t="shared" si="160"/>
        <v>140.41799999999995</v>
      </c>
      <c r="T1689" s="8">
        <f t="shared" si="161"/>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11">
        <f t="shared" si="156"/>
        <v>2026</v>
      </c>
      <c r="D1690" s="13" t="str">
        <f t="shared" si="157"/>
        <v>Q3</v>
      </c>
      <c r="E1690" s="4">
        <f>MONTH(SalesDataTable[[#This Row],[Order Date]])</f>
        <v>8</v>
      </c>
      <c r="F1690" s="4"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58"/>
        <v>597.67200000000003</v>
      </c>
      <c r="R1690" s="6">
        <f t="shared" si="159"/>
        <v>351.96</v>
      </c>
      <c r="S1690" s="6">
        <f t="shared" si="160"/>
        <v>245.71200000000005</v>
      </c>
      <c r="T1690" s="8">
        <f t="shared" si="161"/>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11">
        <f t="shared" si="156"/>
        <v>2026</v>
      </c>
      <c r="D1691" s="13" t="str">
        <f t="shared" si="157"/>
        <v>Q3</v>
      </c>
      <c r="E1691" s="4">
        <f>MONTH(SalesDataTable[[#This Row],[Order Date]])</f>
        <v>8</v>
      </c>
      <c r="F1691" s="4"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58"/>
        <v>91.062000000000012</v>
      </c>
      <c r="R1691" s="6">
        <f t="shared" si="159"/>
        <v>45.36</v>
      </c>
      <c r="S1691" s="6">
        <f t="shared" si="160"/>
        <v>45.702000000000012</v>
      </c>
      <c r="T1691" s="8">
        <f t="shared" si="161"/>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11">
        <f t="shared" si="156"/>
        <v>2026</v>
      </c>
      <c r="D1692" s="13" t="str">
        <f t="shared" si="157"/>
        <v>Q3</v>
      </c>
      <c r="E1692" s="4">
        <f>MONTH(SalesDataTable[[#This Row],[Order Date]])</f>
        <v>8</v>
      </c>
      <c r="F1692" s="4"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58"/>
        <v>155.83000000000001</v>
      </c>
      <c r="R1692" s="6">
        <f t="shared" si="159"/>
        <v>77.260000000000005</v>
      </c>
      <c r="S1692" s="6">
        <f t="shared" si="160"/>
        <v>78.570000000000007</v>
      </c>
      <c r="T1692" s="8">
        <f t="shared" si="161"/>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11">
        <f t="shared" si="156"/>
        <v>2026</v>
      </c>
      <c r="D1693" s="13" t="str">
        <f t="shared" si="157"/>
        <v>Q3</v>
      </c>
      <c r="E1693" s="4">
        <f>MONTH(SalesDataTable[[#This Row],[Order Date]])</f>
        <v>8</v>
      </c>
      <c r="F1693" s="4"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58"/>
        <v>34.561</v>
      </c>
      <c r="R1693" s="6">
        <f t="shared" si="159"/>
        <v>14.2</v>
      </c>
      <c r="S1693" s="6">
        <f t="shared" si="160"/>
        <v>20.361000000000001</v>
      </c>
      <c r="T1693" s="8">
        <f t="shared" si="161"/>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11">
        <f t="shared" si="156"/>
        <v>2026</v>
      </c>
      <c r="D1694" s="13" t="str">
        <f t="shared" si="157"/>
        <v>Q3</v>
      </c>
      <c r="E1694" s="4">
        <f>MONTH(SalesDataTable[[#This Row],[Order Date]])</f>
        <v>8</v>
      </c>
      <c r="F1694" s="4"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58"/>
        <v>248.18</v>
      </c>
      <c r="R1694" s="6">
        <f t="shared" si="159"/>
        <v>120.78</v>
      </c>
      <c r="S1694" s="6">
        <f t="shared" si="160"/>
        <v>127.4</v>
      </c>
      <c r="T1694" s="8">
        <f t="shared" si="161"/>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11">
        <f t="shared" si="156"/>
        <v>2026</v>
      </c>
      <c r="D1695" s="13" t="str">
        <f t="shared" si="157"/>
        <v>Q3</v>
      </c>
      <c r="E1695" s="4">
        <f>MONTH(SalesDataTable[[#This Row],[Order Date]])</f>
        <v>8</v>
      </c>
      <c r="F1695" s="4"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58"/>
        <v>134.88099999999997</v>
      </c>
      <c r="R1695" s="6">
        <f t="shared" si="159"/>
        <v>79.510000000000005</v>
      </c>
      <c r="S1695" s="6">
        <f t="shared" si="160"/>
        <v>55.370999999999967</v>
      </c>
      <c r="T1695" s="8">
        <f t="shared" si="161"/>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11">
        <f t="shared" si="156"/>
        <v>2026</v>
      </c>
      <c r="D1696" s="13" t="str">
        <f t="shared" si="157"/>
        <v>Q3</v>
      </c>
      <c r="E1696" s="4">
        <f>MONTH(SalesDataTable[[#This Row],[Order Date]])</f>
        <v>8</v>
      </c>
      <c r="F1696" s="4"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58"/>
        <v>518.2025000000001</v>
      </c>
      <c r="R1696" s="6">
        <f t="shared" si="159"/>
        <v>311.39999999999998</v>
      </c>
      <c r="S1696" s="6">
        <f t="shared" si="160"/>
        <v>206.80250000000012</v>
      </c>
      <c r="T1696" s="8">
        <f t="shared" si="161"/>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11">
        <f t="shared" si="156"/>
        <v>2026</v>
      </c>
      <c r="D1697" s="13" t="str">
        <f t="shared" si="157"/>
        <v>Q3</v>
      </c>
      <c r="E1697" s="4">
        <f>MONTH(SalesDataTable[[#This Row],[Order Date]])</f>
        <v>8</v>
      </c>
      <c r="F1697" s="4"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58"/>
        <v>30.242999999999999</v>
      </c>
      <c r="R1697" s="6">
        <f t="shared" si="159"/>
        <v>13.94</v>
      </c>
      <c r="S1697" s="6">
        <f t="shared" si="160"/>
        <v>16.302999999999997</v>
      </c>
      <c r="T1697" s="8">
        <f t="shared" si="161"/>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11">
        <f t="shared" si="156"/>
        <v>2026</v>
      </c>
      <c r="D1698" s="13" t="str">
        <f t="shared" si="157"/>
        <v>Q3</v>
      </c>
      <c r="E1698" s="4">
        <f>MONTH(SalesDataTable[[#This Row],[Order Date]])</f>
        <v>8</v>
      </c>
      <c r="F1698" s="4"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58"/>
        <v>157.84</v>
      </c>
      <c r="R1698" s="6">
        <f t="shared" si="159"/>
        <v>77.87</v>
      </c>
      <c r="S1698" s="6">
        <f t="shared" si="160"/>
        <v>79.97</v>
      </c>
      <c r="T1698" s="8">
        <f t="shared" si="161"/>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11">
        <f t="shared" si="156"/>
        <v>2026</v>
      </c>
      <c r="D1699" s="13" t="str">
        <f t="shared" si="157"/>
        <v>Q3</v>
      </c>
      <c r="E1699" s="4">
        <f>MONTH(SalesDataTable[[#This Row],[Order Date]])</f>
        <v>8</v>
      </c>
      <c r="F1699" s="4"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58"/>
        <v>336.35</v>
      </c>
      <c r="R1699" s="6">
        <f t="shared" si="159"/>
        <v>195.07</v>
      </c>
      <c r="S1699" s="6">
        <f t="shared" si="160"/>
        <v>141.28000000000003</v>
      </c>
      <c r="T1699" s="8">
        <f t="shared" si="161"/>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11">
        <f t="shared" si="156"/>
        <v>2026</v>
      </c>
      <c r="D1700" s="13" t="str">
        <f t="shared" si="157"/>
        <v>Q3</v>
      </c>
      <c r="E1700" s="4">
        <f>MONTH(SalesDataTable[[#This Row],[Order Date]])</f>
        <v>8</v>
      </c>
      <c r="F1700" s="4"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58"/>
        <v>390.22650000000004</v>
      </c>
      <c r="R1700" s="6">
        <f t="shared" si="159"/>
        <v>234.71999999999997</v>
      </c>
      <c r="S1700" s="6">
        <f t="shared" si="160"/>
        <v>155.50650000000007</v>
      </c>
      <c r="T1700" s="8">
        <f t="shared" si="161"/>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11">
        <f t="shared" si="156"/>
        <v>2026</v>
      </c>
      <c r="D1701" s="13" t="str">
        <f t="shared" si="157"/>
        <v>Q3</v>
      </c>
      <c r="E1701" s="4">
        <f>MONTH(SalesDataTable[[#This Row],[Order Date]])</f>
        <v>8</v>
      </c>
      <c r="F1701" s="4"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58"/>
        <v>178.517</v>
      </c>
      <c r="R1701" s="6">
        <f t="shared" si="159"/>
        <v>101.12</v>
      </c>
      <c r="S1701" s="6">
        <f t="shared" si="160"/>
        <v>77.396999999999991</v>
      </c>
      <c r="T1701" s="8">
        <f t="shared" si="161"/>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11">
        <f t="shared" si="156"/>
        <v>2026</v>
      </c>
      <c r="D1702" s="13" t="str">
        <f t="shared" si="157"/>
        <v>Q3</v>
      </c>
      <c r="E1702" s="4">
        <f>MONTH(SalesDataTable[[#This Row],[Order Date]])</f>
        <v>8</v>
      </c>
      <c r="F1702" s="4"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58"/>
        <v>90.94</v>
      </c>
      <c r="R1702" s="6">
        <f t="shared" si="159"/>
        <v>36.54</v>
      </c>
      <c r="S1702" s="6">
        <f t="shared" si="160"/>
        <v>54.4</v>
      </c>
      <c r="T1702" s="8">
        <f t="shared" si="161"/>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11">
        <f t="shared" si="156"/>
        <v>2026</v>
      </c>
      <c r="D1703" s="13" t="str">
        <f t="shared" si="157"/>
        <v>Q3</v>
      </c>
      <c r="E1703" s="4">
        <f>MONTH(SalesDataTable[[#This Row],[Order Date]])</f>
        <v>8</v>
      </c>
      <c r="F1703" s="4"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58"/>
        <v>85.644000000000005</v>
      </c>
      <c r="R1703" s="6">
        <f t="shared" si="159"/>
        <v>36.94</v>
      </c>
      <c r="S1703" s="6">
        <f t="shared" si="160"/>
        <v>48.704000000000008</v>
      </c>
      <c r="T1703" s="8">
        <f t="shared" si="161"/>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11">
        <f t="shared" si="156"/>
        <v>2026</v>
      </c>
      <c r="D1704" s="13" t="str">
        <f t="shared" si="157"/>
        <v>Q3</v>
      </c>
      <c r="E1704" s="4">
        <f>MONTH(SalesDataTable[[#This Row],[Order Date]])</f>
        <v>8</v>
      </c>
      <c r="F1704" s="4"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58"/>
        <v>778.25</v>
      </c>
      <c r="R1704" s="6">
        <f t="shared" si="159"/>
        <v>395.65</v>
      </c>
      <c r="S1704" s="6">
        <f t="shared" si="160"/>
        <v>382.6</v>
      </c>
      <c r="T1704" s="8">
        <f t="shared" si="161"/>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11">
        <f t="shared" si="156"/>
        <v>2026</v>
      </c>
      <c r="D1705" s="13" t="str">
        <f t="shared" si="157"/>
        <v>Q3</v>
      </c>
      <c r="E1705" s="4">
        <f>MONTH(SalesDataTable[[#This Row],[Order Date]])</f>
        <v>8</v>
      </c>
      <c r="F1705" s="4"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58"/>
        <v>195.15</v>
      </c>
      <c r="R1705" s="6">
        <f t="shared" si="159"/>
        <v>101.99</v>
      </c>
      <c r="S1705" s="6">
        <f t="shared" si="160"/>
        <v>93.160000000000011</v>
      </c>
      <c r="T1705" s="8">
        <f t="shared" si="161"/>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11">
        <f t="shared" si="156"/>
        <v>2026</v>
      </c>
      <c r="D1706" s="13" t="str">
        <f t="shared" si="157"/>
        <v>Q3</v>
      </c>
      <c r="E1706" s="4">
        <f>MONTH(SalesDataTable[[#This Row],[Order Date]])</f>
        <v>8</v>
      </c>
      <c r="F1706" s="4"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58"/>
        <v>81.569999999999993</v>
      </c>
      <c r="R1706" s="6">
        <f t="shared" si="159"/>
        <v>43.79</v>
      </c>
      <c r="S1706" s="6">
        <f t="shared" si="160"/>
        <v>37.779999999999994</v>
      </c>
      <c r="T1706" s="8">
        <f t="shared" si="161"/>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11">
        <f t="shared" si="156"/>
        <v>2026</v>
      </c>
      <c r="D1707" s="13" t="str">
        <f t="shared" si="157"/>
        <v>Q3</v>
      </c>
      <c r="E1707" s="4">
        <f>MONTH(SalesDataTable[[#This Row],[Order Date]])</f>
        <v>8</v>
      </c>
      <c r="F1707" s="4"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58"/>
        <v>627.20000000000005</v>
      </c>
      <c r="R1707" s="6">
        <f t="shared" si="159"/>
        <v>297.89999999999998</v>
      </c>
      <c r="S1707" s="6">
        <f t="shared" si="160"/>
        <v>329.30000000000007</v>
      </c>
      <c r="T1707" s="8">
        <f t="shared" si="161"/>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11">
        <f t="shared" si="156"/>
        <v>2026</v>
      </c>
      <c r="D1708" s="13" t="str">
        <f t="shared" si="157"/>
        <v>Q3</v>
      </c>
      <c r="E1708" s="4">
        <f>MONTH(SalesDataTable[[#This Row],[Order Date]])</f>
        <v>8</v>
      </c>
      <c r="F1708" s="4"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58"/>
        <v>294.709</v>
      </c>
      <c r="R1708" s="6">
        <f t="shared" si="159"/>
        <v>160.26</v>
      </c>
      <c r="S1708" s="6">
        <f t="shared" si="160"/>
        <v>134.44900000000001</v>
      </c>
      <c r="T1708" s="8">
        <f t="shared" si="161"/>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11">
        <f t="shared" si="156"/>
        <v>2026</v>
      </c>
      <c r="D1709" s="13" t="str">
        <f t="shared" si="157"/>
        <v>Q3</v>
      </c>
      <c r="E1709" s="4">
        <f>MONTH(SalesDataTable[[#This Row],[Order Date]])</f>
        <v>8</v>
      </c>
      <c r="F1709" s="4"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58"/>
        <v>80.7</v>
      </c>
      <c r="R1709" s="6">
        <f t="shared" si="159"/>
        <v>41.98</v>
      </c>
      <c r="S1709" s="6">
        <f t="shared" si="160"/>
        <v>38.720000000000006</v>
      </c>
      <c r="T1709" s="8">
        <f t="shared" si="161"/>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11">
        <f t="shared" si="156"/>
        <v>2026</v>
      </c>
      <c r="D1710" s="13" t="str">
        <f t="shared" si="157"/>
        <v>Q3</v>
      </c>
      <c r="E1710" s="4">
        <f>MONTH(SalesDataTable[[#This Row],[Order Date]])</f>
        <v>8</v>
      </c>
      <c r="F1710" s="4"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58"/>
        <v>1332.12</v>
      </c>
      <c r="R1710" s="6">
        <f t="shared" si="159"/>
        <v>781.2</v>
      </c>
      <c r="S1710" s="6">
        <f t="shared" si="160"/>
        <v>550.91999999999985</v>
      </c>
      <c r="T1710" s="8">
        <f t="shared" si="161"/>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11">
        <f t="shared" si="156"/>
        <v>2026</v>
      </c>
      <c r="D1711" s="13" t="str">
        <f t="shared" si="157"/>
        <v>Q3</v>
      </c>
      <c r="E1711" s="4">
        <f>MONTH(SalesDataTable[[#This Row],[Order Date]])</f>
        <v>8</v>
      </c>
      <c r="F1711" s="4"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58"/>
        <v>691.7299999999999</v>
      </c>
      <c r="R1711" s="6">
        <f t="shared" si="159"/>
        <v>426.59999999999997</v>
      </c>
      <c r="S1711" s="6">
        <f t="shared" si="160"/>
        <v>265.12999999999994</v>
      </c>
      <c r="T1711" s="8">
        <f t="shared" si="161"/>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11">
        <f t="shared" si="156"/>
        <v>2026</v>
      </c>
      <c r="D1712" s="13" t="str">
        <f t="shared" si="157"/>
        <v>Q3</v>
      </c>
      <c r="E1712" s="4">
        <f>MONTH(SalesDataTable[[#This Row],[Order Date]])</f>
        <v>8</v>
      </c>
      <c r="F1712" s="4"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58"/>
        <v>80.44</v>
      </c>
      <c r="R1712" s="6">
        <f t="shared" si="159"/>
        <v>28.9</v>
      </c>
      <c r="S1712" s="6">
        <f t="shared" si="160"/>
        <v>51.54</v>
      </c>
      <c r="T1712" s="8">
        <f t="shared" si="161"/>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11">
        <f t="shared" si="156"/>
        <v>2026</v>
      </c>
      <c r="D1713" s="13" t="str">
        <f t="shared" si="157"/>
        <v>Q3</v>
      </c>
      <c r="E1713" s="4">
        <f>MONTH(SalesDataTable[[#This Row],[Order Date]])</f>
        <v>8</v>
      </c>
      <c r="F1713" s="4"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58"/>
        <v>38.606999999999999</v>
      </c>
      <c r="R1713" s="6">
        <f t="shared" si="159"/>
        <v>18.079999999999998</v>
      </c>
      <c r="S1713" s="6">
        <f t="shared" si="160"/>
        <v>20.527000000000001</v>
      </c>
      <c r="T1713" s="8">
        <f t="shared" si="161"/>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11">
        <f t="shared" si="156"/>
        <v>2026</v>
      </c>
      <c r="D1714" s="13" t="str">
        <f t="shared" si="157"/>
        <v>Q3</v>
      </c>
      <c r="E1714" s="4">
        <f>MONTH(SalesDataTable[[#This Row],[Order Date]])</f>
        <v>8</v>
      </c>
      <c r="F1714" s="4"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58"/>
        <v>93.55</v>
      </c>
      <c r="R1714" s="6">
        <f t="shared" si="159"/>
        <v>44.89</v>
      </c>
      <c r="S1714" s="6">
        <f t="shared" si="160"/>
        <v>48.66</v>
      </c>
      <c r="T1714" s="8">
        <f t="shared" si="161"/>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11">
        <f t="shared" si="156"/>
        <v>2026</v>
      </c>
      <c r="D1715" s="13" t="str">
        <f t="shared" si="157"/>
        <v>Q3</v>
      </c>
      <c r="E1715" s="4">
        <f>MONTH(SalesDataTable[[#This Row],[Order Date]])</f>
        <v>8</v>
      </c>
      <c r="F1715" s="4"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58"/>
        <v>293.7</v>
      </c>
      <c r="R1715" s="6">
        <f t="shared" si="159"/>
        <v>162.02000000000001</v>
      </c>
      <c r="S1715" s="6">
        <f t="shared" si="160"/>
        <v>131.67999999999998</v>
      </c>
      <c r="T1715" s="8">
        <f t="shared" si="161"/>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11">
        <f t="shared" si="156"/>
        <v>2026</v>
      </c>
      <c r="D1716" s="13" t="str">
        <f t="shared" si="157"/>
        <v>Q3</v>
      </c>
      <c r="E1716" s="4">
        <f>MONTH(SalesDataTable[[#This Row],[Order Date]])</f>
        <v>8</v>
      </c>
      <c r="F1716" s="4"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58"/>
        <v>548.31600000000003</v>
      </c>
      <c r="R1716" s="6">
        <f t="shared" si="159"/>
        <v>300</v>
      </c>
      <c r="S1716" s="6">
        <f t="shared" si="160"/>
        <v>248.31600000000003</v>
      </c>
      <c r="T1716" s="8">
        <f t="shared" si="161"/>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11">
        <f t="shared" si="156"/>
        <v>2026</v>
      </c>
      <c r="D1717" s="13" t="str">
        <f t="shared" si="157"/>
        <v>Q3</v>
      </c>
      <c r="E1717" s="4">
        <f>MONTH(SalesDataTable[[#This Row],[Order Date]])</f>
        <v>8</v>
      </c>
      <c r="F1717" s="4"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58"/>
        <v>125.14</v>
      </c>
      <c r="R1717" s="6">
        <f t="shared" si="159"/>
        <v>69.44</v>
      </c>
      <c r="S1717" s="6">
        <f t="shared" si="160"/>
        <v>55.7</v>
      </c>
      <c r="T1717" s="8">
        <f t="shared" si="161"/>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11">
        <f t="shared" si="156"/>
        <v>2026</v>
      </c>
      <c r="D1718" s="13" t="str">
        <f t="shared" si="157"/>
        <v>Q3</v>
      </c>
      <c r="E1718" s="4">
        <f>MONTH(SalesDataTable[[#This Row],[Order Date]])</f>
        <v>8</v>
      </c>
      <c r="F1718" s="4"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58"/>
        <v>144.43199999999999</v>
      </c>
      <c r="R1718" s="6">
        <f t="shared" si="159"/>
        <v>84.18</v>
      </c>
      <c r="S1718" s="6">
        <f t="shared" si="160"/>
        <v>60.251999999999981</v>
      </c>
      <c r="T1718" s="8">
        <f t="shared" si="161"/>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11">
        <f t="shared" si="156"/>
        <v>2026</v>
      </c>
      <c r="D1719" s="13" t="str">
        <f t="shared" si="157"/>
        <v>Q3</v>
      </c>
      <c r="E1719" s="4">
        <f>MONTH(SalesDataTable[[#This Row],[Order Date]])</f>
        <v>8</v>
      </c>
      <c r="F1719" s="4"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58"/>
        <v>147.24</v>
      </c>
      <c r="R1719" s="6">
        <f t="shared" si="159"/>
        <v>79.11</v>
      </c>
      <c r="S1719" s="6">
        <f t="shared" si="160"/>
        <v>68.13000000000001</v>
      </c>
      <c r="T1719" s="8">
        <f t="shared" si="161"/>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11">
        <f t="shared" si="156"/>
        <v>2026</v>
      </c>
      <c r="D1720" s="13" t="str">
        <f t="shared" si="157"/>
        <v>Q3</v>
      </c>
      <c r="E1720" s="4">
        <f>MONTH(SalesDataTable[[#This Row],[Order Date]])</f>
        <v>8</v>
      </c>
      <c r="F1720" s="4"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58"/>
        <v>379.10699999999997</v>
      </c>
      <c r="R1720" s="6">
        <f t="shared" si="159"/>
        <v>211.74</v>
      </c>
      <c r="S1720" s="6">
        <f t="shared" si="160"/>
        <v>167.36699999999996</v>
      </c>
      <c r="T1720" s="8">
        <f t="shared" si="161"/>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11">
        <f t="shared" si="156"/>
        <v>2026</v>
      </c>
      <c r="D1721" s="13" t="str">
        <f t="shared" si="157"/>
        <v>Q3</v>
      </c>
      <c r="E1721" s="4">
        <f>MONTH(SalesDataTable[[#This Row],[Order Date]])</f>
        <v>8</v>
      </c>
      <c r="F1721" s="4"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58"/>
        <v>38.180499999999995</v>
      </c>
      <c r="R1721" s="6">
        <f t="shared" si="159"/>
        <v>14.73</v>
      </c>
      <c r="S1721" s="6">
        <f t="shared" si="160"/>
        <v>23.450499999999995</v>
      </c>
      <c r="T1721" s="8">
        <f t="shared" si="161"/>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11">
        <f t="shared" si="156"/>
        <v>2026</v>
      </c>
      <c r="D1722" s="13" t="str">
        <f t="shared" si="157"/>
        <v>Q3</v>
      </c>
      <c r="E1722" s="4">
        <f>MONTH(SalesDataTable[[#This Row],[Order Date]])</f>
        <v>8</v>
      </c>
      <c r="F1722" s="4"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58"/>
        <v>493.24</v>
      </c>
      <c r="R1722" s="6">
        <f t="shared" si="159"/>
        <v>276.08</v>
      </c>
      <c r="S1722" s="6">
        <f t="shared" si="160"/>
        <v>217.16000000000003</v>
      </c>
      <c r="T1722" s="8">
        <f t="shared" si="161"/>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11">
        <f t="shared" si="156"/>
        <v>2026</v>
      </c>
      <c r="D1723" s="13" t="str">
        <f t="shared" si="157"/>
        <v>Q3</v>
      </c>
      <c r="E1723" s="4">
        <f>MONTH(SalesDataTable[[#This Row],[Order Date]])</f>
        <v>8</v>
      </c>
      <c r="F1723" s="4"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58"/>
        <v>38.180499999999995</v>
      </c>
      <c r="R1723" s="6">
        <f t="shared" si="159"/>
        <v>16.78</v>
      </c>
      <c r="S1723" s="6">
        <f t="shared" si="160"/>
        <v>21.400499999999994</v>
      </c>
      <c r="T1723" s="8">
        <f t="shared" si="161"/>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11">
        <f t="shared" si="156"/>
        <v>2026</v>
      </c>
      <c r="D1724" s="13" t="str">
        <f t="shared" si="157"/>
        <v>Q3</v>
      </c>
      <c r="E1724" s="4">
        <f>MONTH(SalesDataTable[[#This Row],[Order Date]])</f>
        <v>8</v>
      </c>
      <c r="F1724" s="4"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58"/>
        <v>38.930999999999997</v>
      </c>
      <c r="R1724" s="6">
        <f t="shared" si="159"/>
        <v>16.600000000000001</v>
      </c>
      <c r="S1724" s="6">
        <f t="shared" si="160"/>
        <v>22.330999999999996</v>
      </c>
      <c r="T1724" s="8">
        <f t="shared" si="161"/>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11">
        <f t="shared" si="156"/>
        <v>2026</v>
      </c>
      <c r="D1725" s="13" t="str">
        <f t="shared" si="157"/>
        <v>Q3</v>
      </c>
      <c r="E1725" s="4">
        <f>MONTH(SalesDataTable[[#This Row],[Order Date]])</f>
        <v>8</v>
      </c>
      <c r="F1725" s="4"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58"/>
        <v>106.14000000000001</v>
      </c>
      <c r="R1725" s="6">
        <f t="shared" si="159"/>
        <v>41.730000000000004</v>
      </c>
      <c r="S1725" s="6">
        <f t="shared" si="160"/>
        <v>64.410000000000011</v>
      </c>
      <c r="T1725" s="8">
        <f t="shared" si="161"/>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11">
        <f t="shared" si="156"/>
        <v>2026</v>
      </c>
      <c r="D1726" s="13" t="str">
        <f t="shared" si="157"/>
        <v>Q3</v>
      </c>
      <c r="E1726" s="4">
        <f>MONTH(SalesDataTable[[#This Row],[Order Date]])</f>
        <v>8</v>
      </c>
      <c r="F1726" s="4"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58"/>
        <v>537.96</v>
      </c>
      <c r="R1726" s="6">
        <f t="shared" si="159"/>
        <v>272.68</v>
      </c>
      <c r="S1726" s="6">
        <f t="shared" si="160"/>
        <v>265.28000000000003</v>
      </c>
      <c r="T1726" s="8">
        <f t="shared" si="161"/>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11">
        <f t="shared" si="156"/>
        <v>2026</v>
      </c>
      <c r="D1727" s="13" t="str">
        <f t="shared" si="157"/>
        <v>Q3</v>
      </c>
      <c r="E1727" s="4">
        <f>MONTH(SalesDataTable[[#This Row],[Order Date]])</f>
        <v>8</v>
      </c>
      <c r="F1727" s="4"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58"/>
        <v>494.02000000000004</v>
      </c>
      <c r="R1727" s="6">
        <f t="shared" si="159"/>
        <v>308.16000000000003</v>
      </c>
      <c r="S1727" s="6">
        <f t="shared" si="160"/>
        <v>185.86</v>
      </c>
      <c r="T1727" s="8">
        <f t="shared" si="161"/>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11">
        <f t="shared" si="156"/>
        <v>2026</v>
      </c>
      <c r="D1728" s="13" t="str">
        <f t="shared" si="157"/>
        <v>Q3</v>
      </c>
      <c r="E1728" s="4">
        <f>MONTH(SalesDataTable[[#This Row],[Order Date]])</f>
        <v>8</v>
      </c>
      <c r="F1728" s="4"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58"/>
        <v>1480.95</v>
      </c>
      <c r="R1728" s="6">
        <f t="shared" si="159"/>
        <v>882.30000000000007</v>
      </c>
      <c r="S1728" s="6">
        <f t="shared" si="160"/>
        <v>598.65</v>
      </c>
      <c r="T1728" s="8">
        <f t="shared" si="161"/>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11">
        <f t="shared" si="156"/>
        <v>2026</v>
      </c>
      <c r="D1729" s="13" t="str">
        <f t="shared" si="157"/>
        <v>Q3</v>
      </c>
      <c r="E1729" s="4">
        <f>MONTH(SalesDataTable[[#This Row],[Order Date]])</f>
        <v>8</v>
      </c>
      <c r="F1729" s="4"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58"/>
        <v>39.590000000000003</v>
      </c>
      <c r="R1729" s="6">
        <f t="shared" si="159"/>
        <v>16.899999999999999</v>
      </c>
      <c r="S1729" s="6">
        <f t="shared" si="160"/>
        <v>22.690000000000005</v>
      </c>
      <c r="T1729" s="8">
        <f t="shared" si="161"/>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11">
        <f t="shared" ref="C1730:C1793" si="162">YEAR(B1730)</f>
        <v>2026</v>
      </c>
      <c r="D1730" s="13" t="str">
        <f t="shared" ref="D1730:D1793" si="163">"Q"&amp;ROUNDUP(MONTH(B1730)/3,0)</f>
        <v>Q3</v>
      </c>
      <c r="E1730" s="4">
        <f>MONTH(SalesDataTable[[#This Row],[Order Date]])</f>
        <v>8</v>
      </c>
      <c r="F1730" s="4"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64">M1730*N1730*(1-O1730)</f>
        <v>219.38499999999996</v>
      </c>
      <c r="R1730" s="6">
        <f t="shared" ref="R1730:R1793" si="165">M1730*P1730</f>
        <v>113</v>
      </c>
      <c r="S1730" s="6">
        <f t="shared" ref="S1730:S1793" si="166">Q1730-R1730</f>
        <v>106.38499999999996</v>
      </c>
      <c r="T1730" s="8">
        <f t="shared" ref="T1730:T1793" si="167">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11">
        <f t="shared" si="162"/>
        <v>2026</v>
      </c>
      <c r="D1731" s="13" t="str">
        <f t="shared" si="163"/>
        <v>Q3</v>
      </c>
      <c r="E1731" s="4">
        <f>MONTH(SalesDataTable[[#This Row],[Order Date]])</f>
        <v>8</v>
      </c>
      <c r="F1731" s="4"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64"/>
        <v>272.13</v>
      </c>
      <c r="R1731" s="6">
        <f t="shared" si="165"/>
        <v>136.71</v>
      </c>
      <c r="S1731" s="6">
        <f t="shared" si="166"/>
        <v>135.41999999999999</v>
      </c>
      <c r="T1731" s="8">
        <f t="shared" si="167"/>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11">
        <f t="shared" si="162"/>
        <v>2026</v>
      </c>
      <c r="D1732" s="13" t="str">
        <f t="shared" si="163"/>
        <v>Q3</v>
      </c>
      <c r="E1732" s="4">
        <f>MONTH(SalesDataTable[[#This Row],[Order Date]])</f>
        <v>8</v>
      </c>
      <c r="F1732" s="4"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64"/>
        <v>164.36</v>
      </c>
      <c r="R1732" s="6">
        <f t="shared" si="165"/>
        <v>68</v>
      </c>
      <c r="S1732" s="6">
        <f t="shared" si="166"/>
        <v>96.360000000000014</v>
      </c>
      <c r="T1732" s="8">
        <f t="shared" si="167"/>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11">
        <f t="shared" si="162"/>
        <v>2026</v>
      </c>
      <c r="D1733" s="13" t="str">
        <f t="shared" si="163"/>
        <v>Q3</v>
      </c>
      <c r="E1733" s="4">
        <f>MONTH(SalesDataTable[[#This Row],[Order Date]])</f>
        <v>8</v>
      </c>
      <c r="F1733" s="4"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64"/>
        <v>91.37</v>
      </c>
      <c r="R1733" s="6">
        <f t="shared" si="165"/>
        <v>46.73</v>
      </c>
      <c r="S1733" s="6">
        <f t="shared" si="166"/>
        <v>44.640000000000008</v>
      </c>
      <c r="T1733" s="8">
        <f t="shared" si="167"/>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11">
        <f t="shared" si="162"/>
        <v>2026</v>
      </c>
      <c r="D1734" s="13" t="str">
        <f t="shared" si="163"/>
        <v>Q3</v>
      </c>
      <c r="E1734" s="4">
        <f>MONTH(SalesDataTable[[#This Row],[Order Date]])</f>
        <v>8</v>
      </c>
      <c r="F1734" s="4"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64"/>
        <v>46.92</v>
      </c>
      <c r="R1734" s="6">
        <f t="shared" si="165"/>
        <v>18.3</v>
      </c>
      <c r="S1734" s="6">
        <f t="shared" si="166"/>
        <v>28.62</v>
      </c>
      <c r="T1734" s="8">
        <f t="shared" si="167"/>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11">
        <f t="shared" si="162"/>
        <v>2026</v>
      </c>
      <c r="D1735" s="13" t="str">
        <f t="shared" si="163"/>
        <v>Q3</v>
      </c>
      <c r="E1735" s="4">
        <f>MONTH(SalesDataTable[[#This Row],[Order Date]])</f>
        <v>8</v>
      </c>
      <c r="F1735" s="4"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64"/>
        <v>95.275500000000008</v>
      </c>
      <c r="R1735" s="6">
        <f t="shared" si="165"/>
        <v>49.82</v>
      </c>
      <c r="S1735" s="6">
        <f t="shared" si="166"/>
        <v>45.455500000000008</v>
      </c>
      <c r="T1735" s="8">
        <f t="shared" si="167"/>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11">
        <f t="shared" si="162"/>
        <v>2026</v>
      </c>
      <c r="D1736" s="13" t="str">
        <f t="shared" si="163"/>
        <v>Q3</v>
      </c>
      <c r="E1736" s="4">
        <f>MONTH(SalesDataTable[[#This Row],[Order Date]])</f>
        <v>8</v>
      </c>
      <c r="F1736" s="4"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64"/>
        <v>125.04350000000001</v>
      </c>
      <c r="R1736" s="6">
        <f t="shared" si="165"/>
        <v>79.599999999999994</v>
      </c>
      <c r="S1736" s="6">
        <f t="shared" si="166"/>
        <v>45.443500000000014</v>
      </c>
      <c r="T1736" s="8">
        <f t="shared" si="167"/>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11">
        <f t="shared" si="162"/>
        <v>2026</v>
      </c>
      <c r="D1737" s="13" t="str">
        <f t="shared" si="163"/>
        <v>Q3</v>
      </c>
      <c r="E1737" s="4">
        <f>MONTH(SalesDataTable[[#This Row],[Order Date]])</f>
        <v>8</v>
      </c>
      <c r="F1737" s="4"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64"/>
        <v>312.89999999999998</v>
      </c>
      <c r="R1737" s="6">
        <f t="shared" si="165"/>
        <v>160.26</v>
      </c>
      <c r="S1737" s="6">
        <f t="shared" si="166"/>
        <v>152.63999999999999</v>
      </c>
      <c r="T1737" s="8">
        <f t="shared" si="167"/>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11">
        <f t="shared" si="162"/>
        <v>2026</v>
      </c>
      <c r="D1738" s="13" t="str">
        <f t="shared" si="163"/>
        <v>Q3</v>
      </c>
      <c r="E1738" s="4">
        <f>MONTH(SalesDataTable[[#This Row],[Order Date]])</f>
        <v>8</v>
      </c>
      <c r="F1738" s="4"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64"/>
        <v>145.94</v>
      </c>
      <c r="R1738" s="6">
        <f t="shared" si="165"/>
        <v>66.5</v>
      </c>
      <c r="S1738" s="6">
        <f t="shared" si="166"/>
        <v>79.44</v>
      </c>
      <c r="T1738" s="8">
        <f t="shared" si="167"/>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11">
        <f t="shared" si="162"/>
        <v>2026</v>
      </c>
      <c r="D1739" s="13" t="str">
        <f t="shared" si="163"/>
        <v>Q3</v>
      </c>
      <c r="E1739" s="4">
        <f>MONTH(SalesDataTable[[#This Row],[Order Date]])</f>
        <v>8</v>
      </c>
      <c r="F1739" s="4"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64"/>
        <v>103.26</v>
      </c>
      <c r="R1739" s="6">
        <f t="shared" si="165"/>
        <v>42.78</v>
      </c>
      <c r="S1739" s="6">
        <f t="shared" si="166"/>
        <v>60.480000000000004</v>
      </c>
      <c r="T1739" s="8">
        <f t="shared" si="167"/>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11">
        <f t="shared" si="162"/>
        <v>2026</v>
      </c>
      <c r="D1740" s="13" t="str">
        <f t="shared" si="163"/>
        <v>Q3</v>
      </c>
      <c r="E1740" s="4">
        <f>MONTH(SalesDataTable[[#This Row],[Order Date]])</f>
        <v>8</v>
      </c>
      <c r="F1740" s="4"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64"/>
        <v>760.45600000000002</v>
      </c>
      <c r="R1740" s="6">
        <f t="shared" si="165"/>
        <v>395.12</v>
      </c>
      <c r="S1740" s="6">
        <f t="shared" si="166"/>
        <v>365.33600000000001</v>
      </c>
      <c r="T1740" s="8">
        <f t="shared" si="167"/>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11">
        <f t="shared" si="162"/>
        <v>2026</v>
      </c>
      <c r="D1741" s="13" t="str">
        <f t="shared" si="163"/>
        <v>Q3</v>
      </c>
      <c r="E1741" s="4">
        <f>MONTH(SalesDataTable[[#This Row],[Order Date]])</f>
        <v>8</v>
      </c>
      <c r="F1741" s="4"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64"/>
        <v>332.8</v>
      </c>
      <c r="R1741" s="6">
        <f t="shared" si="165"/>
        <v>159.96</v>
      </c>
      <c r="S1741" s="6">
        <f t="shared" si="166"/>
        <v>172.84</v>
      </c>
      <c r="T1741" s="8">
        <f t="shared" si="167"/>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11">
        <f t="shared" si="162"/>
        <v>2026</v>
      </c>
      <c r="D1742" s="13" t="str">
        <f t="shared" si="163"/>
        <v>Q3</v>
      </c>
      <c r="E1742" s="4">
        <f>MONTH(SalesDataTable[[#This Row],[Order Date]])</f>
        <v>8</v>
      </c>
      <c r="F1742" s="4"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64"/>
        <v>153.87</v>
      </c>
      <c r="R1742" s="6">
        <f t="shared" si="165"/>
        <v>66.239999999999995</v>
      </c>
      <c r="S1742" s="6">
        <f t="shared" si="166"/>
        <v>87.63000000000001</v>
      </c>
      <c r="T1742" s="8">
        <f t="shared" si="167"/>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11">
        <f t="shared" si="162"/>
        <v>2026</v>
      </c>
      <c r="D1743" s="13" t="str">
        <f t="shared" si="163"/>
        <v>Q3</v>
      </c>
      <c r="E1743" s="4">
        <f>MONTH(SalesDataTable[[#This Row],[Order Date]])</f>
        <v>8</v>
      </c>
      <c r="F1743" s="4"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64"/>
        <v>200.2</v>
      </c>
      <c r="R1743" s="6">
        <f t="shared" si="165"/>
        <v>103.38</v>
      </c>
      <c r="S1743" s="6">
        <f t="shared" si="166"/>
        <v>96.82</v>
      </c>
      <c r="T1743" s="8">
        <f t="shared" si="167"/>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11">
        <f t="shared" si="162"/>
        <v>2026</v>
      </c>
      <c r="D1744" s="13" t="str">
        <f t="shared" si="163"/>
        <v>Q3</v>
      </c>
      <c r="E1744" s="4">
        <f>MONTH(SalesDataTable[[#This Row],[Order Date]])</f>
        <v>8</v>
      </c>
      <c r="F1744" s="4"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64"/>
        <v>73.739999999999995</v>
      </c>
      <c r="R1744" s="6">
        <f t="shared" si="165"/>
        <v>27.42</v>
      </c>
      <c r="S1744" s="6">
        <f t="shared" si="166"/>
        <v>46.319999999999993</v>
      </c>
      <c r="T1744" s="8">
        <f t="shared" si="167"/>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11">
        <f t="shared" si="162"/>
        <v>2026</v>
      </c>
      <c r="D1745" s="13" t="str">
        <f t="shared" si="163"/>
        <v>Q3</v>
      </c>
      <c r="E1745" s="4">
        <f>MONTH(SalesDataTable[[#This Row],[Order Date]])</f>
        <v>8</v>
      </c>
      <c r="F1745" s="4"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64"/>
        <v>32.652000000000001</v>
      </c>
      <c r="R1745" s="6">
        <f t="shared" si="165"/>
        <v>14.16</v>
      </c>
      <c r="S1745" s="6">
        <f t="shared" si="166"/>
        <v>18.492000000000001</v>
      </c>
      <c r="T1745" s="8">
        <f t="shared" si="167"/>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11">
        <f t="shared" si="162"/>
        <v>2026</v>
      </c>
      <c r="D1746" s="13" t="str">
        <f t="shared" si="163"/>
        <v>Q3</v>
      </c>
      <c r="E1746" s="4">
        <f>MONTH(SalesDataTable[[#This Row],[Order Date]])</f>
        <v>8</v>
      </c>
      <c r="F1746" s="4"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64"/>
        <v>178.37199999999999</v>
      </c>
      <c r="R1746" s="6">
        <f t="shared" si="165"/>
        <v>93.14</v>
      </c>
      <c r="S1746" s="6">
        <f t="shared" si="166"/>
        <v>85.231999999999985</v>
      </c>
      <c r="T1746" s="8">
        <f t="shared" si="167"/>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11">
        <f t="shared" si="162"/>
        <v>2026</v>
      </c>
      <c r="D1747" s="13" t="str">
        <f t="shared" si="163"/>
        <v>Q3</v>
      </c>
      <c r="E1747" s="4">
        <f>MONTH(SalesDataTable[[#This Row],[Order Date]])</f>
        <v>8</v>
      </c>
      <c r="F1747" s="4"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64"/>
        <v>183.03649999999999</v>
      </c>
      <c r="R1747" s="6">
        <f t="shared" si="165"/>
        <v>101.04</v>
      </c>
      <c r="S1747" s="6">
        <f t="shared" si="166"/>
        <v>81.996499999999983</v>
      </c>
      <c r="T1747" s="8">
        <f t="shared" si="167"/>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11">
        <f t="shared" si="162"/>
        <v>2026</v>
      </c>
      <c r="D1748" s="13" t="str">
        <f t="shared" si="163"/>
        <v>Q3</v>
      </c>
      <c r="E1748" s="4">
        <f>MONTH(SalesDataTable[[#This Row],[Order Date]])</f>
        <v>8</v>
      </c>
      <c r="F1748" s="4"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64"/>
        <v>76.094999999999985</v>
      </c>
      <c r="R1748" s="6">
        <f t="shared" si="165"/>
        <v>43.49</v>
      </c>
      <c r="S1748" s="6">
        <f t="shared" si="166"/>
        <v>32.604999999999983</v>
      </c>
      <c r="T1748" s="8">
        <f t="shared" si="167"/>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11">
        <f t="shared" si="162"/>
        <v>2026</v>
      </c>
      <c r="D1749" s="13" t="str">
        <f t="shared" si="163"/>
        <v>Q3</v>
      </c>
      <c r="E1749" s="4">
        <f>MONTH(SalesDataTable[[#This Row],[Order Date]])</f>
        <v>8</v>
      </c>
      <c r="F1749" s="4"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64"/>
        <v>145.02000000000001</v>
      </c>
      <c r="R1749" s="6">
        <f t="shared" si="165"/>
        <v>78.959999999999994</v>
      </c>
      <c r="S1749" s="6">
        <f t="shared" si="166"/>
        <v>66.060000000000016</v>
      </c>
      <c r="T1749" s="8">
        <f t="shared" si="167"/>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11">
        <f t="shared" si="162"/>
        <v>2026</v>
      </c>
      <c r="D1750" s="13" t="str">
        <f t="shared" si="163"/>
        <v>Q3</v>
      </c>
      <c r="E1750" s="4">
        <f>MONTH(SalesDataTable[[#This Row],[Order Date]])</f>
        <v>8</v>
      </c>
      <c r="F1750" s="4"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64"/>
        <v>31.45</v>
      </c>
      <c r="R1750" s="6">
        <f t="shared" si="165"/>
        <v>13.68</v>
      </c>
      <c r="S1750" s="6">
        <f t="shared" si="166"/>
        <v>17.77</v>
      </c>
      <c r="T1750" s="8">
        <f t="shared" si="167"/>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11">
        <f t="shared" si="162"/>
        <v>2026</v>
      </c>
      <c r="D1751" s="13" t="str">
        <f t="shared" si="163"/>
        <v>Q3</v>
      </c>
      <c r="E1751" s="4">
        <f>MONTH(SalesDataTable[[#This Row],[Order Date]])</f>
        <v>8</v>
      </c>
      <c r="F1751" s="4"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64"/>
        <v>100.04</v>
      </c>
      <c r="R1751" s="6">
        <f t="shared" si="165"/>
        <v>43.98</v>
      </c>
      <c r="S1751" s="6">
        <f t="shared" si="166"/>
        <v>56.060000000000009</v>
      </c>
      <c r="T1751" s="8">
        <f t="shared" si="167"/>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11">
        <f t="shared" si="162"/>
        <v>2026</v>
      </c>
      <c r="D1752" s="13" t="str">
        <f t="shared" si="163"/>
        <v>Q3</v>
      </c>
      <c r="E1752" s="4">
        <f>MONTH(SalesDataTable[[#This Row],[Order Date]])</f>
        <v>8</v>
      </c>
      <c r="F1752" s="4"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64"/>
        <v>68.305000000000007</v>
      </c>
      <c r="R1752" s="6">
        <f t="shared" si="165"/>
        <v>27.86</v>
      </c>
      <c r="S1752" s="6">
        <f t="shared" si="166"/>
        <v>40.445000000000007</v>
      </c>
      <c r="T1752" s="8">
        <f t="shared" si="167"/>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11">
        <f t="shared" si="162"/>
        <v>2026</v>
      </c>
      <c r="D1753" s="13" t="str">
        <f t="shared" si="163"/>
        <v>Q3</v>
      </c>
      <c r="E1753" s="4">
        <f>MONTH(SalesDataTable[[#This Row],[Order Date]])</f>
        <v>8</v>
      </c>
      <c r="F1753" s="4"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64"/>
        <v>116.89200000000001</v>
      </c>
      <c r="R1753" s="6">
        <f t="shared" si="165"/>
        <v>53.699999999999996</v>
      </c>
      <c r="S1753" s="6">
        <f t="shared" si="166"/>
        <v>63.192000000000014</v>
      </c>
      <c r="T1753" s="8">
        <f t="shared" si="167"/>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11">
        <f t="shared" si="162"/>
        <v>2026</v>
      </c>
      <c r="D1754" s="13" t="str">
        <f t="shared" si="163"/>
        <v>Q3</v>
      </c>
      <c r="E1754" s="4">
        <f>MONTH(SalesDataTable[[#This Row],[Order Date]])</f>
        <v>8</v>
      </c>
      <c r="F1754" s="4"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64"/>
        <v>74.907000000000011</v>
      </c>
      <c r="R1754" s="6">
        <f t="shared" si="165"/>
        <v>40.229999999999997</v>
      </c>
      <c r="S1754" s="6">
        <f t="shared" si="166"/>
        <v>34.677000000000014</v>
      </c>
      <c r="T1754" s="8">
        <f t="shared" si="167"/>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11">
        <f t="shared" si="162"/>
        <v>2026</v>
      </c>
      <c r="D1755" s="13" t="str">
        <f t="shared" si="163"/>
        <v>Q3</v>
      </c>
      <c r="E1755" s="4">
        <f>MONTH(SalesDataTable[[#This Row],[Order Date]])</f>
        <v>8</v>
      </c>
      <c r="F1755" s="4"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64"/>
        <v>93.897000000000006</v>
      </c>
      <c r="R1755" s="6">
        <f t="shared" si="165"/>
        <v>49.86</v>
      </c>
      <c r="S1755" s="6">
        <f t="shared" si="166"/>
        <v>44.037000000000006</v>
      </c>
      <c r="T1755" s="8">
        <f t="shared" si="167"/>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11">
        <f t="shared" si="162"/>
        <v>2026</v>
      </c>
      <c r="D1756" s="13" t="str">
        <f t="shared" si="163"/>
        <v>Q3</v>
      </c>
      <c r="E1756" s="4">
        <f>MONTH(SalesDataTable[[#This Row],[Order Date]])</f>
        <v>8</v>
      </c>
      <c r="F1756" s="4"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64"/>
        <v>156.94999999999999</v>
      </c>
      <c r="R1756" s="6">
        <f t="shared" si="165"/>
        <v>80.41</v>
      </c>
      <c r="S1756" s="6">
        <f t="shared" si="166"/>
        <v>76.539999999999992</v>
      </c>
      <c r="T1756" s="8">
        <f t="shared" si="167"/>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11">
        <f t="shared" si="162"/>
        <v>2026</v>
      </c>
      <c r="D1757" s="13" t="str">
        <f t="shared" si="163"/>
        <v>Q3</v>
      </c>
      <c r="E1757" s="4">
        <f>MONTH(SalesDataTable[[#This Row],[Order Date]])</f>
        <v>8</v>
      </c>
      <c r="F1757" s="4"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64"/>
        <v>117.79049999999999</v>
      </c>
      <c r="R1757" s="6">
        <f t="shared" si="165"/>
        <v>51</v>
      </c>
      <c r="S1757" s="6">
        <f t="shared" si="166"/>
        <v>66.790499999999994</v>
      </c>
      <c r="T1757" s="8">
        <f t="shared" si="167"/>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11">
        <f t="shared" si="162"/>
        <v>2026</v>
      </c>
      <c r="D1758" s="13" t="str">
        <f t="shared" si="163"/>
        <v>Q3</v>
      </c>
      <c r="E1758" s="4">
        <f>MONTH(SalesDataTable[[#This Row],[Order Date]])</f>
        <v>8</v>
      </c>
      <c r="F1758" s="4"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64"/>
        <v>35.590000000000003</v>
      </c>
      <c r="R1758" s="6">
        <f t="shared" si="165"/>
        <v>13.66</v>
      </c>
      <c r="S1758" s="6">
        <f t="shared" si="166"/>
        <v>21.930000000000003</v>
      </c>
      <c r="T1758" s="8">
        <f t="shared" si="167"/>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11">
        <f t="shared" si="162"/>
        <v>2026</v>
      </c>
      <c r="D1759" s="13" t="str">
        <f t="shared" si="163"/>
        <v>Q3</v>
      </c>
      <c r="E1759" s="4">
        <f>MONTH(SalesDataTable[[#This Row],[Order Date]])</f>
        <v>8</v>
      </c>
      <c r="F1759" s="4"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64"/>
        <v>604.56600000000003</v>
      </c>
      <c r="R1759" s="6">
        <f t="shared" si="165"/>
        <v>393.08</v>
      </c>
      <c r="S1759" s="6">
        <f t="shared" si="166"/>
        <v>211.48600000000005</v>
      </c>
      <c r="T1759" s="8">
        <f t="shared" si="167"/>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11">
        <f t="shared" si="162"/>
        <v>2026</v>
      </c>
      <c r="D1760" s="13" t="str">
        <f t="shared" si="163"/>
        <v>Q3</v>
      </c>
      <c r="E1760" s="4">
        <f>MONTH(SalesDataTable[[#This Row],[Order Date]])</f>
        <v>8</v>
      </c>
      <c r="F1760" s="4"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64"/>
        <v>48.164999999999999</v>
      </c>
      <c r="R1760" s="6">
        <f t="shared" si="165"/>
        <v>21.65</v>
      </c>
      <c r="S1760" s="6">
        <f t="shared" si="166"/>
        <v>26.515000000000001</v>
      </c>
      <c r="T1760" s="8">
        <f t="shared" si="167"/>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11">
        <f t="shared" si="162"/>
        <v>2026</v>
      </c>
      <c r="D1761" s="13" t="str">
        <f t="shared" si="163"/>
        <v>Q3</v>
      </c>
      <c r="E1761" s="4">
        <f>MONTH(SalesDataTable[[#This Row],[Order Date]])</f>
        <v>8</v>
      </c>
      <c r="F1761" s="4"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64"/>
        <v>412.452</v>
      </c>
      <c r="R1761" s="6">
        <f t="shared" si="165"/>
        <v>232.07999999999998</v>
      </c>
      <c r="S1761" s="6">
        <f t="shared" si="166"/>
        <v>180.37200000000001</v>
      </c>
      <c r="T1761" s="8">
        <f t="shared" si="167"/>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11">
        <f t="shared" si="162"/>
        <v>2026</v>
      </c>
      <c r="D1762" s="13" t="str">
        <f t="shared" si="163"/>
        <v>Q3</v>
      </c>
      <c r="E1762" s="4">
        <f>MONTH(SalesDataTable[[#This Row],[Order Date]])</f>
        <v>8</v>
      </c>
      <c r="F1762" s="4"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64"/>
        <v>327.51</v>
      </c>
      <c r="R1762" s="6">
        <f t="shared" si="165"/>
        <v>166.25</v>
      </c>
      <c r="S1762" s="6">
        <f t="shared" si="166"/>
        <v>161.26</v>
      </c>
      <c r="T1762" s="8">
        <f t="shared" si="167"/>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11">
        <f t="shared" si="162"/>
        <v>2026</v>
      </c>
      <c r="D1763" s="13" t="str">
        <f t="shared" si="163"/>
        <v>Q3</v>
      </c>
      <c r="E1763" s="4">
        <f>MONTH(SalesDataTable[[#This Row],[Order Date]])</f>
        <v>8</v>
      </c>
      <c r="F1763" s="4"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64"/>
        <v>74</v>
      </c>
      <c r="R1763" s="6">
        <f t="shared" si="165"/>
        <v>27.66</v>
      </c>
      <c r="S1763" s="6">
        <f t="shared" si="166"/>
        <v>46.34</v>
      </c>
      <c r="T1763" s="8">
        <f t="shared" si="167"/>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11">
        <f t="shared" si="162"/>
        <v>2026</v>
      </c>
      <c r="D1764" s="13" t="str">
        <f t="shared" si="163"/>
        <v>Q3</v>
      </c>
      <c r="E1764" s="4">
        <f>MONTH(SalesDataTable[[#This Row],[Order Date]])</f>
        <v>8</v>
      </c>
      <c r="F1764" s="4"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64"/>
        <v>198.38400000000001</v>
      </c>
      <c r="R1764" s="6">
        <f t="shared" si="165"/>
        <v>102.12</v>
      </c>
      <c r="S1764" s="6">
        <f t="shared" si="166"/>
        <v>96.26400000000001</v>
      </c>
      <c r="T1764" s="8">
        <f t="shared" si="167"/>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11">
        <f t="shared" si="162"/>
        <v>2026</v>
      </c>
      <c r="D1765" s="13" t="str">
        <f t="shared" si="163"/>
        <v>Q3</v>
      </c>
      <c r="E1765" s="4">
        <f>MONTH(SalesDataTable[[#This Row],[Order Date]])</f>
        <v>8</v>
      </c>
      <c r="F1765" s="4"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64"/>
        <v>37.020000000000003</v>
      </c>
      <c r="R1765" s="6">
        <f t="shared" si="165"/>
        <v>13.64</v>
      </c>
      <c r="S1765" s="6">
        <f t="shared" si="166"/>
        <v>23.380000000000003</v>
      </c>
      <c r="T1765" s="8">
        <f t="shared" si="167"/>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11">
        <f t="shared" si="162"/>
        <v>2026</v>
      </c>
      <c r="D1766" s="13" t="str">
        <f t="shared" si="163"/>
        <v>Q3</v>
      </c>
      <c r="E1766" s="4">
        <f>MONTH(SalesDataTable[[#This Row],[Order Date]])</f>
        <v>8</v>
      </c>
      <c r="F1766" s="4"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64"/>
        <v>81.06</v>
      </c>
      <c r="R1766" s="6">
        <f t="shared" si="165"/>
        <v>38.43</v>
      </c>
      <c r="S1766" s="6">
        <f t="shared" si="166"/>
        <v>42.63</v>
      </c>
      <c r="T1766" s="8">
        <f t="shared" si="167"/>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11">
        <f t="shared" si="162"/>
        <v>2026</v>
      </c>
      <c r="D1767" s="13" t="str">
        <f t="shared" si="163"/>
        <v>Q3</v>
      </c>
      <c r="E1767" s="4">
        <f>MONTH(SalesDataTable[[#This Row],[Order Date]])</f>
        <v>8</v>
      </c>
      <c r="F1767" s="4"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64"/>
        <v>103.82</v>
      </c>
      <c r="R1767" s="6">
        <f t="shared" si="165"/>
        <v>43.88</v>
      </c>
      <c r="S1767" s="6">
        <f t="shared" si="166"/>
        <v>59.939999999999991</v>
      </c>
      <c r="T1767" s="8">
        <f t="shared" si="167"/>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11">
        <f t="shared" si="162"/>
        <v>2026</v>
      </c>
      <c r="D1768" s="13" t="str">
        <f t="shared" si="163"/>
        <v>Q3</v>
      </c>
      <c r="E1768" s="4">
        <f>MONTH(SalesDataTable[[#This Row],[Order Date]])</f>
        <v>8</v>
      </c>
      <c r="F1768" s="4"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64"/>
        <v>33.914999999999999</v>
      </c>
      <c r="R1768" s="6">
        <f t="shared" si="165"/>
        <v>13.45</v>
      </c>
      <c r="S1768" s="6">
        <f t="shared" si="166"/>
        <v>20.465</v>
      </c>
      <c r="T1768" s="8">
        <f t="shared" si="167"/>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11">
        <f t="shared" si="162"/>
        <v>2026</v>
      </c>
      <c r="D1769" s="13" t="str">
        <f t="shared" si="163"/>
        <v>Q3</v>
      </c>
      <c r="E1769" s="4">
        <f>MONTH(SalesDataTable[[#This Row],[Order Date]])</f>
        <v>8</v>
      </c>
      <c r="F1769" s="4"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64"/>
        <v>34.7605</v>
      </c>
      <c r="R1769" s="6">
        <f t="shared" si="165"/>
        <v>14.15</v>
      </c>
      <c r="S1769" s="6">
        <f t="shared" si="166"/>
        <v>20.610500000000002</v>
      </c>
      <c r="T1769" s="8">
        <f t="shared" si="167"/>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11">
        <f t="shared" si="162"/>
        <v>2026</v>
      </c>
      <c r="D1770" s="13" t="str">
        <f t="shared" si="163"/>
        <v>Q3</v>
      </c>
      <c r="E1770" s="4">
        <f>MONTH(SalesDataTable[[#This Row],[Order Date]])</f>
        <v>8</v>
      </c>
      <c r="F1770" s="4"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64"/>
        <v>95.904000000000011</v>
      </c>
      <c r="R1770" s="6">
        <f t="shared" si="165"/>
        <v>41.339999999999996</v>
      </c>
      <c r="S1770" s="6">
        <f t="shared" si="166"/>
        <v>54.564000000000014</v>
      </c>
      <c r="T1770" s="8">
        <f t="shared" si="167"/>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11">
        <f t="shared" si="162"/>
        <v>2026</v>
      </c>
      <c r="D1771" s="13" t="str">
        <f t="shared" si="163"/>
        <v>Q3</v>
      </c>
      <c r="E1771" s="4">
        <f>MONTH(SalesDataTable[[#This Row],[Order Date]])</f>
        <v>8</v>
      </c>
      <c r="F1771" s="4"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64"/>
        <v>147.38399999999999</v>
      </c>
      <c r="R1771" s="6">
        <f t="shared" si="165"/>
        <v>85.74</v>
      </c>
      <c r="S1771" s="6">
        <f t="shared" si="166"/>
        <v>61.643999999999991</v>
      </c>
      <c r="T1771" s="8">
        <f t="shared" si="167"/>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11">
        <f t="shared" si="162"/>
        <v>2026</v>
      </c>
      <c r="D1772" s="13" t="str">
        <f t="shared" si="163"/>
        <v>Q3</v>
      </c>
      <c r="E1772" s="4">
        <f>MONTH(SalesDataTable[[#This Row],[Order Date]])</f>
        <v>8</v>
      </c>
      <c r="F1772" s="4"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64"/>
        <v>186.16</v>
      </c>
      <c r="R1772" s="6">
        <f t="shared" si="165"/>
        <v>75.44</v>
      </c>
      <c r="S1772" s="6">
        <f t="shared" si="166"/>
        <v>110.72</v>
      </c>
      <c r="T1772" s="8">
        <f t="shared" si="167"/>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11">
        <f t="shared" si="162"/>
        <v>2026</v>
      </c>
      <c r="D1773" s="13" t="str">
        <f t="shared" si="163"/>
        <v>Q3</v>
      </c>
      <c r="E1773" s="4">
        <f>MONTH(SalesDataTable[[#This Row],[Order Date]])</f>
        <v>8</v>
      </c>
      <c r="F1773" s="4"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64"/>
        <v>49.79</v>
      </c>
      <c r="R1773" s="6">
        <f t="shared" si="165"/>
        <v>21.43</v>
      </c>
      <c r="S1773" s="6">
        <f t="shared" si="166"/>
        <v>28.36</v>
      </c>
      <c r="T1773" s="8">
        <f t="shared" si="167"/>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11">
        <f t="shared" si="162"/>
        <v>2026</v>
      </c>
      <c r="D1774" s="13" t="str">
        <f t="shared" si="163"/>
        <v>Q3</v>
      </c>
      <c r="E1774" s="4">
        <f>MONTH(SalesDataTable[[#This Row],[Order Date]])</f>
        <v>8</v>
      </c>
      <c r="F1774" s="4"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64"/>
        <v>541.14</v>
      </c>
      <c r="R1774" s="6">
        <f t="shared" si="165"/>
        <v>273.65999999999997</v>
      </c>
      <c r="S1774" s="6">
        <f t="shared" si="166"/>
        <v>267.48</v>
      </c>
      <c r="T1774" s="8">
        <f t="shared" si="167"/>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11">
        <f t="shared" si="162"/>
        <v>2026</v>
      </c>
      <c r="D1775" s="13" t="str">
        <f t="shared" si="163"/>
        <v>Q3</v>
      </c>
      <c r="E1775" s="4">
        <f>MONTH(SalesDataTable[[#This Row],[Order Date]])</f>
        <v>8</v>
      </c>
      <c r="F1775" s="4"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64"/>
        <v>59.822999999999993</v>
      </c>
      <c r="R1775" s="6">
        <f t="shared" si="165"/>
        <v>32.64</v>
      </c>
      <c r="S1775" s="6">
        <f t="shared" si="166"/>
        <v>27.182999999999993</v>
      </c>
      <c r="T1775" s="8">
        <f t="shared" si="167"/>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11">
        <f t="shared" si="162"/>
        <v>2026</v>
      </c>
      <c r="D1776" s="13" t="str">
        <f t="shared" si="163"/>
        <v>Q3</v>
      </c>
      <c r="E1776" s="4">
        <f>MONTH(SalesDataTable[[#This Row],[Order Date]])</f>
        <v>8</v>
      </c>
      <c r="F1776" s="4"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64"/>
        <v>46.43</v>
      </c>
      <c r="R1776" s="6">
        <f t="shared" si="165"/>
        <v>18.2</v>
      </c>
      <c r="S1776" s="6">
        <f t="shared" si="166"/>
        <v>28.23</v>
      </c>
      <c r="T1776" s="8">
        <f t="shared" si="167"/>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11">
        <f t="shared" si="162"/>
        <v>2026</v>
      </c>
      <c r="D1777" s="13" t="str">
        <f t="shared" si="163"/>
        <v>Q3</v>
      </c>
      <c r="E1777" s="4">
        <f>MONTH(SalesDataTable[[#This Row],[Order Date]])</f>
        <v>8</v>
      </c>
      <c r="F1777" s="4"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64"/>
        <v>185.01249999999999</v>
      </c>
      <c r="R1777" s="6">
        <f t="shared" si="165"/>
        <v>105.94</v>
      </c>
      <c r="S1777" s="6">
        <f t="shared" si="166"/>
        <v>79.072499999999991</v>
      </c>
      <c r="T1777" s="8">
        <f t="shared" si="167"/>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11">
        <f t="shared" si="162"/>
        <v>2026</v>
      </c>
      <c r="D1778" s="13" t="str">
        <f t="shared" si="163"/>
        <v>Q3</v>
      </c>
      <c r="E1778" s="4">
        <f>MONTH(SalesDataTable[[#This Row],[Order Date]])</f>
        <v>8</v>
      </c>
      <c r="F1778" s="4"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64"/>
        <v>284.32</v>
      </c>
      <c r="R1778" s="6">
        <f t="shared" si="165"/>
        <v>158.72</v>
      </c>
      <c r="S1778" s="6">
        <f t="shared" si="166"/>
        <v>125.6</v>
      </c>
      <c r="T1778" s="8">
        <f t="shared" si="167"/>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11">
        <f t="shared" si="162"/>
        <v>2026</v>
      </c>
      <c r="D1779" s="13" t="str">
        <f t="shared" si="163"/>
        <v>Q3</v>
      </c>
      <c r="E1779" s="4">
        <f>MONTH(SalesDataTable[[#This Row],[Order Date]])</f>
        <v>8</v>
      </c>
      <c r="F1779" s="4"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64"/>
        <v>90.61099999999999</v>
      </c>
      <c r="R1779" s="6">
        <f t="shared" si="165"/>
        <v>37.6</v>
      </c>
      <c r="S1779" s="6">
        <f t="shared" si="166"/>
        <v>53.010999999999989</v>
      </c>
      <c r="T1779" s="8">
        <f t="shared" si="167"/>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11">
        <f t="shared" si="162"/>
        <v>2026</v>
      </c>
      <c r="D1780" s="13" t="str">
        <f t="shared" si="163"/>
        <v>Q3</v>
      </c>
      <c r="E1780" s="4">
        <f>MONTH(SalesDataTable[[#This Row],[Order Date]])</f>
        <v>8</v>
      </c>
      <c r="F1780" s="4"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64"/>
        <v>493.53</v>
      </c>
      <c r="R1780" s="6">
        <f t="shared" si="165"/>
        <v>260.28000000000003</v>
      </c>
      <c r="S1780" s="6">
        <f t="shared" si="166"/>
        <v>233.24999999999994</v>
      </c>
      <c r="T1780" s="8">
        <f t="shared" si="167"/>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11">
        <f t="shared" si="162"/>
        <v>2026</v>
      </c>
      <c r="D1781" s="13" t="str">
        <f t="shared" si="163"/>
        <v>Q3</v>
      </c>
      <c r="E1781" s="4">
        <f>MONTH(SalesDataTable[[#This Row],[Order Date]])</f>
        <v>8</v>
      </c>
      <c r="F1781" s="4"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64"/>
        <v>350.47800000000001</v>
      </c>
      <c r="R1781" s="6">
        <f t="shared" si="165"/>
        <v>211.14</v>
      </c>
      <c r="S1781" s="6">
        <f t="shared" si="166"/>
        <v>139.33800000000002</v>
      </c>
      <c r="T1781" s="8">
        <f t="shared" si="167"/>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11">
        <f t="shared" si="162"/>
        <v>2026</v>
      </c>
      <c r="D1782" s="13" t="str">
        <f t="shared" si="163"/>
        <v>Q3</v>
      </c>
      <c r="E1782" s="4">
        <f>MONTH(SalesDataTable[[#This Row],[Order Date]])</f>
        <v>8</v>
      </c>
      <c r="F1782" s="4"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64"/>
        <v>617.27</v>
      </c>
      <c r="R1782" s="6">
        <f t="shared" si="165"/>
        <v>388.45</v>
      </c>
      <c r="S1782" s="6">
        <f t="shared" si="166"/>
        <v>228.82</v>
      </c>
      <c r="T1782" s="8">
        <f t="shared" si="167"/>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11">
        <f t="shared" si="162"/>
        <v>2026</v>
      </c>
      <c r="D1783" s="13" t="str">
        <f t="shared" si="163"/>
        <v>Q3</v>
      </c>
      <c r="E1783" s="4">
        <f>MONTH(SalesDataTable[[#This Row],[Order Date]])</f>
        <v>8</v>
      </c>
      <c r="F1783" s="4"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64"/>
        <v>60.52</v>
      </c>
      <c r="R1783" s="6">
        <f t="shared" si="165"/>
        <v>27.34</v>
      </c>
      <c r="S1783" s="6">
        <f t="shared" si="166"/>
        <v>33.180000000000007</v>
      </c>
      <c r="T1783" s="8">
        <f t="shared" si="167"/>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11">
        <f t="shared" si="162"/>
        <v>2026</v>
      </c>
      <c r="D1784" s="13" t="str">
        <f t="shared" si="163"/>
        <v>Q3</v>
      </c>
      <c r="E1784" s="4">
        <f>MONTH(SalesDataTable[[#This Row],[Order Date]])</f>
        <v>8</v>
      </c>
      <c r="F1784" s="4"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64"/>
        <v>77.99499999999999</v>
      </c>
      <c r="R1784" s="6">
        <f t="shared" si="165"/>
        <v>28.94</v>
      </c>
      <c r="S1784" s="6">
        <f t="shared" si="166"/>
        <v>49.054999999999993</v>
      </c>
      <c r="T1784" s="8">
        <f t="shared" si="167"/>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11">
        <f t="shared" si="162"/>
        <v>2026</v>
      </c>
      <c r="D1785" s="13" t="str">
        <f t="shared" si="163"/>
        <v>Q3</v>
      </c>
      <c r="E1785" s="4">
        <f>MONTH(SalesDataTable[[#This Row],[Order Date]])</f>
        <v>8</v>
      </c>
      <c r="F1785" s="4"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64"/>
        <v>291.91599999999994</v>
      </c>
      <c r="R1785" s="6">
        <f t="shared" si="165"/>
        <v>155.41999999999999</v>
      </c>
      <c r="S1785" s="6">
        <f t="shared" si="166"/>
        <v>136.49599999999995</v>
      </c>
      <c r="T1785" s="8">
        <f t="shared" si="167"/>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11">
        <f t="shared" si="162"/>
        <v>2026</v>
      </c>
      <c r="D1786" s="13" t="str">
        <f t="shared" si="163"/>
        <v>Q3</v>
      </c>
      <c r="E1786" s="4">
        <f>MONTH(SalesDataTable[[#This Row],[Order Date]])</f>
        <v>8</v>
      </c>
      <c r="F1786" s="4"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64"/>
        <v>183.5</v>
      </c>
      <c r="R1786" s="6">
        <f t="shared" si="165"/>
        <v>67.25</v>
      </c>
      <c r="S1786" s="6">
        <f t="shared" si="166"/>
        <v>116.25</v>
      </c>
      <c r="T1786" s="8">
        <f t="shared" si="167"/>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11">
        <f t="shared" si="162"/>
        <v>2026</v>
      </c>
      <c r="D1787" s="13" t="str">
        <f t="shared" si="163"/>
        <v>Q3</v>
      </c>
      <c r="E1787" s="4">
        <f>MONTH(SalesDataTable[[#This Row],[Order Date]])</f>
        <v>8</v>
      </c>
      <c r="F1787" s="4"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64"/>
        <v>892.80000000000007</v>
      </c>
      <c r="R1787" s="6">
        <f t="shared" si="165"/>
        <v>494.8</v>
      </c>
      <c r="S1787" s="6">
        <f t="shared" si="166"/>
        <v>398.00000000000006</v>
      </c>
      <c r="T1787" s="8">
        <f t="shared" si="167"/>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11">
        <f t="shared" si="162"/>
        <v>2026</v>
      </c>
      <c r="D1788" s="13" t="str">
        <f t="shared" si="163"/>
        <v>Q3</v>
      </c>
      <c r="E1788" s="4">
        <f>MONTH(SalesDataTable[[#This Row],[Order Date]])</f>
        <v>8</v>
      </c>
      <c r="F1788" s="4"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64"/>
        <v>73.106999999999999</v>
      </c>
      <c r="R1788" s="6">
        <f t="shared" si="165"/>
        <v>42.65</v>
      </c>
      <c r="S1788" s="6">
        <f t="shared" si="166"/>
        <v>30.457000000000001</v>
      </c>
      <c r="T1788" s="8">
        <f t="shared" si="167"/>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11">
        <f t="shared" si="162"/>
        <v>2026</v>
      </c>
      <c r="D1789" s="13" t="str">
        <f t="shared" si="163"/>
        <v>Q3</v>
      </c>
      <c r="E1789" s="4">
        <f>MONTH(SalesDataTable[[#This Row],[Order Date]])</f>
        <v>8</v>
      </c>
      <c r="F1789" s="4"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64"/>
        <v>78.013999999999996</v>
      </c>
      <c r="R1789" s="6">
        <f t="shared" si="165"/>
        <v>33.119999999999997</v>
      </c>
      <c r="S1789" s="6">
        <f t="shared" si="166"/>
        <v>44.893999999999998</v>
      </c>
      <c r="T1789" s="8">
        <f t="shared" si="167"/>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11">
        <f t="shared" si="162"/>
        <v>2026</v>
      </c>
      <c r="D1790" s="13" t="str">
        <f t="shared" si="163"/>
        <v>Q3</v>
      </c>
      <c r="E1790" s="4">
        <f>MONTH(SalesDataTable[[#This Row],[Order Date]])</f>
        <v>8</v>
      </c>
      <c r="F1790" s="4"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64"/>
        <v>129.14100000000002</v>
      </c>
      <c r="R1790" s="6">
        <f t="shared" si="165"/>
        <v>80.72</v>
      </c>
      <c r="S1790" s="6">
        <f t="shared" si="166"/>
        <v>48.421000000000021</v>
      </c>
      <c r="T1790" s="8">
        <f t="shared" si="167"/>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11">
        <f t="shared" si="162"/>
        <v>2026</v>
      </c>
      <c r="D1791" s="13" t="str">
        <f t="shared" si="163"/>
        <v>Q3</v>
      </c>
      <c r="E1791" s="4">
        <f>MONTH(SalesDataTable[[#This Row],[Order Date]])</f>
        <v>8</v>
      </c>
      <c r="F1791" s="4"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64"/>
        <v>143.38</v>
      </c>
      <c r="R1791" s="6">
        <f t="shared" si="165"/>
        <v>78.37</v>
      </c>
      <c r="S1791" s="6">
        <f t="shared" si="166"/>
        <v>65.009999999999991</v>
      </c>
      <c r="T1791" s="8">
        <f t="shared" si="167"/>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11">
        <f t="shared" si="162"/>
        <v>2026</v>
      </c>
      <c r="D1792" s="13" t="str">
        <f t="shared" si="163"/>
        <v>Q3</v>
      </c>
      <c r="E1792" s="4">
        <f>MONTH(SalesDataTable[[#This Row],[Order Date]])</f>
        <v>8</v>
      </c>
      <c r="F1792" s="4"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64"/>
        <v>144.54</v>
      </c>
      <c r="R1792" s="6">
        <f t="shared" si="165"/>
        <v>78.77</v>
      </c>
      <c r="S1792" s="6">
        <f t="shared" si="166"/>
        <v>65.77</v>
      </c>
      <c r="T1792" s="8">
        <f t="shared" si="167"/>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11">
        <f t="shared" si="162"/>
        <v>2026</v>
      </c>
      <c r="D1793" s="13" t="str">
        <f t="shared" si="163"/>
        <v>Q3</v>
      </c>
      <c r="E1793" s="4">
        <f>MONTH(SalesDataTable[[#This Row],[Order Date]])</f>
        <v>8</v>
      </c>
      <c r="F1793" s="4"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64"/>
        <v>36.828000000000003</v>
      </c>
      <c r="R1793" s="6">
        <f t="shared" si="165"/>
        <v>14.94</v>
      </c>
      <c r="S1793" s="6">
        <f t="shared" si="166"/>
        <v>21.888000000000005</v>
      </c>
      <c r="T1793" s="8">
        <f t="shared" si="167"/>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11">
        <f t="shared" ref="C1794:C1857" si="168">YEAR(B1794)</f>
        <v>2026</v>
      </c>
      <c r="D1794" s="13" t="str">
        <f t="shared" ref="D1794:D1857" si="169">"Q"&amp;ROUNDUP(MONTH(B1794)/3,0)</f>
        <v>Q3</v>
      </c>
      <c r="E1794" s="4">
        <f>MONTH(SalesDataTable[[#This Row],[Order Date]])</f>
        <v>8</v>
      </c>
      <c r="F1794" s="4"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70">M1794*N1794*(1-O1794)</f>
        <v>642.64250000000004</v>
      </c>
      <c r="R1794" s="6">
        <f t="shared" ref="R1794:R1857" si="171">M1794*P1794</f>
        <v>385.6</v>
      </c>
      <c r="S1794" s="6">
        <f t="shared" ref="S1794:S1857" si="172">Q1794-R1794</f>
        <v>257.04250000000002</v>
      </c>
      <c r="T1794" s="8">
        <f t="shared" ref="T1794:T1857" si="173">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11">
        <f t="shared" si="168"/>
        <v>2026</v>
      </c>
      <c r="D1795" s="13" t="str">
        <f t="shared" si="169"/>
        <v>Q3</v>
      </c>
      <c r="E1795" s="4">
        <f>MONTH(SalesDataTable[[#This Row],[Order Date]])</f>
        <v>8</v>
      </c>
      <c r="F1795" s="4"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70"/>
        <v>40.770000000000003</v>
      </c>
      <c r="R1795" s="6">
        <f t="shared" si="171"/>
        <v>15.13</v>
      </c>
      <c r="S1795" s="6">
        <f t="shared" si="172"/>
        <v>25.64</v>
      </c>
      <c r="T1795" s="8">
        <f t="shared" si="173"/>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11">
        <f t="shared" si="168"/>
        <v>2026</v>
      </c>
      <c r="D1796" s="13" t="str">
        <f t="shared" si="169"/>
        <v>Q3</v>
      </c>
      <c r="E1796" s="4">
        <f>MONTH(SalesDataTable[[#This Row],[Order Date]])</f>
        <v>8</v>
      </c>
      <c r="F1796" s="4"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70"/>
        <v>33.6965</v>
      </c>
      <c r="R1796" s="6">
        <f t="shared" si="171"/>
        <v>14.1</v>
      </c>
      <c r="S1796" s="6">
        <f t="shared" si="172"/>
        <v>19.596499999999999</v>
      </c>
      <c r="T1796" s="8">
        <f t="shared" si="173"/>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11">
        <f t="shared" si="168"/>
        <v>2026</v>
      </c>
      <c r="D1797" s="13" t="str">
        <f t="shared" si="169"/>
        <v>Q3</v>
      </c>
      <c r="E1797" s="4">
        <f>MONTH(SalesDataTable[[#This Row],[Order Date]])</f>
        <v>8</v>
      </c>
      <c r="F1797" s="4"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70"/>
        <v>81.72</v>
      </c>
      <c r="R1797" s="6">
        <f t="shared" si="171"/>
        <v>42.38</v>
      </c>
      <c r="S1797" s="6">
        <f t="shared" si="172"/>
        <v>39.339999999999996</v>
      </c>
      <c r="T1797" s="8">
        <f t="shared" si="173"/>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11">
        <f t="shared" si="168"/>
        <v>2026</v>
      </c>
      <c r="D1798" s="13" t="str">
        <f t="shared" si="169"/>
        <v>Q3</v>
      </c>
      <c r="E1798" s="4">
        <f>MONTH(SalesDataTable[[#This Row],[Order Date]])</f>
        <v>8</v>
      </c>
      <c r="F1798" s="4"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70"/>
        <v>45.84</v>
      </c>
      <c r="R1798" s="6">
        <f t="shared" si="171"/>
        <v>17.84</v>
      </c>
      <c r="S1798" s="6">
        <f t="shared" si="172"/>
        <v>28.000000000000004</v>
      </c>
      <c r="T1798" s="8">
        <f t="shared" si="173"/>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11">
        <f t="shared" si="168"/>
        <v>2026</v>
      </c>
      <c r="D1799" s="13" t="str">
        <f t="shared" si="169"/>
        <v>Q3</v>
      </c>
      <c r="E1799" s="4">
        <f>MONTH(SalesDataTable[[#This Row],[Order Date]])</f>
        <v>8</v>
      </c>
      <c r="F1799" s="4"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70"/>
        <v>46.59</v>
      </c>
      <c r="R1799" s="6">
        <f t="shared" si="171"/>
        <v>18.47</v>
      </c>
      <c r="S1799" s="6">
        <f t="shared" si="172"/>
        <v>28.120000000000005</v>
      </c>
      <c r="T1799" s="8">
        <f t="shared" si="173"/>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11">
        <f t="shared" si="168"/>
        <v>2026</v>
      </c>
      <c r="D1800" s="13" t="str">
        <f t="shared" si="169"/>
        <v>Q3</v>
      </c>
      <c r="E1800" s="4">
        <f>MONTH(SalesDataTable[[#This Row],[Order Date]])</f>
        <v>8</v>
      </c>
      <c r="F1800" s="4"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70"/>
        <v>69.959999999999994</v>
      </c>
      <c r="R1800" s="6">
        <f t="shared" si="171"/>
        <v>32.340000000000003</v>
      </c>
      <c r="S1800" s="6">
        <f t="shared" si="172"/>
        <v>37.61999999999999</v>
      </c>
      <c r="T1800" s="8">
        <f t="shared" si="173"/>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11">
        <f t="shared" si="168"/>
        <v>2026</v>
      </c>
      <c r="D1801" s="13" t="str">
        <f t="shared" si="169"/>
        <v>Q3</v>
      </c>
      <c r="E1801" s="4">
        <f>MONTH(SalesDataTable[[#This Row],[Order Date]])</f>
        <v>9</v>
      </c>
      <c r="F1801" s="4"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70"/>
        <v>253.79999999999998</v>
      </c>
      <c r="R1801" s="6">
        <f t="shared" si="171"/>
        <v>114.45</v>
      </c>
      <c r="S1801" s="6">
        <f t="shared" si="172"/>
        <v>139.34999999999997</v>
      </c>
      <c r="T1801" s="8">
        <f t="shared" si="173"/>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11">
        <f t="shared" si="168"/>
        <v>2026</v>
      </c>
      <c r="D1802" s="13" t="str">
        <f t="shared" si="169"/>
        <v>Q3</v>
      </c>
      <c r="E1802" s="4">
        <f>MONTH(SalesDataTable[[#This Row],[Order Date]])</f>
        <v>9</v>
      </c>
      <c r="F1802" s="4"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70"/>
        <v>84.861000000000004</v>
      </c>
      <c r="R1802" s="6">
        <f t="shared" si="171"/>
        <v>45.12</v>
      </c>
      <c r="S1802" s="6">
        <f t="shared" si="172"/>
        <v>39.741000000000007</v>
      </c>
      <c r="T1802" s="8">
        <f t="shared" si="173"/>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11">
        <f t="shared" si="168"/>
        <v>2026</v>
      </c>
      <c r="D1803" s="13" t="str">
        <f t="shared" si="169"/>
        <v>Q3</v>
      </c>
      <c r="E1803" s="4">
        <f>MONTH(SalesDataTable[[#This Row],[Order Date]])</f>
        <v>9</v>
      </c>
      <c r="F1803" s="4"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70"/>
        <v>464.15100000000001</v>
      </c>
      <c r="R1803" s="6">
        <f t="shared" si="171"/>
        <v>253.44</v>
      </c>
      <c r="S1803" s="6">
        <f t="shared" si="172"/>
        <v>210.71100000000001</v>
      </c>
      <c r="T1803" s="8">
        <f t="shared" si="173"/>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11">
        <f t="shared" si="168"/>
        <v>2026</v>
      </c>
      <c r="D1804" s="13" t="str">
        <f t="shared" si="169"/>
        <v>Q3</v>
      </c>
      <c r="E1804" s="4">
        <f>MONTH(SalesDataTable[[#This Row],[Order Date]])</f>
        <v>9</v>
      </c>
      <c r="F1804" s="4"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70"/>
        <v>40.985999999999997</v>
      </c>
      <c r="R1804" s="6">
        <f t="shared" si="171"/>
        <v>18.440000000000001</v>
      </c>
      <c r="S1804" s="6">
        <f t="shared" si="172"/>
        <v>22.545999999999996</v>
      </c>
      <c r="T1804" s="8">
        <f t="shared" si="173"/>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11">
        <f t="shared" si="168"/>
        <v>2026</v>
      </c>
      <c r="D1805" s="13" t="str">
        <f t="shared" si="169"/>
        <v>Q3</v>
      </c>
      <c r="E1805" s="4">
        <f>MONTH(SalesDataTable[[#This Row],[Order Date]])</f>
        <v>9</v>
      </c>
      <c r="F1805" s="4"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70"/>
        <v>281.952</v>
      </c>
      <c r="R1805" s="6">
        <f t="shared" si="171"/>
        <v>160.18</v>
      </c>
      <c r="S1805" s="6">
        <f t="shared" si="172"/>
        <v>121.77199999999999</v>
      </c>
      <c r="T1805" s="8">
        <f t="shared" si="173"/>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11">
        <f t="shared" si="168"/>
        <v>2026</v>
      </c>
      <c r="D1806" s="13" t="str">
        <f t="shared" si="169"/>
        <v>Q3</v>
      </c>
      <c r="E1806" s="4">
        <f>MONTH(SalesDataTable[[#This Row],[Order Date]])</f>
        <v>9</v>
      </c>
      <c r="F1806" s="4"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70"/>
        <v>72.81</v>
      </c>
      <c r="R1806" s="6">
        <f t="shared" si="171"/>
        <v>32.299999999999997</v>
      </c>
      <c r="S1806" s="6">
        <f t="shared" si="172"/>
        <v>40.510000000000005</v>
      </c>
      <c r="T1806" s="8">
        <f t="shared" si="173"/>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11">
        <f t="shared" si="168"/>
        <v>2026</v>
      </c>
      <c r="D1807" s="13" t="str">
        <f t="shared" si="169"/>
        <v>Q3</v>
      </c>
      <c r="E1807" s="4">
        <f>MONTH(SalesDataTable[[#This Row],[Order Date]])</f>
        <v>9</v>
      </c>
      <c r="F1807" s="4"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70"/>
        <v>481.91999999999996</v>
      </c>
      <c r="R1807" s="6">
        <f t="shared" si="171"/>
        <v>230.52</v>
      </c>
      <c r="S1807" s="6">
        <f t="shared" si="172"/>
        <v>251.39999999999995</v>
      </c>
      <c r="T1807" s="8">
        <f t="shared" si="173"/>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11">
        <f t="shared" si="168"/>
        <v>2026</v>
      </c>
      <c r="D1808" s="13" t="str">
        <f t="shared" si="169"/>
        <v>Q3</v>
      </c>
      <c r="E1808" s="4">
        <f>MONTH(SalesDataTable[[#This Row],[Order Date]])</f>
        <v>9</v>
      </c>
      <c r="F1808" s="4"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70"/>
        <v>792.34749999999997</v>
      </c>
      <c r="R1808" s="6">
        <f t="shared" si="171"/>
        <v>446.2</v>
      </c>
      <c r="S1808" s="6">
        <f t="shared" si="172"/>
        <v>346.14749999999998</v>
      </c>
      <c r="T1808" s="8">
        <f t="shared" si="173"/>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11">
        <f t="shared" si="168"/>
        <v>2026</v>
      </c>
      <c r="D1809" s="13" t="str">
        <f t="shared" si="169"/>
        <v>Q3</v>
      </c>
      <c r="E1809" s="4">
        <f>MONTH(SalesDataTable[[#This Row],[Order Date]])</f>
        <v>9</v>
      </c>
      <c r="F1809" s="4"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70"/>
        <v>34.475999999999999</v>
      </c>
      <c r="R1809" s="6">
        <f t="shared" si="171"/>
        <v>14.28</v>
      </c>
      <c r="S1809" s="6">
        <f t="shared" si="172"/>
        <v>20.195999999999998</v>
      </c>
      <c r="T1809" s="8">
        <f t="shared" si="173"/>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11">
        <f t="shared" si="168"/>
        <v>2026</v>
      </c>
      <c r="D1810" s="13" t="str">
        <f t="shared" si="169"/>
        <v>Q3</v>
      </c>
      <c r="E1810" s="4">
        <f>MONTH(SalesDataTable[[#This Row],[Order Date]])</f>
        <v>9</v>
      </c>
      <c r="F1810" s="4"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70"/>
        <v>292.32</v>
      </c>
      <c r="R1810" s="6">
        <f t="shared" si="171"/>
        <v>176.08</v>
      </c>
      <c r="S1810" s="6">
        <f t="shared" si="172"/>
        <v>116.23999999999998</v>
      </c>
      <c r="T1810" s="8">
        <f t="shared" si="173"/>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11">
        <f t="shared" si="168"/>
        <v>2026</v>
      </c>
      <c r="D1811" s="13" t="str">
        <f t="shared" si="169"/>
        <v>Q3</v>
      </c>
      <c r="E1811" s="4">
        <f>MONTH(SalesDataTable[[#This Row],[Order Date]])</f>
        <v>9</v>
      </c>
      <c r="F1811" s="4"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70"/>
        <v>615.45000000000005</v>
      </c>
      <c r="R1811" s="6">
        <f t="shared" si="171"/>
        <v>351.5</v>
      </c>
      <c r="S1811" s="6">
        <f t="shared" si="172"/>
        <v>263.95000000000005</v>
      </c>
      <c r="T1811" s="8">
        <f t="shared" si="173"/>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11">
        <f t="shared" si="168"/>
        <v>2026</v>
      </c>
      <c r="D1812" s="13" t="str">
        <f t="shared" si="169"/>
        <v>Q3</v>
      </c>
      <c r="E1812" s="4">
        <f>MONTH(SalesDataTable[[#This Row],[Order Date]])</f>
        <v>9</v>
      </c>
      <c r="F1812" s="4"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70"/>
        <v>36.69</v>
      </c>
      <c r="R1812" s="6">
        <f t="shared" si="171"/>
        <v>13.92</v>
      </c>
      <c r="S1812" s="6">
        <f t="shared" si="172"/>
        <v>22.769999999999996</v>
      </c>
      <c r="T1812" s="8">
        <f t="shared" si="173"/>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11">
        <f t="shared" si="168"/>
        <v>2026</v>
      </c>
      <c r="D1813" s="13" t="str">
        <f t="shared" si="169"/>
        <v>Q3</v>
      </c>
      <c r="E1813" s="4">
        <f>MONTH(SalesDataTable[[#This Row],[Order Date]])</f>
        <v>9</v>
      </c>
      <c r="F1813" s="4"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70"/>
        <v>521.72</v>
      </c>
      <c r="R1813" s="6">
        <f t="shared" si="171"/>
        <v>267.39999999999998</v>
      </c>
      <c r="S1813" s="6">
        <f t="shared" si="172"/>
        <v>254.32000000000005</v>
      </c>
      <c r="T1813" s="8">
        <f t="shared" si="173"/>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11">
        <f t="shared" si="168"/>
        <v>2026</v>
      </c>
      <c r="D1814" s="13" t="str">
        <f t="shared" si="169"/>
        <v>Q3</v>
      </c>
      <c r="E1814" s="4">
        <f>MONTH(SalesDataTable[[#This Row],[Order Date]])</f>
        <v>9</v>
      </c>
      <c r="F1814" s="4"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70"/>
        <v>146.13999999999999</v>
      </c>
      <c r="R1814" s="6">
        <f t="shared" si="171"/>
        <v>81.040000000000006</v>
      </c>
      <c r="S1814" s="6">
        <f t="shared" si="172"/>
        <v>65.09999999999998</v>
      </c>
      <c r="T1814" s="8">
        <f t="shared" si="173"/>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11">
        <f t="shared" si="168"/>
        <v>2026</v>
      </c>
      <c r="D1815" s="13" t="str">
        <f t="shared" si="169"/>
        <v>Q3</v>
      </c>
      <c r="E1815" s="4">
        <f>MONTH(SalesDataTable[[#This Row],[Order Date]])</f>
        <v>9</v>
      </c>
      <c r="F1815" s="4"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70"/>
        <v>1331.72</v>
      </c>
      <c r="R1815" s="6">
        <f t="shared" si="171"/>
        <v>774.24</v>
      </c>
      <c r="S1815" s="6">
        <f t="shared" si="172"/>
        <v>557.48</v>
      </c>
      <c r="T1815" s="8">
        <f t="shared" si="173"/>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11">
        <f t="shared" si="168"/>
        <v>2026</v>
      </c>
      <c r="D1816" s="13" t="str">
        <f t="shared" si="169"/>
        <v>Q3</v>
      </c>
      <c r="E1816" s="4">
        <f>MONTH(SalesDataTable[[#This Row],[Order Date]])</f>
        <v>9</v>
      </c>
      <c r="F1816" s="4"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70"/>
        <v>489.72</v>
      </c>
      <c r="R1816" s="6">
        <f t="shared" si="171"/>
        <v>246</v>
      </c>
      <c r="S1816" s="6">
        <f t="shared" si="172"/>
        <v>243.72000000000003</v>
      </c>
      <c r="T1816" s="8">
        <f t="shared" si="173"/>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11">
        <f t="shared" si="168"/>
        <v>2026</v>
      </c>
      <c r="D1817" s="13" t="str">
        <f t="shared" si="169"/>
        <v>Q3</v>
      </c>
      <c r="E1817" s="4">
        <f>MONTH(SalesDataTable[[#This Row],[Order Date]])</f>
        <v>9</v>
      </c>
      <c r="F1817" s="4"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70"/>
        <v>219.02400000000003</v>
      </c>
      <c r="R1817" s="6">
        <f t="shared" si="171"/>
        <v>125.34</v>
      </c>
      <c r="S1817" s="6">
        <f t="shared" si="172"/>
        <v>93.684000000000026</v>
      </c>
      <c r="T1817" s="8">
        <f t="shared" si="173"/>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11">
        <f t="shared" si="168"/>
        <v>2026</v>
      </c>
      <c r="D1818" s="13" t="str">
        <f t="shared" si="169"/>
        <v>Q3</v>
      </c>
      <c r="E1818" s="4">
        <f>MONTH(SalesDataTable[[#This Row],[Order Date]])</f>
        <v>9</v>
      </c>
      <c r="F1818" s="4"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70"/>
        <v>160.11299999999997</v>
      </c>
      <c r="R1818" s="6">
        <f t="shared" si="171"/>
        <v>87.82</v>
      </c>
      <c r="S1818" s="6">
        <f t="shared" si="172"/>
        <v>72.292999999999978</v>
      </c>
      <c r="T1818" s="8">
        <f t="shared" si="173"/>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11">
        <f t="shared" si="168"/>
        <v>2026</v>
      </c>
      <c r="D1819" s="13" t="str">
        <f t="shared" si="169"/>
        <v>Q3</v>
      </c>
      <c r="E1819" s="4">
        <f>MONTH(SalesDataTable[[#This Row],[Order Date]])</f>
        <v>9</v>
      </c>
      <c r="F1819" s="4"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70"/>
        <v>142.596</v>
      </c>
      <c r="R1819" s="6">
        <f t="shared" si="171"/>
        <v>67.319999999999993</v>
      </c>
      <c r="S1819" s="6">
        <f t="shared" si="172"/>
        <v>75.27600000000001</v>
      </c>
      <c r="T1819" s="8">
        <f t="shared" si="173"/>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11">
        <f t="shared" si="168"/>
        <v>2026</v>
      </c>
      <c r="D1820" s="13" t="str">
        <f t="shared" si="169"/>
        <v>Q3</v>
      </c>
      <c r="E1820" s="4">
        <f>MONTH(SalesDataTable[[#This Row],[Order Date]])</f>
        <v>9</v>
      </c>
      <c r="F1820" s="4"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70"/>
        <v>35.865000000000002</v>
      </c>
      <c r="R1820" s="6">
        <f t="shared" si="171"/>
        <v>14.96</v>
      </c>
      <c r="S1820" s="6">
        <f t="shared" si="172"/>
        <v>20.905000000000001</v>
      </c>
      <c r="T1820" s="8">
        <f t="shared" si="173"/>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11">
        <f t="shared" si="168"/>
        <v>2026</v>
      </c>
      <c r="D1821" s="13" t="str">
        <f t="shared" si="169"/>
        <v>Q3</v>
      </c>
      <c r="E1821" s="4">
        <f>MONTH(SalesDataTable[[#This Row],[Order Date]])</f>
        <v>9</v>
      </c>
      <c r="F1821" s="4"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70"/>
        <v>38.484499999999997</v>
      </c>
      <c r="R1821" s="6">
        <f t="shared" si="171"/>
        <v>14.7</v>
      </c>
      <c r="S1821" s="6">
        <f t="shared" si="172"/>
        <v>23.784499999999998</v>
      </c>
      <c r="T1821" s="8">
        <f t="shared" si="173"/>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11">
        <f t="shared" si="168"/>
        <v>2026</v>
      </c>
      <c r="D1822" s="13" t="str">
        <f t="shared" si="169"/>
        <v>Q3</v>
      </c>
      <c r="E1822" s="4">
        <f>MONTH(SalesDataTable[[#This Row],[Order Date]])</f>
        <v>9</v>
      </c>
      <c r="F1822" s="4"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70"/>
        <v>121.59</v>
      </c>
      <c r="R1822" s="6">
        <f t="shared" si="171"/>
        <v>62.44</v>
      </c>
      <c r="S1822" s="6">
        <f t="shared" si="172"/>
        <v>59.150000000000006</v>
      </c>
      <c r="T1822" s="8">
        <f t="shared" si="173"/>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11">
        <f t="shared" si="168"/>
        <v>2026</v>
      </c>
      <c r="D1823" s="13" t="str">
        <f t="shared" si="169"/>
        <v>Q3</v>
      </c>
      <c r="E1823" s="4">
        <f>MONTH(SalesDataTable[[#This Row],[Order Date]])</f>
        <v>9</v>
      </c>
      <c r="F1823" s="4"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70"/>
        <v>520.16600000000005</v>
      </c>
      <c r="R1823" s="6">
        <f t="shared" si="171"/>
        <v>308.48</v>
      </c>
      <c r="S1823" s="6">
        <f t="shared" si="172"/>
        <v>211.68600000000004</v>
      </c>
      <c r="T1823" s="8">
        <f t="shared" si="173"/>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11">
        <f t="shared" si="168"/>
        <v>2026</v>
      </c>
      <c r="D1824" s="13" t="str">
        <f t="shared" si="169"/>
        <v>Q3</v>
      </c>
      <c r="E1824" s="4">
        <f>MONTH(SalesDataTable[[#This Row],[Order Date]])</f>
        <v>9</v>
      </c>
      <c r="F1824" s="4"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70"/>
        <v>97.712999999999994</v>
      </c>
      <c r="R1824" s="6">
        <f t="shared" si="171"/>
        <v>41.910000000000004</v>
      </c>
      <c r="S1824" s="6">
        <f t="shared" si="172"/>
        <v>55.80299999999999</v>
      </c>
      <c r="T1824" s="8">
        <f t="shared" si="173"/>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11">
        <f t="shared" si="168"/>
        <v>2026</v>
      </c>
      <c r="D1825" s="13" t="str">
        <f t="shared" si="169"/>
        <v>Q3</v>
      </c>
      <c r="E1825" s="4">
        <f>MONTH(SalesDataTable[[#This Row],[Order Date]])</f>
        <v>9</v>
      </c>
      <c r="F1825" s="4"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70"/>
        <v>284.88</v>
      </c>
      <c r="R1825" s="6">
        <f t="shared" si="171"/>
        <v>154.66</v>
      </c>
      <c r="S1825" s="6">
        <f t="shared" si="172"/>
        <v>130.22</v>
      </c>
      <c r="T1825" s="8">
        <f t="shared" si="173"/>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11">
        <f t="shared" si="168"/>
        <v>2026</v>
      </c>
      <c r="D1826" s="13" t="str">
        <f t="shared" si="169"/>
        <v>Q3</v>
      </c>
      <c r="E1826" s="4">
        <f>MONTH(SalesDataTable[[#This Row],[Order Date]])</f>
        <v>9</v>
      </c>
      <c r="F1826" s="4"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70"/>
        <v>267.62</v>
      </c>
      <c r="R1826" s="6">
        <f t="shared" si="171"/>
        <v>133.56</v>
      </c>
      <c r="S1826" s="6">
        <f t="shared" si="172"/>
        <v>134.06</v>
      </c>
      <c r="T1826" s="8">
        <f t="shared" si="173"/>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11">
        <f t="shared" si="168"/>
        <v>2026</v>
      </c>
      <c r="D1827" s="13" t="str">
        <f t="shared" si="169"/>
        <v>Q3</v>
      </c>
      <c r="E1827" s="4">
        <f>MONTH(SalesDataTable[[#This Row],[Order Date]])</f>
        <v>9</v>
      </c>
      <c r="F1827" s="4"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70"/>
        <v>68.832999999999998</v>
      </c>
      <c r="R1827" s="6">
        <f t="shared" si="171"/>
        <v>28.64</v>
      </c>
      <c r="S1827" s="6">
        <f t="shared" si="172"/>
        <v>40.192999999999998</v>
      </c>
      <c r="T1827" s="8">
        <f t="shared" si="173"/>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11">
        <f t="shared" si="168"/>
        <v>2026</v>
      </c>
      <c r="D1828" s="13" t="str">
        <f t="shared" si="169"/>
        <v>Q3</v>
      </c>
      <c r="E1828" s="4">
        <f>MONTH(SalesDataTable[[#This Row],[Order Date]])</f>
        <v>9</v>
      </c>
      <c r="F1828" s="4"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70"/>
        <v>792.4</v>
      </c>
      <c r="R1828" s="6">
        <f t="shared" si="171"/>
        <v>406.44</v>
      </c>
      <c r="S1828" s="6">
        <f t="shared" si="172"/>
        <v>385.96</v>
      </c>
      <c r="T1828" s="8">
        <f t="shared" si="173"/>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11">
        <f t="shared" si="168"/>
        <v>2026</v>
      </c>
      <c r="D1829" s="13" t="str">
        <f t="shared" si="169"/>
        <v>Q3</v>
      </c>
      <c r="E1829" s="4">
        <f>MONTH(SalesDataTable[[#This Row],[Order Date]])</f>
        <v>9</v>
      </c>
      <c r="F1829" s="4"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70"/>
        <v>71.170500000000004</v>
      </c>
      <c r="R1829" s="6">
        <f t="shared" si="171"/>
        <v>43.34</v>
      </c>
      <c r="S1829" s="6">
        <f t="shared" si="172"/>
        <v>27.830500000000001</v>
      </c>
      <c r="T1829" s="8">
        <f t="shared" si="173"/>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11">
        <f t="shared" si="168"/>
        <v>2026</v>
      </c>
      <c r="D1830" s="13" t="str">
        <f t="shared" si="169"/>
        <v>Q3</v>
      </c>
      <c r="E1830" s="4">
        <f>MONTH(SalesDataTable[[#This Row],[Order Date]])</f>
        <v>9</v>
      </c>
      <c r="F1830" s="4"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70"/>
        <v>389.84</v>
      </c>
      <c r="R1830" s="6">
        <f t="shared" si="171"/>
        <v>205.32</v>
      </c>
      <c r="S1830" s="6">
        <f t="shared" si="172"/>
        <v>184.51999999999998</v>
      </c>
      <c r="T1830" s="8">
        <f t="shared" si="173"/>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11">
        <f t="shared" si="168"/>
        <v>2026</v>
      </c>
      <c r="D1831" s="13" t="str">
        <f t="shared" si="169"/>
        <v>Q3</v>
      </c>
      <c r="E1831" s="4">
        <f>MONTH(SalesDataTable[[#This Row],[Order Date]])</f>
        <v>9</v>
      </c>
      <c r="F1831" s="4"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70"/>
        <v>161.03</v>
      </c>
      <c r="R1831" s="6">
        <f t="shared" si="171"/>
        <v>89.86</v>
      </c>
      <c r="S1831" s="6">
        <f t="shared" si="172"/>
        <v>71.17</v>
      </c>
      <c r="T1831" s="8">
        <f t="shared" si="173"/>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11">
        <f t="shared" si="168"/>
        <v>2026</v>
      </c>
      <c r="D1832" s="13" t="str">
        <f t="shared" si="169"/>
        <v>Q3</v>
      </c>
      <c r="E1832" s="4">
        <f>MONTH(SalesDataTable[[#This Row],[Order Date]])</f>
        <v>9</v>
      </c>
      <c r="F1832" s="4"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70"/>
        <v>33.896000000000001</v>
      </c>
      <c r="R1832" s="6">
        <f t="shared" si="171"/>
        <v>13.76</v>
      </c>
      <c r="S1832" s="6">
        <f t="shared" si="172"/>
        <v>20.136000000000003</v>
      </c>
      <c r="T1832" s="8">
        <f t="shared" si="173"/>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11">
        <f t="shared" si="168"/>
        <v>2026</v>
      </c>
      <c r="D1833" s="13" t="str">
        <f t="shared" si="169"/>
        <v>Q3</v>
      </c>
      <c r="E1833" s="4">
        <f>MONTH(SalesDataTable[[#This Row],[Order Date]])</f>
        <v>9</v>
      </c>
      <c r="F1833" s="4"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70"/>
        <v>37.695999999999998</v>
      </c>
      <c r="R1833" s="6">
        <f t="shared" si="171"/>
        <v>16.63</v>
      </c>
      <c r="S1833" s="6">
        <f t="shared" si="172"/>
        <v>21.065999999999999</v>
      </c>
      <c r="T1833" s="8">
        <f t="shared" si="173"/>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11">
        <f t="shared" si="168"/>
        <v>2026</v>
      </c>
      <c r="D1834" s="13" t="str">
        <f t="shared" si="169"/>
        <v>Q3</v>
      </c>
      <c r="E1834" s="4">
        <f>MONTH(SalesDataTable[[#This Row],[Order Date]])</f>
        <v>9</v>
      </c>
      <c r="F1834" s="4"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70"/>
        <v>438.65999999999997</v>
      </c>
      <c r="R1834" s="6">
        <f t="shared" si="171"/>
        <v>240.39</v>
      </c>
      <c r="S1834" s="6">
        <f t="shared" si="172"/>
        <v>198.26999999999998</v>
      </c>
      <c r="T1834" s="8">
        <f t="shared" si="173"/>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11">
        <f t="shared" si="168"/>
        <v>2026</v>
      </c>
      <c r="D1835" s="13" t="str">
        <f t="shared" si="169"/>
        <v>Q3</v>
      </c>
      <c r="E1835" s="4">
        <f>MONTH(SalesDataTable[[#This Row],[Order Date]])</f>
        <v>9</v>
      </c>
      <c r="F1835" s="4"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70"/>
        <v>71.680000000000007</v>
      </c>
      <c r="R1835" s="6">
        <f t="shared" si="171"/>
        <v>31.87</v>
      </c>
      <c r="S1835" s="6">
        <f t="shared" si="172"/>
        <v>39.81</v>
      </c>
      <c r="T1835" s="8">
        <f t="shared" si="173"/>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11">
        <f t="shared" si="168"/>
        <v>2026</v>
      </c>
      <c r="D1836" s="13" t="str">
        <f t="shared" si="169"/>
        <v>Q3</v>
      </c>
      <c r="E1836" s="4">
        <f>MONTH(SalesDataTable[[#This Row],[Order Date]])</f>
        <v>9</v>
      </c>
      <c r="F1836" s="4"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70"/>
        <v>103.54</v>
      </c>
      <c r="R1836" s="6">
        <f t="shared" si="171"/>
        <v>42.92</v>
      </c>
      <c r="S1836" s="6">
        <f t="shared" si="172"/>
        <v>60.620000000000005</v>
      </c>
      <c r="T1836" s="8">
        <f t="shared" si="173"/>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11">
        <f t="shared" si="168"/>
        <v>2026</v>
      </c>
      <c r="D1837" s="13" t="str">
        <f t="shared" si="169"/>
        <v>Q3</v>
      </c>
      <c r="E1837" s="4">
        <f>MONTH(SalesDataTable[[#This Row],[Order Date]])</f>
        <v>9</v>
      </c>
      <c r="F1837" s="4"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70"/>
        <v>133.95999999999998</v>
      </c>
      <c r="R1837" s="6">
        <f t="shared" si="171"/>
        <v>59.8</v>
      </c>
      <c r="S1837" s="6">
        <f t="shared" si="172"/>
        <v>74.159999999999982</v>
      </c>
      <c r="T1837" s="8">
        <f t="shared" si="173"/>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11">
        <f t="shared" si="168"/>
        <v>2026</v>
      </c>
      <c r="D1838" s="13" t="str">
        <f t="shared" si="169"/>
        <v>Q3</v>
      </c>
      <c r="E1838" s="4">
        <f>MONTH(SalesDataTable[[#This Row],[Order Date]])</f>
        <v>9</v>
      </c>
      <c r="F1838" s="4"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70"/>
        <v>47.17</v>
      </c>
      <c r="R1838" s="6">
        <f t="shared" si="171"/>
        <v>18.64</v>
      </c>
      <c r="S1838" s="6">
        <f t="shared" si="172"/>
        <v>28.53</v>
      </c>
      <c r="T1838" s="8">
        <f t="shared" si="173"/>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11">
        <f t="shared" si="168"/>
        <v>2026</v>
      </c>
      <c r="D1839" s="13" t="str">
        <f t="shared" si="169"/>
        <v>Q3</v>
      </c>
      <c r="E1839" s="4">
        <f>MONTH(SalesDataTable[[#This Row],[Order Date]])</f>
        <v>9</v>
      </c>
      <c r="F1839" s="4"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70"/>
        <v>90.738</v>
      </c>
      <c r="R1839" s="6">
        <f t="shared" si="171"/>
        <v>44.1</v>
      </c>
      <c r="S1839" s="6">
        <f t="shared" si="172"/>
        <v>46.637999999999998</v>
      </c>
      <c r="T1839" s="8">
        <f t="shared" si="173"/>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11">
        <f t="shared" si="168"/>
        <v>2026</v>
      </c>
      <c r="D1840" s="13" t="str">
        <f t="shared" si="169"/>
        <v>Q3</v>
      </c>
      <c r="E1840" s="4">
        <f>MONTH(SalesDataTable[[#This Row],[Order Date]])</f>
        <v>9</v>
      </c>
      <c r="F1840" s="4"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70"/>
        <v>289.36799999999999</v>
      </c>
      <c r="R1840" s="6">
        <f t="shared" si="171"/>
        <v>170.2</v>
      </c>
      <c r="S1840" s="6">
        <f t="shared" si="172"/>
        <v>119.16800000000001</v>
      </c>
      <c r="T1840" s="8">
        <f t="shared" si="173"/>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11">
        <f t="shared" si="168"/>
        <v>2026</v>
      </c>
      <c r="D1841" s="13" t="str">
        <f t="shared" si="169"/>
        <v>Q3</v>
      </c>
      <c r="E1841" s="4">
        <f>MONTH(SalesDataTable[[#This Row],[Order Date]])</f>
        <v>9</v>
      </c>
      <c r="F1841" s="4"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70"/>
        <v>81.56</v>
      </c>
      <c r="R1841" s="6">
        <f t="shared" si="171"/>
        <v>30.08</v>
      </c>
      <c r="S1841" s="6">
        <f t="shared" si="172"/>
        <v>51.480000000000004</v>
      </c>
      <c r="T1841" s="8">
        <f t="shared" si="173"/>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11">
        <f t="shared" si="168"/>
        <v>2026</v>
      </c>
      <c r="D1842" s="13" t="str">
        <f t="shared" si="169"/>
        <v>Q3</v>
      </c>
      <c r="E1842" s="4">
        <f>MONTH(SalesDataTable[[#This Row],[Order Date]])</f>
        <v>9</v>
      </c>
      <c r="F1842" s="4"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70"/>
        <v>141.69</v>
      </c>
      <c r="R1842" s="6">
        <f t="shared" si="171"/>
        <v>80.34</v>
      </c>
      <c r="S1842" s="6">
        <f t="shared" si="172"/>
        <v>61.349999999999994</v>
      </c>
      <c r="T1842" s="8">
        <f t="shared" si="173"/>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11">
        <f t="shared" si="168"/>
        <v>2026</v>
      </c>
      <c r="D1843" s="13" t="str">
        <f t="shared" si="169"/>
        <v>Q3</v>
      </c>
      <c r="E1843" s="4">
        <f>MONTH(SalesDataTable[[#This Row],[Order Date]])</f>
        <v>9</v>
      </c>
      <c r="F1843" s="4"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70"/>
        <v>74.951999999999998</v>
      </c>
      <c r="R1843" s="6">
        <f t="shared" si="171"/>
        <v>39.75</v>
      </c>
      <c r="S1843" s="6">
        <f t="shared" si="172"/>
        <v>35.201999999999998</v>
      </c>
      <c r="T1843" s="8">
        <f t="shared" si="173"/>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11">
        <f t="shared" si="168"/>
        <v>2026</v>
      </c>
      <c r="D1844" s="13" t="str">
        <f t="shared" si="169"/>
        <v>Q3</v>
      </c>
      <c r="E1844" s="4">
        <f>MONTH(SalesDataTable[[#This Row],[Order Date]])</f>
        <v>9</v>
      </c>
      <c r="F1844" s="4"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70"/>
        <v>164.86</v>
      </c>
      <c r="R1844" s="6">
        <f t="shared" si="171"/>
        <v>81.02</v>
      </c>
      <c r="S1844" s="6">
        <f t="shared" si="172"/>
        <v>83.840000000000018</v>
      </c>
      <c r="T1844" s="8">
        <f t="shared" si="173"/>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11">
        <f t="shared" si="168"/>
        <v>2026</v>
      </c>
      <c r="D1845" s="13" t="str">
        <f t="shared" si="169"/>
        <v>Q3</v>
      </c>
      <c r="E1845" s="4">
        <f>MONTH(SalesDataTable[[#This Row],[Order Date]])</f>
        <v>9</v>
      </c>
      <c r="F1845" s="4"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70"/>
        <v>145.52000000000001</v>
      </c>
      <c r="R1845" s="6">
        <f t="shared" si="171"/>
        <v>56.64</v>
      </c>
      <c r="S1845" s="6">
        <f t="shared" si="172"/>
        <v>88.88000000000001</v>
      </c>
      <c r="T1845" s="8">
        <f t="shared" si="173"/>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11">
        <f t="shared" si="168"/>
        <v>2026</v>
      </c>
      <c r="D1846" s="13" t="str">
        <f t="shared" si="169"/>
        <v>Q3</v>
      </c>
      <c r="E1846" s="4">
        <f>MONTH(SalesDataTable[[#This Row],[Order Date]])</f>
        <v>9</v>
      </c>
      <c r="F1846" s="4"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70"/>
        <v>82.86</v>
      </c>
      <c r="R1846" s="6">
        <f t="shared" si="171"/>
        <v>43.33</v>
      </c>
      <c r="S1846" s="6">
        <f t="shared" si="172"/>
        <v>39.53</v>
      </c>
      <c r="T1846" s="8">
        <f t="shared" si="173"/>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11">
        <f t="shared" si="168"/>
        <v>2026</v>
      </c>
      <c r="D1847" s="13" t="str">
        <f t="shared" si="169"/>
        <v>Q3</v>
      </c>
      <c r="E1847" s="4">
        <f>MONTH(SalesDataTable[[#This Row],[Order Date]])</f>
        <v>9</v>
      </c>
      <c r="F1847" s="4"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70"/>
        <v>44.117999999999995</v>
      </c>
      <c r="R1847" s="6">
        <f t="shared" si="171"/>
        <v>17.88</v>
      </c>
      <c r="S1847" s="6">
        <f t="shared" si="172"/>
        <v>26.237999999999996</v>
      </c>
      <c r="T1847" s="8">
        <f t="shared" si="173"/>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11">
        <f t="shared" si="168"/>
        <v>2026</v>
      </c>
      <c r="D1848" s="13" t="str">
        <f t="shared" si="169"/>
        <v>Q3</v>
      </c>
      <c r="E1848" s="4">
        <f>MONTH(SalesDataTable[[#This Row],[Order Date]])</f>
        <v>9</v>
      </c>
      <c r="F1848" s="4"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70"/>
        <v>479.73599999999999</v>
      </c>
      <c r="R1848" s="6">
        <f t="shared" si="171"/>
        <v>275.08</v>
      </c>
      <c r="S1848" s="6">
        <f t="shared" si="172"/>
        <v>204.65600000000001</v>
      </c>
      <c r="T1848" s="8">
        <f t="shared" si="173"/>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11">
        <f t="shared" si="168"/>
        <v>2026</v>
      </c>
      <c r="D1849" s="13" t="str">
        <f t="shared" si="169"/>
        <v>Q3</v>
      </c>
      <c r="E1849" s="4">
        <f>MONTH(SalesDataTable[[#This Row],[Order Date]])</f>
        <v>9</v>
      </c>
      <c r="F1849" s="4"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70"/>
        <v>147.36000000000001</v>
      </c>
      <c r="R1849" s="6">
        <f t="shared" si="171"/>
        <v>81.599999999999994</v>
      </c>
      <c r="S1849" s="6">
        <f t="shared" si="172"/>
        <v>65.760000000000019</v>
      </c>
      <c r="T1849" s="8">
        <f t="shared" si="173"/>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11">
        <f t="shared" si="168"/>
        <v>2026</v>
      </c>
      <c r="D1850" s="13" t="str">
        <f t="shared" si="169"/>
        <v>Q3</v>
      </c>
      <c r="E1850" s="4">
        <f>MONTH(SalesDataTable[[#This Row],[Order Date]])</f>
        <v>9</v>
      </c>
      <c r="F1850" s="4"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70"/>
        <v>282.42099999999999</v>
      </c>
      <c r="R1850" s="6">
        <f t="shared" si="171"/>
        <v>173.42</v>
      </c>
      <c r="S1850" s="6">
        <f t="shared" si="172"/>
        <v>109.001</v>
      </c>
      <c r="T1850" s="8">
        <f t="shared" si="173"/>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11">
        <f t="shared" si="168"/>
        <v>2026</v>
      </c>
      <c r="D1851" s="13" t="str">
        <f t="shared" si="169"/>
        <v>Q3</v>
      </c>
      <c r="E1851" s="4">
        <f>MONTH(SalesDataTable[[#This Row],[Order Date]])</f>
        <v>9</v>
      </c>
      <c r="F1851" s="4"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70"/>
        <v>51.74</v>
      </c>
      <c r="R1851" s="6">
        <f t="shared" si="171"/>
        <v>22.45</v>
      </c>
      <c r="S1851" s="6">
        <f t="shared" si="172"/>
        <v>29.290000000000003</v>
      </c>
      <c r="T1851" s="8">
        <f t="shared" si="173"/>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11">
        <f t="shared" si="168"/>
        <v>2026</v>
      </c>
      <c r="D1852" s="13" t="str">
        <f t="shared" si="169"/>
        <v>Q3</v>
      </c>
      <c r="E1852" s="4">
        <f>MONTH(SalesDataTable[[#This Row],[Order Date]])</f>
        <v>9</v>
      </c>
      <c r="F1852" s="4"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70"/>
        <v>71.7</v>
      </c>
      <c r="R1852" s="6">
        <f t="shared" si="171"/>
        <v>32</v>
      </c>
      <c r="S1852" s="6">
        <f t="shared" si="172"/>
        <v>39.700000000000003</v>
      </c>
      <c r="T1852" s="8">
        <f t="shared" si="173"/>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11">
        <f t="shared" si="168"/>
        <v>2026</v>
      </c>
      <c r="D1853" s="13" t="str">
        <f t="shared" si="169"/>
        <v>Q3</v>
      </c>
      <c r="E1853" s="4">
        <f>MONTH(SalesDataTable[[#This Row],[Order Date]])</f>
        <v>9</v>
      </c>
      <c r="F1853" s="4"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70"/>
        <v>74.878999999999991</v>
      </c>
      <c r="R1853" s="6">
        <f t="shared" si="171"/>
        <v>34.24</v>
      </c>
      <c r="S1853" s="6">
        <f t="shared" si="172"/>
        <v>40.638999999999989</v>
      </c>
      <c r="T1853" s="8">
        <f t="shared" si="173"/>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11">
        <f t="shared" si="168"/>
        <v>2026</v>
      </c>
      <c r="D1854" s="13" t="str">
        <f t="shared" si="169"/>
        <v>Q3</v>
      </c>
      <c r="E1854" s="4">
        <f>MONTH(SalesDataTable[[#This Row],[Order Date]])</f>
        <v>9</v>
      </c>
      <c r="F1854" s="4"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70"/>
        <v>690.66</v>
      </c>
      <c r="R1854" s="6">
        <f t="shared" si="171"/>
        <v>396.44</v>
      </c>
      <c r="S1854" s="6">
        <f t="shared" si="172"/>
        <v>294.21999999999997</v>
      </c>
      <c r="T1854" s="8">
        <f t="shared" si="173"/>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11">
        <f t="shared" si="168"/>
        <v>2026</v>
      </c>
      <c r="D1855" s="13" t="str">
        <f t="shared" si="169"/>
        <v>Q3</v>
      </c>
      <c r="E1855" s="4">
        <f>MONTH(SalesDataTable[[#This Row],[Order Date]])</f>
        <v>9</v>
      </c>
      <c r="F1855" s="4"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70"/>
        <v>130.79700000000003</v>
      </c>
      <c r="R1855" s="6">
        <f t="shared" si="171"/>
        <v>80.97</v>
      </c>
      <c r="S1855" s="6">
        <f t="shared" si="172"/>
        <v>49.827000000000027</v>
      </c>
      <c r="T1855" s="8">
        <f t="shared" si="173"/>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11">
        <f t="shared" si="168"/>
        <v>2026</v>
      </c>
      <c r="D1856" s="13" t="str">
        <f t="shared" si="169"/>
        <v>Q3</v>
      </c>
      <c r="E1856" s="4">
        <f>MONTH(SalesDataTable[[#This Row],[Order Date]])</f>
        <v>9</v>
      </c>
      <c r="F1856" s="4"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70"/>
        <v>135.08100000000002</v>
      </c>
      <c r="R1856" s="6">
        <f t="shared" si="171"/>
        <v>68.67</v>
      </c>
      <c r="S1856" s="6">
        <f t="shared" si="172"/>
        <v>66.411000000000016</v>
      </c>
      <c r="T1856" s="8">
        <f t="shared" si="173"/>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11">
        <f t="shared" si="168"/>
        <v>2026</v>
      </c>
      <c r="D1857" s="13" t="str">
        <f t="shared" si="169"/>
        <v>Q3</v>
      </c>
      <c r="E1857" s="4">
        <f>MONTH(SalesDataTable[[#This Row],[Order Date]])</f>
        <v>9</v>
      </c>
      <c r="F1857" s="4"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70"/>
        <v>33.896000000000001</v>
      </c>
      <c r="R1857" s="6">
        <f t="shared" si="171"/>
        <v>13.37</v>
      </c>
      <c r="S1857" s="6">
        <f t="shared" si="172"/>
        <v>20.526000000000003</v>
      </c>
      <c r="T1857" s="8">
        <f t="shared" si="173"/>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11">
        <f t="shared" ref="C1858:C1921" si="174">YEAR(B1858)</f>
        <v>2026</v>
      </c>
      <c r="D1858" s="13" t="str">
        <f t="shared" ref="D1858:D1921" si="175">"Q"&amp;ROUNDUP(MONTH(B1858)/3,0)</f>
        <v>Q3</v>
      </c>
      <c r="E1858" s="4">
        <f>MONTH(SalesDataTable[[#This Row],[Order Date]])</f>
        <v>9</v>
      </c>
      <c r="F1858" s="4"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76">M1858*N1858*(1-O1858)</f>
        <v>307.68299999999999</v>
      </c>
      <c r="R1858" s="6">
        <f t="shared" ref="R1858:R1921" si="177">M1858*P1858</f>
        <v>190.66</v>
      </c>
      <c r="S1858" s="6">
        <f t="shared" ref="S1858:S1921" si="178">Q1858-R1858</f>
        <v>117.023</v>
      </c>
      <c r="T1858" s="8">
        <f t="shared" ref="T1858:T1921" si="17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11">
        <f t="shared" si="174"/>
        <v>2026</v>
      </c>
      <c r="D1859" s="13" t="str">
        <f t="shared" si="175"/>
        <v>Q3</v>
      </c>
      <c r="E1859" s="4">
        <f>MONTH(SalesDataTable[[#This Row],[Order Date]])</f>
        <v>9</v>
      </c>
      <c r="F1859" s="4"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76"/>
        <v>164.6</v>
      </c>
      <c r="R1859" s="6">
        <f t="shared" si="177"/>
        <v>87.21</v>
      </c>
      <c r="S1859" s="6">
        <f t="shared" si="178"/>
        <v>77.39</v>
      </c>
      <c r="T1859" s="8">
        <f t="shared" si="17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11">
        <f t="shared" si="174"/>
        <v>2026</v>
      </c>
      <c r="D1860" s="13" t="str">
        <f t="shared" si="175"/>
        <v>Q3</v>
      </c>
      <c r="E1860" s="4">
        <f>MONTH(SalesDataTable[[#This Row],[Order Date]])</f>
        <v>9</v>
      </c>
      <c r="F1860" s="4"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76"/>
        <v>82.48</v>
      </c>
      <c r="R1860" s="6">
        <f t="shared" si="177"/>
        <v>28.92</v>
      </c>
      <c r="S1860" s="6">
        <f t="shared" si="178"/>
        <v>53.56</v>
      </c>
      <c r="T1860" s="8">
        <f t="shared" si="17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11">
        <f t="shared" si="174"/>
        <v>2026</v>
      </c>
      <c r="D1861" s="13" t="str">
        <f t="shared" si="175"/>
        <v>Q3</v>
      </c>
      <c r="E1861" s="4">
        <f>MONTH(SalesDataTable[[#This Row],[Order Date]])</f>
        <v>9</v>
      </c>
      <c r="F1861" s="4"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76"/>
        <v>40.1</v>
      </c>
      <c r="R1861" s="6">
        <f t="shared" si="177"/>
        <v>16.920000000000002</v>
      </c>
      <c r="S1861" s="6">
        <f t="shared" si="178"/>
        <v>23.18</v>
      </c>
      <c r="T1861" s="8">
        <f t="shared" si="17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11">
        <f t="shared" si="174"/>
        <v>2026</v>
      </c>
      <c r="D1862" s="13" t="str">
        <f t="shared" si="175"/>
        <v>Q3</v>
      </c>
      <c r="E1862" s="4">
        <f>MONTH(SalesDataTable[[#This Row],[Order Date]])</f>
        <v>9</v>
      </c>
      <c r="F1862" s="4"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76"/>
        <v>160.47999999999999</v>
      </c>
      <c r="R1862" s="6">
        <f t="shared" si="177"/>
        <v>81</v>
      </c>
      <c r="S1862" s="6">
        <f t="shared" si="178"/>
        <v>79.47999999999999</v>
      </c>
      <c r="T1862" s="8">
        <f t="shared" si="17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11">
        <f t="shared" si="174"/>
        <v>2026</v>
      </c>
      <c r="D1863" s="13" t="str">
        <f t="shared" si="175"/>
        <v>Q3</v>
      </c>
      <c r="E1863" s="4">
        <f>MONTH(SalesDataTable[[#This Row],[Order Date]])</f>
        <v>9</v>
      </c>
      <c r="F1863" s="4"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76"/>
        <v>604.04</v>
      </c>
      <c r="R1863" s="6">
        <f t="shared" si="177"/>
        <v>322.27999999999997</v>
      </c>
      <c r="S1863" s="6">
        <f t="shared" si="178"/>
        <v>281.76</v>
      </c>
      <c r="T1863" s="8">
        <f t="shared" si="17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11">
        <f t="shared" si="174"/>
        <v>2026</v>
      </c>
      <c r="D1864" s="13" t="str">
        <f t="shared" si="175"/>
        <v>Q3</v>
      </c>
      <c r="E1864" s="4">
        <f>MONTH(SalesDataTable[[#This Row],[Order Date]])</f>
        <v>9</v>
      </c>
      <c r="F1864" s="4"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76"/>
        <v>46.188000000000002</v>
      </c>
      <c r="R1864" s="6">
        <f t="shared" si="177"/>
        <v>22.67</v>
      </c>
      <c r="S1864" s="6">
        <f t="shared" si="178"/>
        <v>23.518000000000001</v>
      </c>
      <c r="T1864" s="8">
        <f t="shared" si="17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11">
        <f t="shared" si="174"/>
        <v>2026</v>
      </c>
      <c r="D1865" s="13" t="str">
        <f t="shared" si="175"/>
        <v>Q3</v>
      </c>
      <c r="E1865" s="4">
        <f>MONTH(SalesDataTable[[#This Row],[Order Date]])</f>
        <v>9</v>
      </c>
      <c r="F1865" s="4"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76"/>
        <v>145.22</v>
      </c>
      <c r="R1865" s="6">
        <f t="shared" si="177"/>
        <v>65.36</v>
      </c>
      <c r="S1865" s="6">
        <f t="shared" si="178"/>
        <v>79.86</v>
      </c>
      <c r="T1865" s="8">
        <f t="shared" si="17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11">
        <f t="shared" si="174"/>
        <v>2026</v>
      </c>
      <c r="D1866" s="13" t="str">
        <f t="shared" si="175"/>
        <v>Q3</v>
      </c>
      <c r="E1866" s="4">
        <f>MONTH(SalesDataTable[[#This Row],[Order Date]])</f>
        <v>9</v>
      </c>
      <c r="F1866" s="4"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76"/>
        <v>204.7</v>
      </c>
      <c r="R1866" s="6">
        <f t="shared" si="177"/>
        <v>73.899999999999991</v>
      </c>
      <c r="S1866" s="6">
        <f t="shared" si="178"/>
        <v>130.80000000000001</v>
      </c>
      <c r="T1866" s="8">
        <f t="shared" si="17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11">
        <f t="shared" si="174"/>
        <v>2026</v>
      </c>
      <c r="D1867" s="13" t="str">
        <f t="shared" si="175"/>
        <v>Q3</v>
      </c>
      <c r="E1867" s="4">
        <f>MONTH(SalesDataTable[[#This Row],[Order Date]])</f>
        <v>9</v>
      </c>
      <c r="F1867" s="4"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76"/>
        <v>326.76</v>
      </c>
      <c r="R1867" s="6">
        <f t="shared" si="177"/>
        <v>168.92</v>
      </c>
      <c r="S1867" s="6">
        <f t="shared" si="178"/>
        <v>157.84</v>
      </c>
      <c r="T1867" s="8">
        <f t="shared" si="17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11">
        <f t="shared" si="174"/>
        <v>2026</v>
      </c>
      <c r="D1868" s="13" t="str">
        <f t="shared" si="175"/>
        <v>Q3</v>
      </c>
      <c r="E1868" s="4">
        <f>MONTH(SalesDataTable[[#This Row],[Order Date]])</f>
        <v>9</v>
      </c>
      <c r="F1868" s="4"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76"/>
        <v>48.6875</v>
      </c>
      <c r="R1868" s="6">
        <f t="shared" si="177"/>
        <v>21.99</v>
      </c>
      <c r="S1868" s="6">
        <f t="shared" si="178"/>
        <v>26.697500000000002</v>
      </c>
      <c r="T1868" s="8">
        <f t="shared" si="17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11">
        <f t="shared" si="174"/>
        <v>2026</v>
      </c>
      <c r="D1869" s="13" t="str">
        <f t="shared" si="175"/>
        <v>Q3</v>
      </c>
      <c r="E1869" s="4">
        <f>MONTH(SalesDataTable[[#This Row],[Order Date]])</f>
        <v>9</v>
      </c>
      <c r="F1869" s="4"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76"/>
        <v>48.241</v>
      </c>
      <c r="R1869" s="6">
        <f t="shared" si="177"/>
        <v>22.52</v>
      </c>
      <c r="S1869" s="6">
        <f t="shared" si="178"/>
        <v>25.721</v>
      </c>
      <c r="T1869" s="8">
        <f t="shared" si="17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11">
        <f t="shared" si="174"/>
        <v>2026</v>
      </c>
      <c r="D1870" s="13" t="str">
        <f t="shared" si="175"/>
        <v>Q3</v>
      </c>
      <c r="E1870" s="4">
        <f>MONTH(SalesDataTable[[#This Row],[Order Date]])</f>
        <v>9</v>
      </c>
      <c r="F1870" s="4"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76"/>
        <v>126.64449999999999</v>
      </c>
      <c r="R1870" s="6">
        <f t="shared" si="177"/>
        <v>67.790000000000006</v>
      </c>
      <c r="S1870" s="6">
        <f t="shared" si="178"/>
        <v>58.854499999999987</v>
      </c>
      <c r="T1870" s="8">
        <f t="shared" si="17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11">
        <f t="shared" si="174"/>
        <v>2026</v>
      </c>
      <c r="D1871" s="13" t="str">
        <f t="shared" si="175"/>
        <v>Q3</v>
      </c>
      <c r="E1871" s="4">
        <f>MONTH(SalesDataTable[[#This Row],[Order Date]])</f>
        <v>9</v>
      </c>
      <c r="F1871" s="4"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76"/>
        <v>162.06</v>
      </c>
      <c r="R1871" s="6">
        <f t="shared" si="177"/>
        <v>86.95</v>
      </c>
      <c r="S1871" s="6">
        <f t="shared" si="178"/>
        <v>75.11</v>
      </c>
      <c r="T1871" s="8">
        <f t="shared" si="17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11">
        <f t="shared" si="174"/>
        <v>2026</v>
      </c>
      <c r="D1872" s="13" t="str">
        <f t="shared" si="175"/>
        <v>Q3</v>
      </c>
      <c r="E1872" s="4">
        <f>MONTH(SalesDataTable[[#This Row],[Order Date]])</f>
        <v>9</v>
      </c>
      <c r="F1872" s="4"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76"/>
        <v>66.654000000000011</v>
      </c>
      <c r="R1872" s="6">
        <f t="shared" si="177"/>
        <v>26.92</v>
      </c>
      <c r="S1872" s="6">
        <f t="shared" si="178"/>
        <v>39.734000000000009</v>
      </c>
      <c r="T1872" s="8">
        <f t="shared" si="17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11">
        <f t="shared" si="174"/>
        <v>2026</v>
      </c>
      <c r="D1873" s="13" t="str">
        <f t="shared" si="175"/>
        <v>Q3</v>
      </c>
      <c r="E1873" s="4">
        <f>MONTH(SalesDataTable[[#This Row],[Order Date]])</f>
        <v>9</v>
      </c>
      <c r="F1873" s="4"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76"/>
        <v>338.01</v>
      </c>
      <c r="R1873" s="6">
        <f t="shared" si="177"/>
        <v>190.89</v>
      </c>
      <c r="S1873" s="6">
        <f t="shared" si="178"/>
        <v>147.12</v>
      </c>
      <c r="T1873" s="8">
        <f t="shared" si="17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11">
        <f t="shared" si="174"/>
        <v>2026</v>
      </c>
      <c r="D1874" s="13" t="str">
        <f t="shared" si="175"/>
        <v>Q3</v>
      </c>
      <c r="E1874" s="4">
        <f>MONTH(SalesDataTable[[#This Row],[Order Date]])</f>
        <v>9</v>
      </c>
      <c r="F1874" s="4"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76"/>
        <v>193.70499999999998</v>
      </c>
      <c r="R1874" s="6">
        <f t="shared" si="177"/>
        <v>74.7</v>
      </c>
      <c r="S1874" s="6">
        <f t="shared" si="178"/>
        <v>119.00499999999998</v>
      </c>
      <c r="T1874" s="8">
        <f t="shared" si="17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11">
        <f t="shared" si="174"/>
        <v>2026</v>
      </c>
      <c r="D1875" s="13" t="str">
        <f t="shared" si="175"/>
        <v>Q3</v>
      </c>
      <c r="E1875" s="4">
        <f>MONTH(SalesDataTable[[#This Row],[Order Date]])</f>
        <v>9</v>
      </c>
      <c r="F1875" s="4"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76"/>
        <v>205.88</v>
      </c>
      <c r="R1875" s="6">
        <f t="shared" si="177"/>
        <v>87.6</v>
      </c>
      <c r="S1875" s="6">
        <f t="shared" si="178"/>
        <v>118.28</v>
      </c>
      <c r="T1875" s="8">
        <f t="shared" si="17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11">
        <f t="shared" si="174"/>
        <v>2026</v>
      </c>
      <c r="D1876" s="13" t="str">
        <f t="shared" si="175"/>
        <v>Q3</v>
      </c>
      <c r="E1876" s="4">
        <f>MONTH(SalesDataTable[[#This Row],[Order Date]])</f>
        <v>9</v>
      </c>
      <c r="F1876" s="4"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76"/>
        <v>1299.6000000000001</v>
      </c>
      <c r="R1876" s="6">
        <f t="shared" si="177"/>
        <v>810.69999999999993</v>
      </c>
      <c r="S1876" s="6">
        <f t="shared" si="178"/>
        <v>488.9000000000002</v>
      </c>
      <c r="T1876" s="8">
        <f t="shared" si="17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11">
        <f t="shared" si="174"/>
        <v>2026</v>
      </c>
      <c r="D1877" s="13" t="str">
        <f t="shared" si="175"/>
        <v>Q3</v>
      </c>
      <c r="E1877" s="4">
        <f>MONTH(SalesDataTable[[#This Row],[Order Date]])</f>
        <v>9</v>
      </c>
      <c r="F1877" s="4"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76"/>
        <v>46.206000000000003</v>
      </c>
      <c r="R1877" s="6">
        <f t="shared" si="177"/>
        <v>22.63</v>
      </c>
      <c r="S1877" s="6">
        <f t="shared" si="178"/>
        <v>23.576000000000004</v>
      </c>
      <c r="T1877" s="8">
        <f t="shared" si="17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11">
        <f t="shared" si="174"/>
        <v>2026</v>
      </c>
      <c r="D1878" s="13" t="str">
        <f t="shared" si="175"/>
        <v>Q3</v>
      </c>
      <c r="E1878" s="4">
        <f>MONTH(SalesDataTable[[#This Row],[Order Date]])</f>
        <v>9</v>
      </c>
      <c r="F1878" s="4"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76"/>
        <v>257.68799999999999</v>
      </c>
      <c r="R1878" s="6">
        <f t="shared" si="177"/>
        <v>110.46000000000001</v>
      </c>
      <c r="S1878" s="6">
        <f t="shared" si="178"/>
        <v>147.22799999999998</v>
      </c>
      <c r="T1878" s="8">
        <f t="shared" si="17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11">
        <f t="shared" si="174"/>
        <v>2026</v>
      </c>
      <c r="D1879" s="13" t="str">
        <f t="shared" si="175"/>
        <v>Q3</v>
      </c>
      <c r="E1879" s="4">
        <f>MONTH(SalesDataTable[[#This Row],[Order Date]])</f>
        <v>9</v>
      </c>
      <c r="F1879" s="4"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76"/>
        <v>73.340999999999994</v>
      </c>
      <c r="R1879" s="6">
        <f t="shared" si="177"/>
        <v>38.83</v>
      </c>
      <c r="S1879" s="6">
        <f t="shared" si="178"/>
        <v>34.510999999999996</v>
      </c>
      <c r="T1879" s="8">
        <f t="shared" si="17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11">
        <f t="shared" si="174"/>
        <v>2026</v>
      </c>
      <c r="D1880" s="13" t="str">
        <f t="shared" si="175"/>
        <v>Q3</v>
      </c>
      <c r="E1880" s="4">
        <f>MONTH(SalesDataTable[[#This Row],[Order Date]])</f>
        <v>9</v>
      </c>
      <c r="F1880" s="4"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76"/>
        <v>79.400000000000006</v>
      </c>
      <c r="R1880" s="6">
        <f t="shared" si="177"/>
        <v>32.64</v>
      </c>
      <c r="S1880" s="6">
        <f t="shared" si="178"/>
        <v>46.760000000000005</v>
      </c>
      <c r="T1880" s="8">
        <f t="shared" si="17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11">
        <f t="shared" si="174"/>
        <v>2026</v>
      </c>
      <c r="D1881" s="13" t="str">
        <f t="shared" si="175"/>
        <v>Q3</v>
      </c>
      <c r="E1881" s="4">
        <f>MONTH(SalesDataTable[[#This Row],[Order Date]])</f>
        <v>9</v>
      </c>
      <c r="F1881" s="4"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76"/>
        <v>1240.8120000000001</v>
      </c>
      <c r="R1881" s="6">
        <f t="shared" si="177"/>
        <v>781.4</v>
      </c>
      <c r="S1881" s="6">
        <f t="shared" si="178"/>
        <v>459.41200000000015</v>
      </c>
      <c r="T1881" s="8">
        <f t="shared" si="17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11">
        <f t="shared" si="174"/>
        <v>2026</v>
      </c>
      <c r="D1882" s="13" t="str">
        <f t="shared" si="175"/>
        <v>Q3</v>
      </c>
      <c r="E1882" s="4">
        <f>MONTH(SalesDataTable[[#This Row],[Order Date]])</f>
        <v>9</v>
      </c>
      <c r="F1882" s="4"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76"/>
        <v>80.39</v>
      </c>
      <c r="R1882" s="6">
        <f t="shared" si="177"/>
        <v>42.85</v>
      </c>
      <c r="S1882" s="6">
        <f t="shared" si="178"/>
        <v>37.54</v>
      </c>
      <c r="T1882" s="8">
        <f t="shared" si="17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11">
        <f t="shared" si="174"/>
        <v>2026</v>
      </c>
      <c r="D1883" s="13" t="str">
        <f t="shared" si="175"/>
        <v>Q3</v>
      </c>
      <c r="E1883" s="4">
        <f>MONTH(SalesDataTable[[#This Row],[Order Date]])</f>
        <v>9</v>
      </c>
      <c r="F1883" s="4"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76"/>
        <v>129.303</v>
      </c>
      <c r="R1883" s="6">
        <f t="shared" si="177"/>
        <v>79.89</v>
      </c>
      <c r="S1883" s="6">
        <f t="shared" si="178"/>
        <v>49.412999999999997</v>
      </c>
      <c r="T1883" s="8">
        <f t="shared" si="17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11">
        <f t="shared" si="174"/>
        <v>2026</v>
      </c>
      <c r="D1884" s="13" t="str">
        <f t="shared" si="175"/>
        <v>Q3</v>
      </c>
      <c r="E1884" s="4">
        <f>MONTH(SalesDataTable[[#This Row],[Order Date]])</f>
        <v>9</v>
      </c>
      <c r="F1884" s="4"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76"/>
        <v>35.86</v>
      </c>
      <c r="R1884" s="6">
        <f t="shared" si="177"/>
        <v>13.33</v>
      </c>
      <c r="S1884" s="6">
        <f t="shared" si="178"/>
        <v>22.53</v>
      </c>
      <c r="T1884" s="8">
        <f t="shared" si="17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11">
        <f t="shared" si="174"/>
        <v>2026</v>
      </c>
      <c r="D1885" s="13" t="str">
        <f t="shared" si="175"/>
        <v>Q3</v>
      </c>
      <c r="E1885" s="4">
        <f>MONTH(SalesDataTable[[#This Row],[Order Date]])</f>
        <v>9</v>
      </c>
      <c r="F1885" s="4"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76"/>
        <v>351.75600000000003</v>
      </c>
      <c r="R1885" s="6">
        <f t="shared" si="177"/>
        <v>195.99</v>
      </c>
      <c r="S1885" s="6">
        <f t="shared" si="178"/>
        <v>155.76600000000002</v>
      </c>
      <c r="T1885" s="8">
        <f t="shared" si="17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11">
        <f t="shared" si="174"/>
        <v>2026</v>
      </c>
      <c r="D1886" s="13" t="str">
        <f t="shared" si="175"/>
        <v>Q3</v>
      </c>
      <c r="E1886" s="4">
        <f>MONTH(SalesDataTable[[#This Row],[Order Date]])</f>
        <v>9</v>
      </c>
      <c r="F1886" s="4"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76"/>
        <v>142.101</v>
      </c>
      <c r="R1886" s="6">
        <f t="shared" si="177"/>
        <v>78.209999999999994</v>
      </c>
      <c r="S1886" s="6">
        <f t="shared" si="178"/>
        <v>63.891000000000005</v>
      </c>
      <c r="T1886" s="8">
        <f t="shared" si="17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11">
        <f t="shared" si="174"/>
        <v>2026</v>
      </c>
      <c r="D1887" s="13" t="str">
        <f t="shared" si="175"/>
        <v>Q3</v>
      </c>
      <c r="E1887" s="4">
        <f>MONTH(SalesDataTable[[#This Row],[Order Date]])</f>
        <v>9</v>
      </c>
      <c r="F1887" s="4"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76"/>
        <v>81.66</v>
      </c>
      <c r="R1887" s="6">
        <f t="shared" si="177"/>
        <v>29.12</v>
      </c>
      <c r="S1887" s="6">
        <f t="shared" si="178"/>
        <v>52.539999999999992</v>
      </c>
      <c r="T1887" s="8">
        <f t="shared" si="17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11">
        <f t="shared" si="174"/>
        <v>2026</v>
      </c>
      <c r="D1888" s="13" t="str">
        <f t="shared" si="175"/>
        <v>Q3</v>
      </c>
      <c r="E1888" s="4">
        <f>MONTH(SalesDataTable[[#This Row],[Order Date]])</f>
        <v>9</v>
      </c>
      <c r="F1888" s="4"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76"/>
        <v>74.239999999999995</v>
      </c>
      <c r="R1888" s="6">
        <f t="shared" si="177"/>
        <v>28.52</v>
      </c>
      <c r="S1888" s="6">
        <f t="shared" si="178"/>
        <v>45.72</v>
      </c>
      <c r="T1888" s="8">
        <f t="shared" si="17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11">
        <f t="shared" si="174"/>
        <v>2026</v>
      </c>
      <c r="D1889" s="13" t="str">
        <f t="shared" si="175"/>
        <v>Q3</v>
      </c>
      <c r="E1889" s="4">
        <f>MONTH(SalesDataTable[[#This Row],[Order Date]])</f>
        <v>9</v>
      </c>
      <c r="F1889" s="4"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76"/>
        <v>235.67599999999999</v>
      </c>
      <c r="R1889" s="6">
        <f t="shared" si="177"/>
        <v>118.58</v>
      </c>
      <c r="S1889" s="6">
        <f t="shared" si="178"/>
        <v>117.09599999999999</v>
      </c>
      <c r="T1889" s="8">
        <f t="shared" si="17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11">
        <f t="shared" si="174"/>
        <v>2026</v>
      </c>
      <c r="D1890" s="13" t="str">
        <f t="shared" si="175"/>
        <v>Q3</v>
      </c>
      <c r="E1890" s="4">
        <f>MONTH(SalesDataTable[[#This Row],[Order Date]])</f>
        <v>9</v>
      </c>
      <c r="F1890" s="4"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76"/>
        <v>142.36000000000001</v>
      </c>
      <c r="R1890" s="6">
        <f t="shared" si="177"/>
        <v>78.3</v>
      </c>
      <c r="S1890" s="6">
        <f t="shared" si="178"/>
        <v>64.060000000000016</v>
      </c>
      <c r="T1890" s="8">
        <f t="shared" si="17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11">
        <f t="shared" si="174"/>
        <v>2026</v>
      </c>
      <c r="D1891" s="13" t="str">
        <f t="shared" si="175"/>
        <v>Q3</v>
      </c>
      <c r="E1891" s="4">
        <f>MONTH(SalesDataTable[[#This Row],[Order Date]])</f>
        <v>9</v>
      </c>
      <c r="F1891" s="4"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76"/>
        <v>562.19399999999996</v>
      </c>
      <c r="R1891" s="6">
        <f t="shared" si="177"/>
        <v>294</v>
      </c>
      <c r="S1891" s="6">
        <f t="shared" si="178"/>
        <v>268.19399999999996</v>
      </c>
      <c r="T1891" s="8">
        <f t="shared" si="17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11">
        <f t="shared" si="174"/>
        <v>2026</v>
      </c>
      <c r="D1892" s="13" t="str">
        <f t="shared" si="175"/>
        <v>Q3</v>
      </c>
      <c r="E1892" s="4">
        <f>MONTH(SalesDataTable[[#This Row],[Order Date]])</f>
        <v>9</v>
      </c>
      <c r="F1892" s="4"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76"/>
        <v>318.26899999999995</v>
      </c>
      <c r="R1892" s="6">
        <f t="shared" si="177"/>
        <v>198.44</v>
      </c>
      <c r="S1892" s="6">
        <f t="shared" si="178"/>
        <v>119.82899999999995</v>
      </c>
      <c r="T1892" s="8">
        <f t="shared" si="17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11">
        <f t="shared" si="174"/>
        <v>2026</v>
      </c>
      <c r="D1893" s="13" t="str">
        <f t="shared" si="175"/>
        <v>Q3</v>
      </c>
      <c r="E1893" s="4">
        <f>MONTH(SalesDataTable[[#This Row],[Order Date]])</f>
        <v>9</v>
      </c>
      <c r="F1893" s="4"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76"/>
        <v>94.410999999999987</v>
      </c>
      <c r="R1893" s="6">
        <f t="shared" si="177"/>
        <v>45.1</v>
      </c>
      <c r="S1893" s="6">
        <f t="shared" si="178"/>
        <v>49.310999999999986</v>
      </c>
      <c r="T1893" s="8">
        <f t="shared" si="17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11">
        <f t="shared" si="174"/>
        <v>2026</v>
      </c>
      <c r="D1894" s="13" t="str">
        <f t="shared" si="175"/>
        <v>Q3</v>
      </c>
      <c r="E1894" s="4">
        <f>MONTH(SalesDataTable[[#This Row],[Order Date]])</f>
        <v>9</v>
      </c>
      <c r="F1894" s="4"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76"/>
        <v>202</v>
      </c>
      <c r="R1894" s="6">
        <f t="shared" si="177"/>
        <v>92.08</v>
      </c>
      <c r="S1894" s="6">
        <f t="shared" si="178"/>
        <v>109.92</v>
      </c>
      <c r="T1894" s="8">
        <f t="shared" si="17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11">
        <f t="shared" si="174"/>
        <v>2026</v>
      </c>
      <c r="D1895" s="13" t="str">
        <f t="shared" si="175"/>
        <v>Q3</v>
      </c>
      <c r="E1895" s="4">
        <f>MONTH(SalesDataTable[[#This Row],[Order Date]])</f>
        <v>9</v>
      </c>
      <c r="F1895" s="4"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76"/>
        <v>45.172499999999992</v>
      </c>
      <c r="R1895" s="6">
        <f t="shared" si="177"/>
        <v>18.350000000000001</v>
      </c>
      <c r="S1895" s="6">
        <f t="shared" si="178"/>
        <v>26.822499999999991</v>
      </c>
      <c r="T1895" s="8">
        <f t="shared" si="17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11">
        <f t="shared" si="174"/>
        <v>2026</v>
      </c>
      <c r="D1896" s="13" t="str">
        <f t="shared" si="175"/>
        <v>Q3</v>
      </c>
      <c r="E1896" s="4">
        <f>MONTH(SalesDataTable[[#This Row],[Order Date]])</f>
        <v>9</v>
      </c>
      <c r="F1896" s="4"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76"/>
        <v>249.26399999999998</v>
      </c>
      <c r="R1896" s="6">
        <f t="shared" si="177"/>
        <v>110.34</v>
      </c>
      <c r="S1896" s="6">
        <f t="shared" si="178"/>
        <v>138.92399999999998</v>
      </c>
      <c r="T1896" s="8">
        <f t="shared" si="17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11">
        <f t="shared" si="174"/>
        <v>2026</v>
      </c>
      <c r="D1897" s="13" t="str">
        <f t="shared" si="175"/>
        <v>Q3</v>
      </c>
      <c r="E1897" s="4">
        <f>MONTH(SalesDataTable[[#This Row],[Order Date]])</f>
        <v>9</v>
      </c>
      <c r="F1897" s="4"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76"/>
        <v>258.00099999999998</v>
      </c>
      <c r="R1897" s="6">
        <f t="shared" si="177"/>
        <v>133.06</v>
      </c>
      <c r="S1897" s="6">
        <f t="shared" si="178"/>
        <v>124.94099999999997</v>
      </c>
      <c r="T1897" s="8">
        <f t="shared" si="17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11">
        <f t="shared" si="174"/>
        <v>2026</v>
      </c>
      <c r="D1898" s="13" t="str">
        <f t="shared" si="175"/>
        <v>Q3</v>
      </c>
      <c r="E1898" s="4">
        <f>MONTH(SalesDataTable[[#This Row],[Order Date]])</f>
        <v>9</v>
      </c>
      <c r="F1898" s="4"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76"/>
        <v>283.83999999999997</v>
      </c>
      <c r="R1898" s="6">
        <f t="shared" si="177"/>
        <v>159.80000000000001</v>
      </c>
      <c r="S1898" s="6">
        <f t="shared" si="178"/>
        <v>124.03999999999996</v>
      </c>
      <c r="T1898" s="8">
        <f t="shared" si="17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11">
        <f t="shared" si="174"/>
        <v>2026</v>
      </c>
      <c r="D1899" s="13" t="str">
        <f t="shared" si="175"/>
        <v>Q3</v>
      </c>
      <c r="E1899" s="4">
        <f>MONTH(SalesDataTable[[#This Row],[Order Date]])</f>
        <v>9</v>
      </c>
      <c r="F1899" s="4"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76"/>
        <v>124.4485</v>
      </c>
      <c r="R1899" s="6">
        <f t="shared" si="177"/>
        <v>80.87</v>
      </c>
      <c r="S1899" s="6">
        <f t="shared" si="178"/>
        <v>43.578499999999991</v>
      </c>
      <c r="T1899" s="8">
        <f t="shared" si="17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11">
        <f t="shared" si="174"/>
        <v>2026</v>
      </c>
      <c r="D1900" s="13" t="str">
        <f t="shared" si="175"/>
        <v>Q3</v>
      </c>
      <c r="E1900" s="4">
        <f>MONTH(SalesDataTable[[#This Row],[Order Date]])</f>
        <v>9</v>
      </c>
      <c r="F1900" s="4"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76"/>
        <v>200.85000000000002</v>
      </c>
      <c r="R1900" s="6">
        <f t="shared" si="177"/>
        <v>81.349999999999994</v>
      </c>
      <c r="S1900" s="6">
        <f t="shared" si="178"/>
        <v>119.50000000000003</v>
      </c>
      <c r="T1900" s="8">
        <f t="shared" si="17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11">
        <f t="shared" si="174"/>
        <v>2026</v>
      </c>
      <c r="D1901" s="13" t="str">
        <f t="shared" si="175"/>
        <v>Q3</v>
      </c>
      <c r="E1901" s="4">
        <f>MONTH(SalesDataTable[[#This Row],[Order Date]])</f>
        <v>9</v>
      </c>
      <c r="F1901" s="4"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76"/>
        <v>183.2</v>
      </c>
      <c r="R1901" s="6">
        <f t="shared" si="177"/>
        <v>93.08</v>
      </c>
      <c r="S1901" s="6">
        <f t="shared" si="178"/>
        <v>90.11999999999999</v>
      </c>
      <c r="T1901" s="8">
        <f t="shared" si="17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11">
        <f t="shared" si="174"/>
        <v>2026</v>
      </c>
      <c r="D1902" s="13" t="str">
        <f t="shared" si="175"/>
        <v>Q3</v>
      </c>
      <c r="E1902" s="4">
        <f>MONTH(SalesDataTable[[#This Row],[Order Date]])</f>
        <v>9</v>
      </c>
      <c r="F1902" s="4"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76"/>
        <v>461.58599999999996</v>
      </c>
      <c r="R1902" s="6">
        <f t="shared" si="177"/>
        <v>270.60000000000002</v>
      </c>
      <c r="S1902" s="6">
        <f t="shared" si="178"/>
        <v>190.98599999999993</v>
      </c>
      <c r="T1902" s="8">
        <f t="shared" si="17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11">
        <f t="shared" si="174"/>
        <v>2026</v>
      </c>
      <c r="D1903" s="13" t="str">
        <f t="shared" si="175"/>
        <v>Q3</v>
      </c>
      <c r="E1903" s="4">
        <f>MONTH(SalesDataTable[[#This Row],[Order Date]])</f>
        <v>9</v>
      </c>
      <c r="F1903" s="4"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76"/>
        <v>245.38</v>
      </c>
      <c r="R1903" s="6">
        <f t="shared" si="177"/>
        <v>122.8</v>
      </c>
      <c r="S1903" s="6">
        <f t="shared" si="178"/>
        <v>122.58</v>
      </c>
      <c r="T1903" s="8">
        <f t="shared" si="17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11">
        <f t="shared" si="174"/>
        <v>2026</v>
      </c>
      <c r="D1904" s="13" t="str">
        <f t="shared" si="175"/>
        <v>Q3</v>
      </c>
      <c r="E1904" s="4">
        <f>MONTH(SalesDataTable[[#This Row],[Order Date]])</f>
        <v>9</v>
      </c>
      <c r="F1904" s="4"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76"/>
        <v>45.59</v>
      </c>
      <c r="R1904" s="6">
        <f t="shared" si="177"/>
        <v>18.28</v>
      </c>
      <c r="S1904" s="6">
        <f t="shared" si="178"/>
        <v>27.310000000000002</v>
      </c>
      <c r="T1904" s="8">
        <f t="shared" si="17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11">
        <f t="shared" si="174"/>
        <v>2026</v>
      </c>
      <c r="D1905" s="13" t="str">
        <f t="shared" si="175"/>
        <v>Q3</v>
      </c>
      <c r="E1905" s="4">
        <f>MONTH(SalesDataTable[[#This Row],[Order Date]])</f>
        <v>9</v>
      </c>
      <c r="F1905" s="4"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76"/>
        <v>83.8</v>
      </c>
      <c r="R1905" s="6">
        <f t="shared" si="177"/>
        <v>42.23</v>
      </c>
      <c r="S1905" s="6">
        <f t="shared" si="178"/>
        <v>41.57</v>
      </c>
      <c r="T1905" s="8">
        <f t="shared" si="17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11">
        <f t="shared" si="174"/>
        <v>2026</v>
      </c>
      <c r="D1906" s="13" t="str">
        <f t="shared" si="175"/>
        <v>Q3</v>
      </c>
      <c r="E1906" s="4">
        <f>MONTH(SalesDataTable[[#This Row],[Order Date]])</f>
        <v>9</v>
      </c>
      <c r="F1906" s="4"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76"/>
        <v>112.69300000000001</v>
      </c>
      <c r="R1906" s="6">
        <f t="shared" si="177"/>
        <v>67.62</v>
      </c>
      <c r="S1906" s="6">
        <f t="shared" si="178"/>
        <v>45.073000000000008</v>
      </c>
      <c r="T1906" s="8">
        <f t="shared" si="17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11">
        <f t="shared" si="174"/>
        <v>2026</v>
      </c>
      <c r="D1907" s="13" t="str">
        <f t="shared" si="175"/>
        <v>Q3</v>
      </c>
      <c r="E1907" s="4">
        <f>MONTH(SalesDataTable[[#This Row],[Order Date]])</f>
        <v>9</v>
      </c>
      <c r="F1907" s="4"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76"/>
        <v>232.02799999999999</v>
      </c>
      <c r="R1907" s="6">
        <f t="shared" si="177"/>
        <v>123.52</v>
      </c>
      <c r="S1907" s="6">
        <f t="shared" si="178"/>
        <v>108.508</v>
      </c>
      <c r="T1907" s="8">
        <f t="shared" si="17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11">
        <f t="shared" si="174"/>
        <v>2026</v>
      </c>
      <c r="D1908" s="13" t="str">
        <f t="shared" si="175"/>
        <v>Q3</v>
      </c>
      <c r="E1908" s="4">
        <f>MONTH(SalesDataTable[[#This Row],[Order Date]])</f>
        <v>9</v>
      </c>
      <c r="F1908" s="4"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76"/>
        <v>358.19849999999997</v>
      </c>
      <c r="R1908" s="6">
        <f t="shared" si="177"/>
        <v>245.21999999999997</v>
      </c>
      <c r="S1908" s="6">
        <f t="shared" si="178"/>
        <v>112.9785</v>
      </c>
      <c r="T1908" s="8">
        <f t="shared" si="17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11">
        <f t="shared" si="174"/>
        <v>2026</v>
      </c>
      <c r="D1909" s="13" t="str">
        <f t="shared" si="175"/>
        <v>Q3</v>
      </c>
      <c r="E1909" s="4">
        <f>MONTH(SalesDataTable[[#This Row],[Order Date]])</f>
        <v>9</v>
      </c>
      <c r="F1909" s="4"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76"/>
        <v>276.16499999999996</v>
      </c>
      <c r="R1909" s="6">
        <f t="shared" si="177"/>
        <v>156.78</v>
      </c>
      <c r="S1909" s="6">
        <f t="shared" si="178"/>
        <v>119.38499999999996</v>
      </c>
      <c r="T1909" s="8">
        <f t="shared" si="17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11">
        <f t="shared" si="174"/>
        <v>2026</v>
      </c>
      <c r="D1910" s="13" t="str">
        <f t="shared" si="175"/>
        <v>Q3</v>
      </c>
      <c r="E1910" s="4">
        <f>MONTH(SalesDataTable[[#This Row],[Order Date]])</f>
        <v>9</v>
      </c>
      <c r="F1910" s="4"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76"/>
        <v>242.5</v>
      </c>
      <c r="R1910" s="6">
        <f t="shared" si="177"/>
        <v>123</v>
      </c>
      <c r="S1910" s="6">
        <f t="shared" si="178"/>
        <v>119.5</v>
      </c>
      <c r="T1910" s="8">
        <f t="shared" si="17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11">
        <f t="shared" si="174"/>
        <v>2026</v>
      </c>
      <c r="D1911" s="13" t="str">
        <f t="shared" si="175"/>
        <v>Q3</v>
      </c>
      <c r="E1911" s="4">
        <f>MONTH(SalesDataTable[[#This Row],[Order Date]])</f>
        <v>9</v>
      </c>
      <c r="F1911" s="4"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76"/>
        <v>32.345999999999997</v>
      </c>
      <c r="R1911" s="6">
        <f t="shared" si="177"/>
        <v>13.19</v>
      </c>
      <c r="S1911" s="6">
        <f t="shared" si="178"/>
        <v>19.155999999999999</v>
      </c>
      <c r="T1911" s="8">
        <f t="shared" si="17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11">
        <f t="shared" si="174"/>
        <v>2026</v>
      </c>
      <c r="D1912" s="13" t="str">
        <f t="shared" si="175"/>
        <v>Q3</v>
      </c>
      <c r="E1912" s="4">
        <f>MONTH(SalesDataTable[[#This Row],[Order Date]])</f>
        <v>9</v>
      </c>
      <c r="F1912" s="4"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76"/>
        <v>91.062000000000012</v>
      </c>
      <c r="R1912" s="6">
        <f t="shared" si="177"/>
        <v>49.38</v>
      </c>
      <c r="S1912" s="6">
        <f t="shared" si="178"/>
        <v>41.682000000000009</v>
      </c>
      <c r="T1912" s="8">
        <f t="shared" si="17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11">
        <f t="shared" si="174"/>
        <v>2026</v>
      </c>
      <c r="D1913" s="13" t="str">
        <f t="shared" si="175"/>
        <v>Q3</v>
      </c>
      <c r="E1913" s="4">
        <f>MONTH(SalesDataTable[[#This Row],[Order Date]])</f>
        <v>9</v>
      </c>
      <c r="F1913" s="4"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76"/>
        <v>164.94</v>
      </c>
      <c r="R1913" s="6">
        <f t="shared" si="177"/>
        <v>84.98</v>
      </c>
      <c r="S1913" s="6">
        <f t="shared" si="178"/>
        <v>79.959999999999994</v>
      </c>
      <c r="T1913" s="8">
        <f t="shared" si="17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11">
        <f t="shared" si="174"/>
        <v>2026</v>
      </c>
      <c r="D1914" s="13" t="str">
        <f t="shared" si="175"/>
        <v>Q3</v>
      </c>
      <c r="E1914" s="4">
        <f>MONTH(SalesDataTable[[#This Row],[Order Date]])</f>
        <v>9</v>
      </c>
      <c r="F1914" s="4"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76"/>
        <v>47.946499999999993</v>
      </c>
      <c r="R1914" s="6">
        <f t="shared" si="177"/>
        <v>22.27</v>
      </c>
      <c r="S1914" s="6">
        <f t="shared" si="178"/>
        <v>25.676499999999994</v>
      </c>
      <c r="T1914" s="8">
        <f t="shared" si="17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11">
        <f t="shared" si="174"/>
        <v>2026</v>
      </c>
      <c r="D1915" s="13" t="str">
        <f t="shared" si="175"/>
        <v>Q3</v>
      </c>
      <c r="E1915" s="4">
        <f>MONTH(SalesDataTable[[#This Row],[Order Date]])</f>
        <v>9</v>
      </c>
      <c r="F1915" s="4"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76"/>
        <v>351.17749999999995</v>
      </c>
      <c r="R1915" s="6">
        <f t="shared" si="177"/>
        <v>193.15</v>
      </c>
      <c r="S1915" s="6">
        <f t="shared" si="178"/>
        <v>158.02749999999995</v>
      </c>
      <c r="T1915" s="8">
        <f t="shared" si="17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11">
        <f t="shared" si="174"/>
        <v>2026</v>
      </c>
      <c r="D1916" s="13" t="str">
        <f t="shared" si="175"/>
        <v>Q3</v>
      </c>
      <c r="E1916" s="4">
        <f>MONTH(SalesDataTable[[#This Row],[Order Date]])</f>
        <v>9</v>
      </c>
      <c r="F1916" s="4"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76"/>
        <v>606.52800000000002</v>
      </c>
      <c r="R1916" s="6">
        <f t="shared" si="177"/>
        <v>359.4</v>
      </c>
      <c r="S1916" s="6">
        <f t="shared" si="178"/>
        <v>247.12800000000004</v>
      </c>
      <c r="T1916" s="8">
        <f t="shared" si="17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11">
        <f t="shared" si="174"/>
        <v>2026</v>
      </c>
      <c r="D1917" s="13" t="str">
        <f t="shared" si="175"/>
        <v>Q3</v>
      </c>
      <c r="E1917" s="4">
        <f>MONTH(SalesDataTable[[#This Row],[Order Date]])</f>
        <v>9</v>
      </c>
      <c r="F1917" s="4"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76"/>
        <v>243.64</v>
      </c>
      <c r="R1917" s="6">
        <f t="shared" si="177"/>
        <v>123.84</v>
      </c>
      <c r="S1917" s="6">
        <f t="shared" si="178"/>
        <v>119.79999999999998</v>
      </c>
      <c r="T1917" s="8">
        <f t="shared" si="17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11">
        <f t="shared" si="174"/>
        <v>2026</v>
      </c>
      <c r="D1918" s="13" t="str">
        <f t="shared" si="175"/>
        <v>Q3</v>
      </c>
      <c r="E1918" s="4">
        <f>MONTH(SalesDataTable[[#This Row],[Order Date]])</f>
        <v>9</v>
      </c>
      <c r="F1918" s="4"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76"/>
        <v>45.018000000000001</v>
      </c>
      <c r="R1918" s="6">
        <f t="shared" si="177"/>
        <v>22.47</v>
      </c>
      <c r="S1918" s="6">
        <f t="shared" si="178"/>
        <v>22.548000000000002</v>
      </c>
      <c r="T1918" s="8">
        <f t="shared" si="17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11">
        <f t="shared" si="174"/>
        <v>2026</v>
      </c>
      <c r="D1919" s="13" t="str">
        <f t="shared" si="175"/>
        <v>Q3</v>
      </c>
      <c r="E1919" s="4">
        <f>MONTH(SalesDataTable[[#This Row],[Order Date]])</f>
        <v>9</v>
      </c>
      <c r="F1919" s="4"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76"/>
        <v>45.153000000000006</v>
      </c>
      <c r="R1919" s="6">
        <f t="shared" si="177"/>
        <v>21.99</v>
      </c>
      <c r="S1919" s="6">
        <f t="shared" si="178"/>
        <v>23.163000000000007</v>
      </c>
      <c r="T1919" s="8">
        <f t="shared" si="17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11">
        <f t="shared" si="174"/>
        <v>2026</v>
      </c>
      <c r="D1920" s="13" t="str">
        <f t="shared" si="175"/>
        <v>Q3</v>
      </c>
      <c r="E1920" s="4">
        <f>MONTH(SalesDataTable[[#This Row],[Order Date]])</f>
        <v>9</v>
      </c>
      <c r="F1920" s="4"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76"/>
        <v>560.29500000000007</v>
      </c>
      <c r="R1920" s="6">
        <f t="shared" si="177"/>
        <v>301.45</v>
      </c>
      <c r="S1920" s="6">
        <f t="shared" si="178"/>
        <v>258.84500000000008</v>
      </c>
      <c r="T1920" s="8">
        <f t="shared" si="17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11">
        <f t="shared" si="174"/>
        <v>2026</v>
      </c>
      <c r="D1921" s="13" t="str">
        <f t="shared" si="175"/>
        <v>Q3</v>
      </c>
      <c r="E1921" s="4">
        <f>MONTH(SalesDataTable[[#This Row],[Order Date]])</f>
        <v>9</v>
      </c>
      <c r="F1921" s="4"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76"/>
        <v>145.99600000000001</v>
      </c>
      <c r="R1921" s="6">
        <f t="shared" si="177"/>
        <v>77.42</v>
      </c>
      <c r="S1921" s="6">
        <f t="shared" si="178"/>
        <v>68.576000000000008</v>
      </c>
      <c r="T1921" s="8">
        <f t="shared" si="17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11">
        <f t="shared" ref="C1922:C1985" si="180">YEAR(B1922)</f>
        <v>2026</v>
      </c>
      <c r="D1922" s="13" t="str">
        <f t="shared" ref="D1922:D1985" si="181">"Q"&amp;ROUNDUP(MONTH(B1922)/3,0)</f>
        <v>Q3</v>
      </c>
      <c r="E1922" s="4">
        <f>MONTH(SalesDataTable[[#This Row],[Order Date]])</f>
        <v>9</v>
      </c>
      <c r="F1922" s="4"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82">M1922*N1922*(1-O1922)</f>
        <v>230.60300000000001</v>
      </c>
      <c r="R1922" s="6">
        <f t="shared" ref="R1922:R1985" si="183">M1922*P1922</f>
        <v>120.26</v>
      </c>
      <c r="S1922" s="6">
        <f t="shared" ref="S1922:S1985" si="184">Q1922-R1922</f>
        <v>110.343</v>
      </c>
      <c r="T1922" s="8">
        <f t="shared" ref="T1922:T1985" si="185">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11">
        <f t="shared" si="180"/>
        <v>2026</v>
      </c>
      <c r="D1923" s="13" t="str">
        <f t="shared" si="181"/>
        <v>Q3</v>
      </c>
      <c r="E1923" s="4">
        <f>MONTH(SalesDataTable[[#This Row],[Order Date]])</f>
        <v>9</v>
      </c>
      <c r="F1923" s="4"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82"/>
        <v>261.18</v>
      </c>
      <c r="R1923" s="6">
        <f t="shared" si="183"/>
        <v>155.24</v>
      </c>
      <c r="S1923" s="6">
        <f t="shared" si="184"/>
        <v>105.94</v>
      </c>
      <c r="T1923" s="8">
        <f t="shared" si="185"/>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11">
        <f t="shared" si="180"/>
        <v>2026</v>
      </c>
      <c r="D1924" s="13" t="str">
        <f t="shared" si="181"/>
        <v>Q3</v>
      </c>
      <c r="E1924" s="4">
        <f>MONTH(SalesDataTable[[#This Row],[Order Date]])</f>
        <v>9</v>
      </c>
      <c r="F1924" s="4"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82"/>
        <v>34.893499999999996</v>
      </c>
      <c r="R1924" s="6">
        <f t="shared" si="183"/>
        <v>14.11</v>
      </c>
      <c r="S1924" s="6">
        <f t="shared" si="184"/>
        <v>20.783499999999997</v>
      </c>
      <c r="T1924" s="8">
        <f t="shared" si="185"/>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11">
        <f t="shared" si="180"/>
        <v>2026</v>
      </c>
      <c r="D1925" s="13" t="str">
        <f t="shared" si="181"/>
        <v>Q3</v>
      </c>
      <c r="E1925" s="4">
        <f>MONTH(SalesDataTable[[#This Row],[Order Date]])</f>
        <v>9</v>
      </c>
      <c r="F1925" s="4"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82"/>
        <v>509.77</v>
      </c>
      <c r="R1925" s="6">
        <f t="shared" si="183"/>
        <v>262.32</v>
      </c>
      <c r="S1925" s="6">
        <f t="shared" si="184"/>
        <v>247.45</v>
      </c>
      <c r="T1925" s="8">
        <f t="shared" si="185"/>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11">
        <f t="shared" si="180"/>
        <v>2026</v>
      </c>
      <c r="D1926" s="13" t="str">
        <f t="shared" si="181"/>
        <v>Q3</v>
      </c>
      <c r="E1926" s="4">
        <f>MONTH(SalesDataTable[[#This Row],[Order Date]])</f>
        <v>9</v>
      </c>
      <c r="F1926" s="4"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82"/>
        <v>678.31200000000001</v>
      </c>
      <c r="R1926" s="6">
        <f t="shared" si="183"/>
        <v>360.4</v>
      </c>
      <c r="S1926" s="6">
        <f t="shared" si="184"/>
        <v>317.91200000000003</v>
      </c>
      <c r="T1926" s="8">
        <f t="shared" si="185"/>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11">
        <f t="shared" si="180"/>
        <v>2026</v>
      </c>
      <c r="D1927" s="13" t="str">
        <f t="shared" si="181"/>
        <v>Q3</v>
      </c>
      <c r="E1927" s="4">
        <f>MONTH(SalesDataTable[[#This Row],[Order Date]])</f>
        <v>9</v>
      </c>
      <c r="F1927" s="4"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82"/>
        <v>188.37549999999999</v>
      </c>
      <c r="R1927" s="6">
        <f t="shared" si="183"/>
        <v>106.24</v>
      </c>
      <c r="S1927" s="6">
        <f t="shared" si="184"/>
        <v>82.135499999999993</v>
      </c>
      <c r="T1927" s="8">
        <f t="shared" si="185"/>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11">
        <f t="shared" si="180"/>
        <v>2026</v>
      </c>
      <c r="D1928" s="13" t="str">
        <f t="shared" si="181"/>
        <v>Q3</v>
      </c>
      <c r="E1928" s="4">
        <f>MONTH(SalesDataTable[[#This Row],[Order Date]])</f>
        <v>9</v>
      </c>
      <c r="F1928" s="4"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82"/>
        <v>473.69849999999997</v>
      </c>
      <c r="R1928" s="6">
        <f t="shared" si="183"/>
        <v>255.09</v>
      </c>
      <c r="S1928" s="6">
        <f t="shared" si="184"/>
        <v>218.60849999999996</v>
      </c>
      <c r="T1928" s="8">
        <f t="shared" si="185"/>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11">
        <f t="shared" si="180"/>
        <v>2026</v>
      </c>
      <c r="D1929" s="13" t="str">
        <f t="shared" si="181"/>
        <v>Q3</v>
      </c>
      <c r="E1929" s="4">
        <f>MONTH(SalesDataTable[[#This Row],[Order Date]])</f>
        <v>9</v>
      </c>
      <c r="F1929" s="4"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82"/>
        <v>38.664999999999999</v>
      </c>
      <c r="R1929" s="6">
        <f t="shared" si="183"/>
        <v>16.43</v>
      </c>
      <c r="S1929" s="6">
        <f t="shared" si="184"/>
        <v>22.234999999999999</v>
      </c>
      <c r="T1929" s="8">
        <f t="shared" si="185"/>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11">
        <f t="shared" si="180"/>
        <v>2026</v>
      </c>
      <c r="D1930" s="13" t="str">
        <f t="shared" si="181"/>
        <v>Q3</v>
      </c>
      <c r="E1930" s="4">
        <f>MONTH(SalesDataTable[[#This Row],[Order Date]])</f>
        <v>9</v>
      </c>
      <c r="F1930" s="4"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82"/>
        <v>460.5</v>
      </c>
      <c r="R1930" s="6">
        <f t="shared" si="183"/>
        <v>242.45999999999998</v>
      </c>
      <c r="S1930" s="6">
        <f t="shared" si="184"/>
        <v>218.04000000000002</v>
      </c>
      <c r="T1930" s="8">
        <f t="shared" si="185"/>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11">
        <f t="shared" si="180"/>
        <v>2026</v>
      </c>
      <c r="D1931" s="13" t="str">
        <f t="shared" si="181"/>
        <v>Q3</v>
      </c>
      <c r="E1931" s="4">
        <f>MONTH(SalesDataTable[[#This Row],[Order Date]])</f>
        <v>9</v>
      </c>
      <c r="F1931" s="4"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82"/>
        <v>70.430000000000007</v>
      </c>
      <c r="R1931" s="6">
        <f t="shared" si="183"/>
        <v>31.51</v>
      </c>
      <c r="S1931" s="6">
        <f t="shared" si="184"/>
        <v>38.92</v>
      </c>
      <c r="T1931" s="8">
        <f t="shared" si="185"/>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11">
        <f t="shared" si="180"/>
        <v>2026</v>
      </c>
      <c r="D1932" s="13" t="str">
        <f t="shared" si="181"/>
        <v>Q3</v>
      </c>
      <c r="E1932" s="4">
        <f>MONTH(SalesDataTable[[#This Row],[Order Date]])</f>
        <v>9</v>
      </c>
      <c r="F1932" s="4"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82"/>
        <v>199.72</v>
      </c>
      <c r="R1932" s="6">
        <f t="shared" si="183"/>
        <v>91.96</v>
      </c>
      <c r="S1932" s="6">
        <f t="shared" si="184"/>
        <v>107.76</v>
      </c>
      <c r="T1932" s="8">
        <f t="shared" si="185"/>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11">
        <f t="shared" si="180"/>
        <v>2026</v>
      </c>
      <c r="D1933" s="13" t="str">
        <f t="shared" si="181"/>
        <v>Q3</v>
      </c>
      <c r="E1933" s="4">
        <f>MONTH(SalesDataTable[[#This Row],[Order Date]])</f>
        <v>9</v>
      </c>
      <c r="F1933" s="4"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82"/>
        <v>50.18</v>
      </c>
      <c r="R1933" s="6">
        <f t="shared" si="183"/>
        <v>22.92</v>
      </c>
      <c r="S1933" s="6">
        <f t="shared" si="184"/>
        <v>27.259999999999998</v>
      </c>
      <c r="T1933" s="8">
        <f t="shared" si="185"/>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11">
        <f t="shared" si="180"/>
        <v>2026</v>
      </c>
      <c r="D1934" s="13" t="str">
        <f t="shared" si="181"/>
        <v>Q3</v>
      </c>
      <c r="E1934" s="4">
        <f>MONTH(SalesDataTable[[#This Row],[Order Date]])</f>
        <v>9</v>
      </c>
      <c r="F1934" s="4"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82"/>
        <v>278.81699999999995</v>
      </c>
      <c r="R1934" s="6">
        <f t="shared" si="183"/>
        <v>174.28</v>
      </c>
      <c r="S1934" s="6">
        <f t="shared" si="184"/>
        <v>104.53699999999995</v>
      </c>
      <c r="T1934" s="8">
        <f t="shared" si="185"/>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11">
        <f t="shared" si="180"/>
        <v>2026</v>
      </c>
      <c r="D1935" s="13" t="str">
        <f t="shared" si="181"/>
        <v>Q3</v>
      </c>
      <c r="E1935" s="4">
        <f>MONTH(SalesDataTable[[#This Row],[Order Date]])</f>
        <v>9</v>
      </c>
      <c r="F1935" s="4"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82"/>
        <v>167.54</v>
      </c>
      <c r="R1935" s="6">
        <f t="shared" si="183"/>
        <v>86.64</v>
      </c>
      <c r="S1935" s="6">
        <f t="shared" si="184"/>
        <v>80.899999999999991</v>
      </c>
      <c r="T1935" s="8">
        <f t="shared" si="185"/>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11">
        <f t="shared" si="180"/>
        <v>2026</v>
      </c>
      <c r="D1936" s="13" t="str">
        <f t="shared" si="181"/>
        <v>Q3</v>
      </c>
      <c r="E1936" s="4">
        <f>MONTH(SalesDataTable[[#This Row],[Order Date]])</f>
        <v>9</v>
      </c>
      <c r="F1936" s="4"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82"/>
        <v>81.84</v>
      </c>
      <c r="R1936" s="6">
        <f t="shared" si="183"/>
        <v>38.5</v>
      </c>
      <c r="S1936" s="6">
        <f t="shared" si="184"/>
        <v>43.34</v>
      </c>
      <c r="T1936" s="8">
        <f t="shared" si="185"/>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11">
        <f t="shared" si="180"/>
        <v>2026</v>
      </c>
      <c r="D1937" s="13" t="str">
        <f t="shared" si="181"/>
        <v>Q3</v>
      </c>
      <c r="E1937" s="4">
        <f>MONTH(SalesDataTable[[#This Row],[Order Date]])</f>
        <v>9</v>
      </c>
      <c r="F1937" s="4"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82"/>
        <v>34.271999999999998</v>
      </c>
      <c r="R1937" s="6">
        <f t="shared" si="183"/>
        <v>14.39</v>
      </c>
      <c r="S1937" s="6">
        <f t="shared" si="184"/>
        <v>19.881999999999998</v>
      </c>
      <c r="T1937" s="8">
        <f t="shared" si="185"/>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11">
        <f t="shared" si="180"/>
        <v>2026</v>
      </c>
      <c r="D1938" s="13" t="str">
        <f t="shared" si="181"/>
        <v>Q3</v>
      </c>
      <c r="E1938" s="4">
        <f>MONTH(SalesDataTable[[#This Row],[Order Date]])</f>
        <v>9</v>
      </c>
      <c r="F1938" s="4"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82"/>
        <v>592.19200000000001</v>
      </c>
      <c r="R1938" s="6">
        <f t="shared" si="183"/>
        <v>323.16000000000003</v>
      </c>
      <c r="S1938" s="6">
        <f t="shared" si="184"/>
        <v>269.03199999999998</v>
      </c>
      <c r="T1938" s="8">
        <f t="shared" si="185"/>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11">
        <f t="shared" si="180"/>
        <v>2026</v>
      </c>
      <c r="D1939" s="13" t="str">
        <f t="shared" si="181"/>
        <v>Q3</v>
      </c>
      <c r="E1939" s="4">
        <f>MONTH(SalesDataTable[[#This Row],[Order Date]])</f>
        <v>9</v>
      </c>
      <c r="F1939" s="4"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82"/>
        <v>51.83</v>
      </c>
      <c r="R1939" s="6">
        <f t="shared" si="183"/>
        <v>21.9</v>
      </c>
      <c r="S1939" s="6">
        <f t="shared" si="184"/>
        <v>29.93</v>
      </c>
      <c r="T1939" s="8">
        <f t="shared" si="185"/>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11">
        <f t="shared" si="180"/>
        <v>2026</v>
      </c>
      <c r="D1940" s="13" t="str">
        <f t="shared" si="181"/>
        <v>Q3</v>
      </c>
      <c r="E1940" s="4">
        <f>MONTH(SalesDataTable[[#This Row],[Order Date]])</f>
        <v>9</v>
      </c>
      <c r="F1940" s="4"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82"/>
        <v>181.23150000000001</v>
      </c>
      <c r="R1940" s="6">
        <f t="shared" si="183"/>
        <v>104.69</v>
      </c>
      <c r="S1940" s="6">
        <f t="shared" si="184"/>
        <v>76.541500000000013</v>
      </c>
      <c r="T1940" s="8">
        <f t="shared" si="185"/>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11">
        <f t="shared" si="180"/>
        <v>2026</v>
      </c>
      <c r="D1941" s="13" t="str">
        <f t="shared" si="181"/>
        <v>Q3</v>
      </c>
      <c r="E1941" s="4">
        <f>MONTH(SalesDataTable[[#This Row],[Order Date]])</f>
        <v>9</v>
      </c>
      <c r="F1941" s="4"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82"/>
        <v>76.094999999999985</v>
      </c>
      <c r="R1941" s="6">
        <f t="shared" si="183"/>
        <v>33.94</v>
      </c>
      <c r="S1941" s="6">
        <f t="shared" si="184"/>
        <v>42.154999999999987</v>
      </c>
      <c r="T1941" s="8">
        <f t="shared" si="185"/>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11">
        <f t="shared" si="180"/>
        <v>2026</v>
      </c>
      <c r="D1942" s="13" t="str">
        <f t="shared" si="181"/>
        <v>Q3</v>
      </c>
      <c r="E1942" s="4">
        <f>MONTH(SalesDataTable[[#This Row],[Order Date]])</f>
        <v>9</v>
      </c>
      <c r="F1942" s="4"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82"/>
        <v>77.975999999999999</v>
      </c>
      <c r="R1942" s="6">
        <f t="shared" si="183"/>
        <v>43.18</v>
      </c>
      <c r="S1942" s="6">
        <f t="shared" si="184"/>
        <v>34.795999999999999</v>
      </c>
      <c r="T1942" s="8">
        <f t="shared" si="185"/>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11">
        <f t="shared" si="180"/>
        <v>2026</v>
      </c>
      <c r="D1943" s="13" t="str">
        <f t="shared" si="181"/>
        <v>Q3</v>
      </c>
      <c r="E1943" s="4">
        <f>MONTH(SalesDataTable[[#This Row],[Order Date]])</f>
        <v>9</v>
      </c>
      <c r="F1943" s="4"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82"/>
        <v>47.784999999999997</v>
      </c>
      <c r="R1943" s="6">
        <f t="shared" si="183"/>
        <v>22.14</v>
      </c>
      <c r="S1943" s="6">
        <f t="shared" si="184"/>
        <v>25.644999999999996</v>
      </c>
      <c r="T1943" s="8">
        <f t="shared" si="185"/>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11">
        <f t="shared" si="180"/>
        <v>2026</v>
      </c>
      <c r="D1944" s="13" t="str">
        <f t="shared" si="181"/>
        <v>Q3</v>
      </c>
      <c r="E1944" s="4">
        <f>MONTH(SalesDataTable[[#This Row],[Order Date]])</f>
        <v>9</v>
      </c>
      <c r="F1944" s="4"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82"/>
        <v>42.911999999999999</v>
      </c>
      <c r="R1944" s="6">
        <f t="shared" si="183"/>
        <v>18.03</v>
      </c>
      <c r="S1944" s="6">
        <f t="shared" si="184"/>
        <v>24.881999999999998</v>
      </c>
      <c r="T1944" s="8">
        <f t="shared" si="185"/>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11">
        <f t="shared" si="180"/>
        <v>2026</v>
      </c>
      <c r="D1945" s="13" t="str">
        <f t="shared" si="181"/>
        <v>Q3</v>
      </c>
      <c r="E1945" s="4">
        <f>MONTH(SalesDataTable[[#This Row],[Order Date]])</f>
        <v>9</v>
      </c>
      <c r="F1945" s="4"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82"/>
        <v>97.811999999999983</v>
      </c>
      <c r="R1945" s="6">
        <f t="shared" si="183"/>
        <v>44.76</v>
      </c>
      <c r="S1945" s="6">
        <f t="shared" si="184"/>
        <v>53.051999999999985</v>
      </c>
      <c r="T1945" s="8">
        <f t="shared" si="185"/>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11">
        <f t="shared" si="180"/>
        <v>2026</v>
      </c>
      <c r="D1946" s="13" t="str">
        <f t="shared" si="181"/>
        <v>Q3</v>
      </c>
      <c r="E1946" s="4">
        <f>MONTH(SalesDataTable[[#This Row],[Order Date]])</f>
        <v>9</v>
      </c>
      <c r="F1946" s="4"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82"/>
        <v>247.46</v>
      </c>
      <c r="R1946" s="6">
        <f t="shared" si="183"/>
        <v>136.91999999999999</v>
      </c>
      <c r="S1946" s="6">
        <f t="shared" si="184"/>
        <v>110.54000000000002</v>
      </c>
      <c r="T1946" s="8">
        <f t="shared" si="185"/>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11">
        <f t="shared" si="180"/>
        <v>2026</v>
      </c>
      <c r="D1947" s="13" t="str">
        <f t="shared" si="181"/>
        <v>Q3</v>
      </c>
      <c r="E1947" s="4">
        <f>MONTH(SalesDataTable[[#This Row],[Order Date]])</f>
        <v>9</v>
      </c>
      <c r="F1947" s="4"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82"/>
        <v>293.62</v>
      </c>
      <c r="R1947" s="6">
        <f t="shared" si="183"/>
        <v>159.44</v>
      </c>
      <c r="S1947" s="6">
        <f t="shared" si="184"/>
        <v>134.18</v>
      </c>
      <c r="T1947" s="8">
        <f t="shared" si="185"/>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11">
        <f t="shared" si="180"/>
        <v>2026</v>
      </c>
      <c r="D1948" s="13" t="str">
        <f t="shared" si="181"/>
        <v>Q3</v>
      </c>
      <c r="E1948" s="4">
        <f>MONTH(SalesDataTable[[#This Row],[Order Date]])</f>
        <v>9</v>
      </c>
      <c r="F1948" s="4"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82"/>
        <v>334.32</v>
      </c>
      <c r="R1948" s="6">
        <f t="shared" si="183"/>
        <v>177.02</v>
      </c>
      <c r="S1948" s="6">
        <f t="shared" si="184"/>
        <v>157.29999999999998</v>
      </c>
      <c r="T1948" s="8">
        <f t="shared" si="185"/>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11">
        <f t="shared" si="180"/>
        <v>2026</v>
      </c>
      <c r="D1949" s="13" t="str">
        <f t="shared" si="181"/>
        <v>Q3</v>
      </c>
      <c r="E1949" s="4">
        <f>MONTH(SalesDataTable[[#This Row],[Order Date]])</f>
        <v>9</v>
      </c>
      <c r="F1949" s="4"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82"/>
        <v>83.69</v>
      </c>
      <c r="R1949" s="6">
        <f t="shared" si="183"/>
        <v>42.76</v>
      </c>
      <c r="S1949" s="6">
        <f t="shared" si="184"/>
        <v>40.93</v>
      </c>
      <c r="T1949" s="8">
        <f t="shared" si="185"/>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11">
        <f t="shared" si="180"/>
        <v>2026</v>
      </c>
      <c r="D1950" s="13" t="str">
        <f t="shared" si="181"/>
        <v>Q3</v>
      </c>
      <c r="E1950" s="4">
        <f>MONTH(SalesDataTable[[#This Row],[Order Date]])</f>
        <v>9</v>
      </c>
      <c r="F1950" s="4"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82"/>
        <v>34.339999999999996</v>
      </c>
      <c r="R1950" s="6">
        <f t="shared" si="183"/>
        <v>16.47</v>
      </c>
      <c r="S1950" s="6">
        <f t="shared" si="184"/>
        <v>17.869999999999997</v>
      </c>
      <c r="T1950" s="8">
        <f t="shared" si="185"/>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11">
        <f t="shared" si="180"/>
        <v>2026</v>
      </c>
      <c r="D1951" s="13" t="str">
        <f t="shared" si="181"/>
        <v>Q3</v>
      </c>
      <c r="E1951" s="4">
        <f>MONTH(SalesDataTable[[#This Row],[Order Date]])</f>
        <v>9</v>
      </c>
      <c r="F1951" s="4"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82"/>
        <v>429.93</v>
      </c>
      <c r="R1951" s="6">
        <f t="shared" si="183"/>
        <v>244.07999999999998</v>
      </c>
      <c r="S1951" s="6">
        <f t="shared" si="184"/>
        <v>185.85000000000002</v>
      </c>
      <c r="T1951" s="8">
        <f t="shared" si="185"/>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11">
        <f t="shared" si="180"/>
        <v>2026</v>
      </c>
      <c r="D1952" s="13" t="str">
        <f t="shared" si="181"/>
        <v>Q3</v>
      </c>
      <c r="E1952" s="4">
        <f>MONTH(SalesDataTable[[#This Row],[Order Date]])</f>
        <v>9</v>
      </c>
      <c r="F1952" s="4"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82"/>
        <v>689.85</v>
      </c>
      <c r="R1952" s="6">
        <f t="shared" si="183"/>
        <v>328.5</v>
      </c>
      <c r="S1952" s="6">
        <f t="shared" si="184"/>
        <v>361.35</v>
      </c>
      <c r="T1952" s="8">
        <f t="shared" si="185"/>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11">
        <f t="shared" si="180"/>
        <v>2026</v>
      </c>
      <c r="D1953" s="13" t="str">
        <f t="shared" si="181"/>
        <v>Q3</v>
      </c>
      <c r="E1953" s="4">
        <f>MONTH(SalesDataTable[[#This Row],[Order Date]])</f>
        <v>9</v>
      </c>
      <c r="F1953" s="4"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82"/>
        <v>146.33000000000001</v>
      </c>
      <c r="R1953" s="6">
        <f t="shared" si="183"/>
        <v>80.05</v>
      </c>
      <c r="S1953" s="6">
        <f t="shared" si="184"/>
        <v>66.280000000000015</v>
      </c>
      <c r="T1953" s="8">
        <f t="shared" si="185"/>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11">
        <f t="shared" si="180"/>
        <v>2026</v>
      </c>
      <c r="D1954" s="13" t="str">
        <f t="shared" si="181"/>
        <v>Q3</v>
      </c>
      <c r="E1954" s="4">
        <f>MONTH(SalesDataTable[[#This Row],[Order Date]])</f>
        <v>9</v>
      </c>
      <c r="F1954" s="4"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82"/>
        <v>124.16499999999998</v>
      </c>
      <c r="R1954" s="6">
        <f t="shared" si="183"/>
        <v>68.23</v>
      </c>
      <c r="S1954" s="6">
        <f t="shared" si="184"/>
        <v>55.934999999999974</v>
      </c>
      <c r="T1954" s="8">
        <f t="shared" si="185"/>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11">
        <f t="shared" si="180"/>
        <v>2026</v>
      </c>
      <c r="D1955" s="13" t="str">
        <f t="shared" si="181"/>
        <v>Q3</v>
      </c>
      <c r="E1955" s="4">
        <f>MONTH(SalesDataTable[[#This Row],[Order Date]])</f>
        <v>9</v>
      </c>
      <c r="F1955" s="4"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82"/>
        <v>269.48400000000004</v>
      </c>
      <c r="R1955" s="6">
        <f t="shared" si="183"/>
        <v>116.88</v>
      </c>
      <c r="S1955" s="6">
        <f t="shared" si="184"/>
        <v>152.60400000000004</v>
      </c>
      <c r="T1955" s="8">
        <f t="shared" si="185"/>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11">
        <f t="shared" si="180"/>
        <v>2026</v>
      </c>
      <c r="D1956" s="13" t="str">
        <f t="shared" si="181"/>
        <v>Q3</v>
      </c>
      <c r="E1956" s="4">
        <f>MONTH(SalesDataTable[[#This Row],[Order Date]])</f>
        <v>9</v>
      </c>
      <c r="F1956" s="4"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82"/>
        <v>125.742</v>
      </c>
      <c r="R1956" s="6">
        <f t="shared" si="183"/>
        <v>66.63</v>
      </c>
      <c r="S1956" s="6">
        <f t="shared" si="184"/>
        <v>59.112000000000009</v>
      </c>
      <c r="T1956" s="8">
        <f t="shared" si="185"/>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11">
        <f t="shared" si="180"/>
        <v>2026</v>
      </c>
      <c r="D1957" s="13" t="str">
        <f t="shared" si="181"/>
        <v>Q3</v>
      </c>
      <c r="E1957" s="4">
        <f>MONTH(SalesDataTable[[#This Row],[Order Date]])</f>
        <v>9</v>
      </c>
      <c r="F1957" s="4"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82"/>
        <v>156.81</v>
      </c>
      <c r="R1957" s="6">
        <f t="shared" si="183"/>
        <v>78.2</v>
      </c>
      <c r="S1957" s="6">
        <f t="shared" si="184"/>
        <v>78.61</v>
      </c>
      <c r="T1957" s="8">
        <f t="shared" si="185"/>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11">
        <f t="shared" si="180"/>
        <v>2026</v>
      </c>
      <c r="D1958" s="13" t="str">
        <f t="shared" si="181"/>
        <v>Q3</v>
      </c>
      <c r="E1958" s="4">
        <f>MONTH(SalesDataTable[[#This Row],[Order Date]])</f>
        <v>9</v>
      </c>
      <c r="F1958" s="4"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82"/>
        <v>383.38200000000006</v>
      </c>
      <c r="R1958" s="6">
        <f t="shared" si="183"/>
        <v>195.57</v>
      </c>
      <c r="S1958" s="6">
        <f t="shared" si="184"/>
        <v>187.81200000000007</v>
      </c>
      <c r="T1958" s="8">
        <f t="shared" si="185"/>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11">
        <f t="shared" si="180"/>
        <v>2026</v>
      </c>
      <c r="D1959" s="13" t="str">
        <f t="shared" si="181"/>
        <v>Q3</v>
      </c>
      <c r="E1959" s="4">
        <f>MONTH(SalesDataTable[[#This Row],[Order Date]])</f>
        <v>9</v>
      </c>
      <c r="F1959" s="4"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82"/>
        <v>124.51</v>
      </c>
      <c r="R1959" s="6">
        <f t="shared" si="183"/>
        <v>59.97</v>
      </c>
      <c r="S1959" s="6">
        <f t="shared" si="184"/>
        <v>64.540000000000006</v>
      </c>
      <c r="T1959" s="8">
        <f t="shared" si="185"/>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11">
        <f t="shared" si="180"/>
        <v>2026</v>
      </c>
      <c r="D1960" s="13" t="str">
        <f t="shared" si="181"/>
        <v>Q3</v>
      </c>
      <c r="E1960" s="4">
        <f>MONTH(SalesDataTable[[#This Row],[Order Date]])</f>
        <v>9</v>
      </c>
      <c r="F1960" s="4"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82"/>
        <v>141</v>
      </c>
      <c r="R1960" s="6">
        <f t="shared" si="183"/>
        <v>79.010000000000005</v>
      </c>
      <c r="S1960" s="6">
        <f t="shared" si="184"/>
        <v>61.989999999999995</v>
      </c>
      <c r="T1960" s="8">
        <f t="shared" si="185"/>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11">
        <f t="shared" si="180"/>
        <v>2026</v>
      </c>
      <c r="D1961" s="13" t="str">
        <f t="shared" si="181"/>
        <v>Q3</v>
      </c>
      <c r="E1961" s="4">
        <f>MONTH(SalesDataTable[[#This Row],[Order Date]])</f>
        <v>9</v>
      </c>
      <c r="F1961" s="4"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82"/>
        <v>620.67000000000007</v>
      </c>
      <c r="R1961" s="6">
        <f t="shared" si="183"/>
        <v>367.56</v>
      </c>
      <c r="S1961" s="6">
        <f t="shared" si="184"/>
        <v>253.11000000000007</v>
      </c>
      <c r="T1961" s="8">
        <f t="shared" si="185"/>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11">
        <f t="shared" si="180"/>
        <v>2026</v>
      </c>
      <c r="D1962" s="13" t="str">
        <f t="shared" si="181"/>
        <v>Q3</v>
      </c>
      <c r="E1962" s="4">
        <f>MONTH(SalesDataTable[[#This Row],[Order Date]])</f>
        <v>9</v>
      </c>
      <c r="F1962" s="4"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82"/>
        <v>373.89600000000002</v>
      </c>
      <c r="R1962" s="6">
        <f t="shared" si="183"/>
        <v>200.48</v>
      </c>
      <c r="S1962" s="6">
        <f t="shared" si="184"/>
        <v>173.41600000000003</v>
      </c>
      <c r="T1962" s="8">
        <f t="shared" si="185"/>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11">
        <f t="shared" si="180"/>
        <v>2026</v>
      </c>
      <c r="D1963" s="13" t="str">
        <f t="shared" si="181"/>
        <v>Q3</v>
      </c>
      <c r="E1963" s="4">
        <f>MONTH(SalesDataTable[[#This Row],[Order Date]])</f>
        <v>9</v>
      </c>
      <c r="F1963" s="4"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82"/>
        <v>178.25799999999998</v>
      </c>
      <c r="R1963" s="6">
        <f t="shared" si="183"/>
        <v>91.14</v>
      </c>
      <c r="S1963" s="6">
        <f t="shared" si="184"/>
        <v>87.117999999999981</v>
      </c>
      <c r="T1963" s="8">
        <f t="shared" si="185"/>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11">
        <f t="shared" si="180"/>
        <v>2026</v>
      </c>
      <c r="D1964" s="13" t="str">
        <f t="shared" si="181"/>
        <v>Q3</v>
      </c>
      <c r="E1964" s="4">
        <f>MONTH(SalesDataTable[[#This Row],[Order Date]])</f>
        <v>9</v>
      </c>
      <c r="F1964" s="4"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82"/>
        <v>1117.008</v>
      </c>
      <c r="R1964" s="6">
        <f t="shared" si="183"/>
        <v>614.96</v>
      </c>
      <c r="S1964" s="6">
        <f t="shared" si="184"/>
        <v>502.048</v>
      </c>
      <c r="T1964" s="8">
        <f t="shared" si="185"/>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11">
        <f t="shared" si="180"/>
        <v>2026</v>
      </c>
      <c r="D1965" s="13" t="str">
        <f t="shared" si="181"/>
        <v>Q3</v>
      </c>
      <c r="E1965" s="4">
        <f>MONTH(SalesDataTable[[#This Row],[Order Date]])</f>
        <v>9</v>
      </c>
      <c r="F1965" s="4"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82"/>
        <v>262.59899999999999</v>
      </c>
      <c r="R1965" s="6">
        <f t="shared" si="183"/>
        <v>135.75</v>
      </c>
      <c r="S1965" s="6">
        <f t="shared" si="184"/>
        <v>126.84899999999999</v>
      </c>
      <c r="T1965" s="8">
        <f t="shared" si="185"/>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11">
        <f t="shared" si="180"/>
        <v>2026</v>
      </c>
      <c r="D1966" s="13" t="str">
        <f t="shared" si="181"/>
        <v>Q3</v>
      </c>
      <c r="E1966" s="4">
        <f>MONTH(SalesDataTable[[#This Row],[Order Date]])</f>
        <v>9</v>
      </c>
      <c r="F1966" s="4"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82"/>
        <v>227.31600000000003</v>
      </c>
      <c r="R1966" s="6">
        <f t="shared" si="183"/>
        <v>100.74</v>
      </c>
      <c r="S1966" s="6">
        <f t="shared" si="184"/>
        <v>126.57600000000004</v>
      </c>
      <c r="T1966" s="8">
        <f t="shared" si="185"/>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11">
        <f t="shared" si="180"/>
        <v>2026</v>
      </c>
      <c r="D1967" s="13" t="str">
        <f t="shared" si="181"/>
        <v>Q3</v>
      </c>
      <c r="E1967" s="4">
        <f>MONTH(SalesDataTable[[#This Row],[Order Date]])</f>
        <v>9</v>
      </c>
      <c r="F1967" s="4"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82"/>
        <v>142.80000000000001</v>
      </c>
      <c r="R1967" s="6">
        <f t="shared" si="183"/>
        <v>55.64</v>
      </c>
      <c r="S1967" s="6">
        <f t="shared" si="184"/>
        <v>87.160000000000011</v>
      </c>
      <c r="T1967" s="8">
        <f t="shared" si="185"/>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11">
        <f t="shared" si="180"/>
        <v>2026</v>
      </c>
      <c r="D1968" s="13" t="str">
        <f t="shared" si="181"/>
        <v>Q3</v>
      </c>
      <c r="E1968" s="4">
        <f>MONTH(SalesDataTable[[#This Row],[Order Date]])</f>
        <v>9</v>
      </c>
      <c r="F1968" s="4"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82"/>
        <v>624.96</v>
      </c>
      <c r="R1968" s="6">
        <f t="shared" si="183"/>
        <v>310.56</v>
      </c>
      <c r="S1968" s="6">
        <f t="shared" si="184"/>
        <v>314.40000000000003</v>
      </c>
      <c r="T1968" s="8">
        <f t="shared" si="185"/>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11">
        <f t="shared" si="180"/>
        <v>2026</v>
      </c>
      <c r="D1969" s="13" t="str">
        <f t="shared" si="181"/>
        <v>Q3</v>
      </c>
      <c r="E1969" s="4">
        <f>MONTH(SalesDataTable[[#This Row],[Order Date]])</f>
        <v>9</v>
      </c>
      <c r="F1969" s="4"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82"/>
        <v>699.24750000000006</v>
      </c>
      <c r="R1969" s="6">
        <f t="shared" si="183"/>
        <v>395.7</v>
      </c>
      <c r="S1969" s="6">
        <f t="shared" si="184"/>
        <v>303.54750000000007</v>
      </c>
      <c r="T1969" s="8">
        <f t="shared" si="185"/>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11">
        <f t="shared" si="180"/>
        <v>2026</v>
      </c>
      <c r="D1970" s="13" t="str">
        <f t="shared" si="181"/>
        <v>Q3</v>
      </c>
      <c r="E1970" s="4">
        <f>MONTH(SalesDataTable[[#This Row],[Order Date]])</f>
        <v>9</v>
      </c>
      <c r="F1970" s="4"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82"/>
        <v>557.68799999999999</v>
      </c>
      <c r="R1970" s="6">
        <f t="shared" si="183"/>
        <v>306.48</v>
      </c>
      <c r="S1970" s="6">
        <f t="shared" si="184"/>
        <v>251.20799999999997</v>
      </c>
      <c r="T1970" s="8">
        <f t="shared" si="185"/>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11">
        <f t="shared" si="180"/>
        <v>2026</v>
      </c>
      <c r="D1971" s="13" t="str">
        <f t="shared" si="181"/>
        <v>Q3</v>
      </c>
      <c r="E1971" s="4">
        <f>MONTH(SalesDataTable[[#This Row],[Order Date]])</f>
        <v>9</v>
      </c>
      <c r="F1971" s="4"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82"/>
        <v>382.71249999999998</v>
      </c>
      <c r="R1971" s="6">
        <f t="shared" si="183"/>
        <v>220.6</v>
      </c>
      <c r="S1971" s="6">
        <f t="shared" si="184"/>
        <v>162.11249999999998</v>
      </c>
      <c r="T1971" s="8">
        <f t="shared" si="185"/>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11">
        <f t="shared" si="180"/>
        <v>2026</v>
      </c>
      <c r="D1972" s="13" t="str">
        <f t="shared" si="181"/>
        <v>Q3</v>
      </c>
      <c r="E1972" s="4">
        <f>MONTH(SalesDataTable[[#This Row],[Order Date]])</f>
        <v>9</v>
      </c>
      <c r="F1972" s="4"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82"/>
        <v>345.48</v>
      </c>
      <c r="R1972" s="6">
        <f t="shared" si="183"/>
        <v>196.31</v>
      </c>
      <c r="S1972" s="6">
        <f t="shared" si="184"/>
        <v>149.17000000000002</v>
      </c>
      <c r="T1972" s="8">
        <f t="shared" si="185"/>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11">
        <f t="shared" si="180"/>
        <v>2026</v>
      </c>
      <c r="D1973" s="13" t="str">
        <f t="shared" si="181"/>
        <v>Q3</v>
      </c>
      <c r="E1973" s="4">
        <f>MONTH(SalesDataTable[[#This Row],[Order Date]])</f>
        <v>9</v>
      </c>
      <c r="F1973" s="4"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82"/>
        <v>41.606999999999999</v>
      </c>
      <c r="R1973" s="6">
        <f t="shared" si="183"/>
        <v>18.34</v>
      </c>
      <c r="S1973" s="6">
        <f t="shared" si="184"/>
        <v>23.266999999999999</v>
      </c>
      <c r="T1973" s="8">
        <f t="shared" si="185"/>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11">
        <f t="shared" si="180"/>
        <v>2026</v>
      </c>
      <c r="D1974" s="13" t="str">
        <f t="shared" si="181"/>
        <v>Q3</v>
      </c>
      <c r="E1974" s="4">
        <f>MONTH(SalesDataTable[[#This Row],[Order Date]])</f>
        <v>9</v>
      </c>
      <c r="F1974" s="4"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82"/>
        <v>210.06899999999999</v>
      </c>
      <c r="R1974" s="6">
        <f t="shared" si="183"/>
        <v>117.06</v>
      </c>
      <c r="S1974" s="6">
        <f t="shared" si="184"/>
        <v>93.008999999999986</v>
      </c>
      <c r="T1974" s="8">
        <f t="shared" si="185"/>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11">
        <f t="shared" si="180"/>
        <v>2026</v>
      </c>
      <c r="D1975" s="13" t="str">
        <f t="shared" si="181"/>
        <v>Q3</v>
      </c>
      <c r="E1975" s="4">
        <f>MONTH(SalesDataTable[[#This Row],[Order Date]])</f>
        <v>9</v>
      </c>
      <c r="F1975" s="4"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82"/>
        <v>344.79</v>
      </c>
      <c r="R1975" s="6">
        <f t="shared" si="183"/>
        <v>189.63</v>
      </c>
      <c r="S1975" s="6">
        <f t="shared" si="184"/>
        <v>155.16000000000003</v>
      </c>
      <c r="T1975" s="8">
        <f t="shared" si="185"/>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11">
        <f t="shared" si="180"/>
        <v>2026</v>
      </c>
      <c r="D1976" s="13" t="str">
        <f t="shared" si="181"/>
        <v>Q3</v>
      </c>
      <c r="E1976" s="4">
        <f>MONTH(SalesDataTable[[#This Row],[Order Date]])</f>
        <v>9</v>
      </c>
      <c r="F1976" s="4"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82"/>
        <v>69.406999999999996</v>
      </c>
      <c r="R1976" s="6">
        <f t="shared" si="183"/>
        <v>31.42</v>
      </c>
      <c r="S1976" s="6">
        <f t="shared" si="184"/>
        <v>37.986999999999995</v>
      </c>
      <c r="T1976" s="8">
        <f t="shared" si="185"/>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11">
        <f t="shared" si="180"/>
        <v>2026</v>
      </c>
      <c r="D1977" s="13" t="str">
        <f t="shared" si="181"/>
        <v>Q3</v>
      </c>
      <c r="E1977" s="4">
        <f>MONTH(SalesDataTable[[#This Row],[Order Date]])</f>
        <v>9</v>
      </c>
      <c r="F1977" s="4"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82"/>
        <v>73.421999999999997</v>
      </c>
      <c r="R1977" s="6">
        <f t="shared" si="183"/>
        <v>38.89</v>
      </c>
      <c r="S1977" s="6">
        <f t="shared" si="184"/>
        <v>34.531999999999996</v>
      </c>
      <c r="T1977" s="8">
        <f t="shared" si="185"/>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11">
        <f t="shared" si="180"/>
        <v>2026</v>
      </c>
      <c r="D1978" s="13" t="str">
        <f t="shared" si="181"/>
        <v>Q3</v>
      </c>
      <c r="E1978" s="4">
        <f>MONTH(SalesDataTable[[#This Row],[Order Date]])</f>
        <v>9</v>
      </c>
      <c r="F1978" s="4"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82"/>
        <v>269.298</v>
      </c>
      <c r="R1978" s="6">
        <f t="shared" si="183"/>
        <v>130.5</v>
      </c>
      <c r="S1978" s="6">
        <f t="shared" si="184"/>
        <v>138.798</v>
      </c>
      <c r="T1978" s="8">
        <f t="shared" si="185"/>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11">
        <f t="shared" si="180"/>
        <v>2026</v>
      </c>
      <c r="D1979" s="13" t="str">
        <f t="shared" si="181"/>
        <v>Q3</v>
      </c>
      <c r="E1979" s="4">
        <f>MONTH(SalesDataTable[[#This Row],[Order Date]])</f>
        <v>9</v>
      </c>
      <c r="F1979" s="4"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82"/>
        <v>75.638999999999996</v>
      </c>
      <c r="R1979" s="6">
        <f t="shared" si="183"/>
        <v>33.74</v>
      </c>
      <c r="S1979" s="6">
        <f t="shared" si="184"/>
        <v>41.898999999999994</v>
      </c>
      <c r="T1979" s="8">
        <f t="shared" si="185"/>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11">
        <f t="shared" si="180"/>
        <v>2026</v>
      </c>
      <c r="D1980" s="13" t="str">
        <f t="shared" si="181"/>
        <v>Q3</v>
      </c>
      <c r="E1980" s="4">
        <f>MONTH(SalesDataTable[[#This Row],[Order Date]])</f>
        <v>9</v>
      </c>
      <c r="F1980" s="4"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82"/>
        <v>574.38</v>
      </c>
      <c r="R1980" s="6">
        <f t="shared" si="183"/>
        <v>312.18</v>
      </c>
      <c r="S1980" s="6">
        <f t="shared" si="184"/>
        <v>262.2</v>
      </c>
      <c r="T1980" s="8">
        <f t="shared" si="185"/>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11">
        <f t="shared" si="180"/>
        <v>2026</v>
      </c>
      <c r="D1981" s="13" t="str">
        <f t="shared" si="181"/>
        <v>Q3</v>
      </c>
      <c r="E1981" s="4">
        <f>MONTH(SalesDataTable[[#This Row],[Order Date]])</f>
        <v>9</v>
      </c>
      <c r="F1981" s="4"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82"/>
        <v>132.46799999999999</v>
      </c>
      <c r="R1981" s="6">
        <f t="shared" si="183"/>
        <v>56.46</v>
      </c>
      <c r="S1981" s="6">
        <f t="shared" si="184"/>
        <v>76.007999999999981</v>
      </c>
      <c r="T1981" s="8">
        <f t="shared" si="185"/>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11">
        <f t="shared" si="180"/>
        <v>2026</v>
      </c>
      <c r="D1982" s="13" t="str">
        <f t="shared" si="181"/>
        <v>Q3</v>
      </c>
      <c r="E1982" s="4">
        <f>MONTH(SalesDataTable[[#This Row],[Order Date]])</f>
        <v>9</v>
      </c>
      <c r="F1982" s="4"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82"/>
        <v>63.791999999999994</v>
      </c>
      <c r="R1982" s="6">
        <f t="shared" si="183"/>
        <v>26.4</v>
      </c>
      <c r="S1982" s="6">
        <f t="shared" si="184"/>
        <v>37.391999999999996</v>
      </c>
      <c r="T1982" s="8">
        <f t="shared" si="185"/>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11">
        <f t="shared" si="180"/>
        <v>2026</v>
      </c>
      <c r="D1983" s="13" t="str">
        <f t="shared" si="181"/>
        <v>Q3</v>
      </c>
      <c r="E1983" s="4">
        <f>MONTH(SalesDataTable[[#This Row],[Order Date]])</f>
        <v>9</v>
      </c>
      <c r="F1983" s="4"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82"/>
        <v>137.40799999999999</v>
      </c>
      <c r="R1983" s="6">
        <f t="shared" si="183"/>
        <v>54.72</v>
      </c>
      <c r="S1983" s="6">
        <f t="shared" si="184"/>
        <v>82.687999999999988</v>
      </c>
      <c r="T1983" s="8">
        <f t="shared" si="185"/>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11">
        <f t="shared" si="180"/>
        <v>2026</v>
      </c>
      <c r="D1984" s="13" t="str">
        <f t="shared" si="181"/>
        <v>Q3</v>
      </c>
      <c r="E1984" s="4">
        <f>MONTH(SalesDataTable[[#This Row],[Order Date]])</f>
        <v>9</v>
      </c>
      <c r="F1984" s="4"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82"/>
        <v>71.86</v>
      </c>
      <c r="R1984" s="6">
        <f t="shared" si="183"/>
        <v>27.82</v>
      </c>
      <c r="S1984" s="6">
        <f t="shared" si="184"/>
        <v>44.04</v>
      </c>
      <c r="T1984" s="8">
        <f t="shared" si="185"/>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11">
        <f t="shared" si="180"/>
        <v>2026</v>
      </c>
      <c r="D1985" s="13" t="str">
        <f t="shared" si="181"/>
        <v>Q3</v>
      </c>
      <c r="E1985" s="4">
        <f>MONTH(SalesDataTable[[#This Row],[Order Date]])</f>
        <v>9</v>
      </c>
      <c r="F1985" s="4"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82"/>
        <v>199.7</v>
      </c>
      <c r="R1985" s="6">
        <f t="shared" si="183"/>
        <v>103.77</v>
      </c>
      <c r="S1985" s="6">
        <f t="shared" si="184"/>
        <v>95.929999999999993</v>
      </c>
      <c r="T1985" s="8">
        <f t="shared" si="185"/>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11">
        <f t="shared" ref="C1986:C2049" si="186">YEAR(B1986)</f>
        <v>2026</v>
      </c>
      <c r="D1986" s="13" t="str">
        <f t="shared" ref="D1986:D2049" si="187">"Q"&amp;ROUNDUP(MONTH(B1986)/3,0)</f>
        <v>Q3</v>
      </c>
      <c r="E1986" s="4">
        <f>MONTH(SalesDataTable[[#This Row],[Order Date]])</f>
        <v>9</v>
      </c>
      <c r="F1986" s="4"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88">M1986*N1986*(1-O1986)</f>
        <v>586.26400000000001</v>
      </c>
      <c r="R1986" s="6">
        <f t="shared" ref="R1986:R2049" si="189">M1986*P1986</f>
        <v>312.72000000000003</v>
      </c>
      <c r="S1986" s="6">
        <f t="shared" ref="S1986:S2049" si="190">Q1986-R1986</f>
        <v>273.54399999999998</v>
      </c>
      <c r="T1986" s="8">
        <f t="shared" ref="T1986:T2049" si="191">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11">
        <f t="shared" si="186"/>
        <v>2026</v>
      </c>
      <c r="D1987" s="13" t="str">
        <f t="shared" si="187"/>
        <v>Q3</v>
      </c>
      <c r="E1987" s="4">
        <f>MONTH(SalesDataTable[[#This Row],[Order Date]])</f>
        <v>9</v>
      </c>
      <c r="F1987" s="4"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88"/>
        <v>165.44</v>
      </c>
      <c r="R1987" s="6">
        <f t="shared" si="189"/>
        <v>88.25</v>
      </c>
      <c r="S1987" s="6">
        <f t="shared" si="190"/>
        <v>77.19</v>
      </c>
      <c r="T1987" s="8">
        <f t="shared" si="191"/>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11">
        <f t="shared" si="186"/>
        <v>2026</v>
      </c>
      <c r="D1988" s="13" t="str">
        <f t="shared" si="187"/>
        <v>Q3</v>
      </c>
      <c r="E1988" s="4">
        <f>MONTH(SalesDataTable[[#This Row],[Order Date]])</f>
        <v>9</v>
      </c>
      <c r="F1988" s="4"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88"/>
        <v>234.52199999999999</v>
      </c>
      <c r="R1988" s="6">
        <f t="shared" si="189"/>
        <v>135.94</v>
      </c>
      <c r="S1988" s="6">
        <f t="shared" si="190"/>
        <v>98.581999999999994</v>
      </c>
      <c r="T1988" s="8">
        <f t="shared" si="191"/>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11">
        <f t="shared" si="186"/>
        <v>2026</v>
      </c>
      <c r="D1989" s="13" t="str">
        <f t="shared" si="187"/>
        <v>Q3</v>
      </c>
      <c r="E1989" s="4">
        <f>MONTH(SalesDataTable[[#This Row],[Order Date]])</f>
        <v>9</v>
      </c>
      <c r="F1989" s="4"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88"/>
        <v>105.19349999999999</v>
      </c>
      <c r="R1989" s="6">
        <f t="shared" si="189"/>
        <v>41.099999999999994</v>
      </c>
      <c r="S1989" s="6">
        <f t="shared" si="190"/>
        <v>64.093499999999992</v>
      </c>
      <c r="T1989" s="8">
        <f t="shared" si="191"/>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11">
        <f t="shared" si="186"/>
        <v>2026</v>
      </c>
      <c r="D1990" s="13" t="str">
        <f t="shared" si="187"/>
        <v>Q3</v>
      </c>
      <c r="E1990" s="4">
        <f>MONTH(SalesDataTable[[#This Row],[Order Date]])</f>
        <v>9</v>
      </c>
      <c r="F1990" s="4"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88"/>
        <v>50.02</v>
      </c>
      <c r="R1990" s="6">
        <f t="shared" si="189"/>
        <v>22.65</v>
      </c>
      <c r="S1990" s="6">
        <f t="shared" si="190"/>
        <v>27.370000000000005</v>
      </c>
      <c r="T1990" s="8">
        <f t="shared" si="191"/>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11">
        <f t="shared" si="186"/>
        <v>2026</v>
      </c>
      <c r="D1991" s="13" t="str">
        <f t="shared" si="187"/>
        <v>Q3</v>
      </c>
      <c r="E1991" s="4">
        <f>MONTH(SalesDataTable[[#This Row],[Order Date]])</f>
        <v>9</v>
      </c>
      <c r="F1991" s="4"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88"/>
        <v>79.153999999999996</v>
      </c>
      <c r="R1991" s="6">
        <f t="shared" si="189"/>
        <v>38.93</v>
      </c>
      <c r="S1991" s="6">
        <f t="shared" si="190"/>
        <v>40.223999999999997</v>
      </c>
      <c r="T1991" s="8">
        <f t="shared" si="191"/>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11">
        <f t="shared" si="186"/>
        <v>2026</v>
      </c>
      <c r="D1992" s="13" t="str">
        <f t="shared" si="187"/>
        <v>Q3</v>
      </c>
      <c r="E1992" s="4">
        <f>MONTH(SalesDataTable[[#This Row],[Order Date]])</f>
        <v>9</v>
      </c>
      <c r="F1992" s="4"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88"/>
        <v>568.32000000000005</v>
      </c>
      <c r="R1992" s="6">
        <f t="shared" si="189"/>
        <v>317</v>
      </c>
      <c r="S1992" s="6">
        <f t="shared" si="190"/>
        <v>251.32000000000005</v>
      </c>
      <c r="T1992" s="8">
        <f t="shared" si="191"/>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11">
        <f t="shared" si="186"/>
        <v>2026</v>
      </c>
      <c r="D1993" s="13" t="str">
        <f t="shared" si="187"/>
        <v>Q3</v>
      </c>
      <c r="E1993" s="4">
        <f>MONTH(SalesDataTable[[#This Row],[Order Date]])</f>
        <v>9</v>
      </c>
      <c r="F1993" s="4"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88"/>
        <v>81.66</v>
      </c>
      <c r="R1993" s="6">
        <f t="shared" si="189"/>
        <v>33.700000000000003</v>
      </c>
      <c r="S1993" s="6">
        <f t="shared" si="190"/>
        <v>47.959999999999994</v>
      </c>
      <c r="T1993" s="8">
        <f t="shared" si="191"/>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11">
        <f t="shared" si="186"/>
        <v>2026</v>
      </c>
      <c r="D1994" s="13" t="str">
        <f t="shared" si="187"/>
        <v>Q3</v>
      </c>
      <c r="E1994" s="4">
        <f>MONTH(SalesDataTable[[#This Row],[Order Date]])</f>
        <v>9</v>
      </c>
      <c r="F1994" s="4"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88"/>
        <v>103.39399999999999</v>
      </c>
      <c r="R1994" s="6">
        <f t="shared" si="189"/>
        <v>61.56</v>
      </c>
      <c r="S1994" s="6">
        <f t="shared" si="190"/>
        <v>41.833999999999989</v>
      </c>
      <c r="T1994" s="8">
        <f t="shared" si="191"/>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11">
        <f t="shared" si="186"/>
        <v>2026</v>
      </c>
      <c r="D1995" s="13" t="str">
        <f t="shared" si="187"/>
        <v>Q3</v>
      </c>
      <c r="E1995" s="4">
        <f>MONTH(SalesDataTable[[#This Row],[Order Date]])</f>
        <v>9</v>
      </c>
      <c r="F1995" s="4"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88"/>
        <v>164.7</v>
      </c>
      <c r="R1995" s="6">
        <f t="shared" si="189"/>
        <v>86.02</v>
      </c>
      <c r="S1995" s="6">
        <f t="shared" si="190"/>
        <v>78.679999999999993</v>
      </c>
      <c r="T1995" s="8">
        <f t="shared" si="191"/>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11">
        <f t="shared" si="186"/>
        <v>2026</v>
      </c>
      <c r="D1996" s="13" t="str">
        <f t="shared" si="187"/>
        <v>Q3</v>
      </c>
      <c r="E1996" s="4">
        <f>MONTH(SalesDataTable[[#This Row],[Order Date]])</f>
        <v>9</v>
      </c>
      <c r="F1996" s="4"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88"/>
        <v>189.13550000000001</v>
      </c>
      <c r="R1996" s="6">
        <f t="shared" si="189"/>
        <v>106.57</v>
      </c>
      <c r="S1996" s="6">
        <f t="shared" si="190"/>
        <v>82.565500000000014</v>
      </c>
      <c r="T1996" s="8">
        <f t="shared" si="191"/>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11">
        <f t="shared" si="186"/>
        <v>2026</v>
      </c>
      <c r="D1997" s="13" t="str">
        <f t="shared" si="187"/>
        <v>Q3</v>
      </c>
      <c r="E1997" s="4">
        <f>MONTH(SalesDataTable[[#This Row],[Order Date]])</f>
        <v>9</v>
      </c>
      <c r="F1997" s="4"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88"/>
        <v>81.48</v>
      </c>
      <c r="R1997" s="6">
        <f t="shared" si="189"/>
        <v>41.47</v>
      </c>
      <c r="S1997" s="6">
        <f t="shared" si="190"/>
        <v>40.010000000000005</v>
      </c>
      <c r="T1997" s="8">
        <f t="shared" si="191"/>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11">
        <f t="shared" si="186"/>
        <v>2026</v>
      </c>
      <c r="D1998" s="13" t="str">
        <f t="shared" si="187"/>
        <v>Q3</v>
      </c>
      <c r="E1998" s="4">
        <f>MONTH(SalesDataTable[[#This Row],[Order Date]])</f>
        <v>9</v>
      </c>
      <c r="F1998" s="4"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88"/>
        <v>112.4325</v>
      </c>
      <c r="R1998" s="6">
        <f t="shared" si="189"/>
        <v>45.3</v>
      </c>
      <c r="S1998" s="6">
        <f t="shared" si="190"/>
        <v>67.132500000000007</v>
      </c>
      <c r="T1998" s="8">
        <f t="shared" si="191"/>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11">
        <f t="shared" si="186"/>
        <v>2026</v>
      </c>
      <c r="D1999" s="13" t="str">
        <f t="shared" si="187"/>
        <v>Q3</v>
      </c>
      <c r="E1999" s="4">
        <f>MONTH(SalesDataTable[[#This Row],[Order Date]])</f>
        <v>9</v>
      </c>
      <c r="F1999" s="4"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88"/>
        <v>279.65999999999997</v>
      </c>
      <c r="R1999" s="6">
        <f t="shared" si="189"/>
        <v>140.25</v>
      </c>
      <c r="S1999" s="6">
        <f t="shared" si="190"/>
        <v>139.40999999999997</v>
      </c>
      <c r="T1999" s="8">
        <f t="shared" si="191"/>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11">
        <f t="shared" si="186"/>
        <v>2026</v>
      </c>
      <c r="D2000" s="13" t="str">
        <f t="shared" si="187"/>
        <v>Q3</v>
      </c>
      <c r="E2000" s="4">
        <f>MONTH(SalesDataTable[[#This Row],[Order Date]])</f>
        <v>9</v>
      </c>
      <c r="F2000" s="4"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88"/>
        <v>405.24149999999997</v>
      </c>
      <c r="R2000" s="6">
        <f t="shared" si="189"/>
        <v>235.11</v>
      </c>
      <c r="S2000" s="6">
        <f t="shared" si="190"/>
        <v>170.13149999999996</v>
      </c>
      <c r="T2000" s="8">
        <f t="shared" si="191"/>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11">
        <f t="shared" si="186"/>
        <v>2026</v>
      </c>
      <c r="D2001" s="13" t="str">
        <f t="shared" si="187"/>
        <v>Q3</v>
      </c>
      <c r="E2001" s="4">
        <f>MONTH(SalesDataTable[[#This Row],[Order Date]])</f>
        <v>9</v>
      </c>
      <c r="F2001" s="4"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88"/>
        <v>303.39999999999998</v>
      </c>
      <c r="R2001" s="6">
        <f t="shared" si="189"/>
        <v>154.38</v>
      </c>
      <c r="S2001" s="6">
        <f t="shared" si="190"/>
        <v>149.01999999999998</v>
      </c>
      <c r="T2001" s="8">
        <f t="shared" si="191"/>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11">
        <f t="shared" si="186"/>
        <v>2026</v>
      </c>
      <c r="D2002" s="13" t="str">
        <f t="shared" si="187"/>
        <v>Q3</v>
      </c>
      <c r="E2002" s="4">
        <f>MONTH(SalesDataTable[[#This Row],[Order Date]])</f>
        <v>9</v>
      </c>
      <c r="F2002" s="4"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88"/>
        <v>127.15749999999998</v>
      </c>
      <c r="R2002" s="6">
        <f t="shared" si="189"/>
        <v>66.41</v>
      </c>
      <c r="S2002" s="6">
        <f t="shared" si="190"/>
        <v>60.747499999999988</v>
      </c>
      <c r="T2002" s="8">
        <f t="shared" si="191"/>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11">
        <f t="shared" si="186"/>
        <v>2026</v>
      </c>
      <c r="D2003" s="13" t="str">
        <f t="shared" si="187"/>
        <v>Q3</v>
      </c>
      <c r="E2003" s="4">
        <f>MONTH(SalesDataTable[[#This Row],[Order Date]])</f>
        <v>9</v>
      </c>
      <c r="F2003" s="4"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88"/>
        <v>753.72</v>
      </c>
      <c r="R2003" s="6">
        <f t="shared" si="189"/>
        <v>368.04</v>
      </c>
      <c r="S2003" s="6">
        <f t="shared" si="190"/>
        <v>385.68</v>
      </c>
      <c r="T2003" s="8">
        <f t="shared" si="191"/>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11">
        <f t="shared" si="186"/>
        <v>2026</v>
      </c>
      <c r="D2004" s="13" t="str">
        <f t="shared" si="187"/>
        <v>Q3</v>
      </c>
      <c r="E2004" s="4">
        <f>MONTH(SalesDataTable[[#This Row],[Order Date]])</f>
        <v>9</v>
      </c>
      <c r="F2004" s="4"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88"/>
        <v>531.54899999999998</v>
      </c>
      <c r="R2004" s="6">
        <f t="shared" si="189"/>
        <v>317.79000000000002</v>
      </c>
      <c r="S2004" s="6">
        <f t="shared" si="190"/>
        <v>213.75899999999996</v>
      </c>
      <c r="T2004" s="8">
        <f t="shared" si="191"/>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11">
        <f t="shared" si="186"/>
        <v>2026</v>
      </c>
      <c r="D2005" s="13" t="str">
        <f t="shared" si="187"/>
        <v>Q3</v>
      </c>
      <c r="E2005" s="4">
        <f>MONTH(SalesDataTable[[#This Row],[Order Date]])</f>
        <v>9</v>
      </c>
      <c r="F2005" s="4"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88"/>
        <v>147.47999999999999</v>
      </c>
      <c r="R2005" s="6">
        <f t="shared" si="189"/>
        <v>53.72</v>
      </c>
      <c r="S2005" s="6">
        <f t="shared" si="190"/>
        <v>93.759999999999991</v>
      </c>
      <c r="T2005" s="8">
        <f t="shared" si="191"/>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11">
        <f t="shared" si="186"/>
        <v>2026</v>
      </c>
      <c r="D2006" s="13" t="str">
        <f t="shared" si="187"/>
        <v>Q3</v>
      </c>
      <c r="E2006" s="4">
        <f>MONTH(SalesDataTable[[#This Row],[Order Date]])</f>
        <v>9</v>
      </c>
      <c r="F2006" s="4"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88"/>
        <v>47.37</v>
      </c>
      <c r="R2006" s="6">
        <f t="shared" si="189"/>
        <v>18.2</v>
      </c>
      <c r="S2006" s="6">
        <f t="shared" si="190"/>
        <v>29.169999999999998</v>
      </c>
      <c r="T2006" s="8">
        <f t="shared" si="191"/>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11">
        <f t="shared" si="186"/>
        <v>2026</v>
      </c>
      <c r="D2007" s="13" t="str">
        <f t="shared" si="187"/>
        <v>Q3</v>
      </c>
      <c r="E2007" s="4">
        <f>MONTH(SalesDataTable[[#This Row],[Order Date]])</f>
        <v>9</v>
      </c>
      <c r="F2007" s="4"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88"/>
        <v>138.339</v>
      </c>
      <c r="R2007" s="6">
        <f t="shared" si="189"/>
        <v>80.25</v>
      </c>
      <c r="S2007" s="6">
        <f t="shared" si="190"/>
        <v>58.088999999999999</v>
      </c>
      <c r="T2007" s="8">
        <f t="shared" si="191"/>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11">
        <f t="shared" si="186"/>
        <v>2026</v>
      </c>
      <c r="D2008" s="13" t="str">
        <f t="shared" si="187"/>
        <v>Q3</v>
      </c>
      <c r="E2008" s="4">
        <f>MONTH(SalesDataTable[[#This Row],[Order Date]])</f>
        <v>9</v>
      </c>
      <c r="F2008" s="4"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88"/>
        <v>68.59</v>
      </c>
      <c r="R2008" s="6">
        <f t="shared" si="189"/>
        <v>27.42</v>
      </c>
      <c r="S2008" s="6">
        <f t="shared" si="190"/>
        <v>41.17</v>
      </c>
      <c r="T2008" s="8">
        <f t="shared" si="191"/>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11">
        <f t="shared" si="186"/>
        <v>2026</v>
      </c>
      <c r="D2009" s="13" t="str">
        <f t="shared" si="187"/>
        <v>Q3</v>
      </c>
      <c r="E2009" s="4">
        <f>MONTH(SalesDataTable[[#This Row],[Order Date]])</f>
        <v>9</v>
      </c>
      <c r="F2009" s="4"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88"/>
        <v>138.69999999999999</v>
      </c>
      <c r="R2009" s="6">
        <f t="shared" si="189"/>
        <v>62.82</v>
      </c>
      <c r="S2009" s="6">
        <f t="shared" si="190"/>
        <v>75.88</v>
      </c>
      <c r="T2009" s="8">
        <f t="shared" si="191"/>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11">
        <f t="shared" si="186"/>
        <v>2026</v>
      </c>
      <c r="D2010" s="13" t="str">
        <f t="shared" si="187"/>
        <v>Q3</v>
      </c>
      <c r="E2010" s="4">
        <f>MONTH(SalesDataTable[[#This Row],[Order Date]])</f>
        <v>9</v>
      </c>
      <c r="F2010" s="4"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88"/>
        <v>66.474000000000004</v>
      </c>
      <c r="R2010" s="6">
        <f t="shared" si="189"/>
        <v>26.8</v>
      </c>
      <c r="S2010" s="6">
        <f t="shared" si="190"/>
        <v>39.674000000000007</v>
      </c>
      <c r="T2010" s="8">
        <f t="shared" si="191"/>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11">
        <f t="shared" si="186"/>
        <v>2026</v>
      </c>
      <c r="D2011" s="13" t="str">
        <f t="shared" si="187"/>
        <v>Q3</v>
      </c>
      <c r="E2011" s="4">
        <f>MONTH(SalesDataTable[[#This Row],[Order Date]])</f>
        <v>9</v>
      </c>
      <c r="F2011" s="4"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88"/>
        <v>103.04</v>
      </c>
      <c r="R2011" s="6">
        <f t="shared" si="189"/>
        <v>42.94</v>
      </c>
      <c r="S2011" s="6">
        <f t="shared" si="190"/>
        <v>60.100000000000009</v>
      </c>
      <c r="T2011" s="8">
        <f t="shared" si="191"/>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11">
        <f t="shared" si="186"/>
        <v>2026</v>
      </c>
      <c r="D2012" s="13" t="str">
        <f t="shared" si="187"/>
        <v>Q3</v>
      </c>
      <c r="E2012" s="4">
        <f>MONTH(SalesDataTable[[#This Row],[Order Date]])</f>
        <v>9</v>
      </c>
      <c r="F2012" s="4"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88"/>
        <v>50.42</v>
      </c>
      <c r="R2012" s="6">
        <f t="shared" si="189"/>
        <v>21.68</v>
      </c>
      <c r="S2012" s="6">
        <f t="shared" si="190"/>
        <v>28.740000000000002</v>
      </c>
      <c r="T2012" s="8">
        <f t="shared" si="191"/>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11">
        <f t="shared" si="186"/>
        <v>2026</v>
      </c>
      <c r="D2013" s="13" t="str">
        <f t="shared" si="187"/>
        <v>Q3</v>
      </c>
      <c r="E2013" s="4">
        <f>MONTH(SalesDataTable[[#This Row],[Order Date]])</f>
        <v>9</v>
      </c>
      <c r="F2013" s="4"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88"/>
        <v>1420.11</v>
      </c>
      <c r="R2013" s="6">
        <f t="shared" si="189"/>
        <v>779</v>
      </c>
      <c r="S2013" s="6">
        <f t="shared" si="190"/>
        <v>641.1099999999999</v>
      </c>
      <c r="T2013" s="8">
        <f t="shared" si="191"/>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11">
        <f t="shared" si="186"/>
        <v>2026</v>
      </c>
      <c r="D2014" s="13" t="str">
        <f t="shared" si="187"/>
        <v>Q3</v>
      </c>
      <c r="E2014" s="4">
        <f>MONTH(SalesDataTable[[#This Row],[Order Date]])</f>
        <v>9</v>
      </c>
      <c r="F2014" s="4"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88"/>
        <v>34.348499999999994</v>
      </c>
      <c r="R2014" s="6">
        <f t="shared" si="189"/>
        <v>16.3</v>
      </c>
      <c r="S2014" s="6">
        <f t="shared" si="190"/>
        <v>18.048499999999994</v>
      </c>
      <c r="T2014" s="8">
        <f t="shared" si="191"/>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11">
        <f t="shared" si="186"/>
        <v>2026</v>
      </c>
      <c r="D2015" s="13" t="str">
        <f t="shared" si="187"/>
        <v>Q3</v>
      </c>
      <c r="E2015" s="4">
        <f>MONTH(SalesDataTable[[#This Row],[Order Date]])</f>
        <v>9</v>
      </c>
      <c r="F2015" s="4"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88"/>
        <v>95.322999999999993</v>
      </c>
      <c r="R2015" s="6">
        <f t="shared" si="189"/>
        <v>45.66</v>
      </c>
      <c r="S2015" s="6">
        <f t="shared" si="190"/>
        <v>49.662999999999997</v>
      </c>
      <c r="T2015" s="8">
        <f t="shared" si="191"/>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11">
        <f t="shared" si="186"/>
        <v>2026</v>
      </c>
      <c r="D2016" s="13" t="str">
        <f t="shared" si="187"/>
        <v>Q3</v>
      </c>
      <c r="E2016" s="4">
        <f>MONTH(SalesDataTable[[#This Row],[Order Date]])</f>
        <v>9</v>
      </c>
      <c r="F2016" s="4"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88"/>
        <v>139.995</v>
      </c>
      <c r="R2016" s="6">
        <f t="shared" si="189"/>
        <v>79.2</v>
      </c>
      <c r="S2016" s="6">
        <f t="shared" si="190"/>
        <v>60.795000000000002</v>
      </c>
      <c r="T2016" s="8">
        <f t="shared" si="191"/>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11">
        <f t="shared" si="186"/>
        <v>2026</v>
      </c>
      <c r="D2017" s="13" t="str">
        <f t="shared" si="187"/>
        <v>Q3</v>
      </c>
      <c r="E2017" s="4">
        <f>MONTH(SalesDataTable[[#This Row],[Order Date]])</f>
        <v>9</v>
      </c>
      <c r="F2017" s="4"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88"/>
        <v>46.629000000000005</v>
      </c>
      <c r="R2017" s="6">
        <f t="shared" si="189"/>
        <v>22.65</v>
      </c>
      <c r="S2017" s="6">
        <f t="shared" si="190"/>
        <v>23.979000000000006</v>
      </c>
      <c r="T2017" s="8">
        <f t="shared" si="191"/>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11">
        <f t="shared" si="186"/>
        <v>2026</v>
      </c>
      <c r="D2018" s="13" t="str">
        <f t="shared" si="187"/>
        <v>Q3</v>
      </c>
      <c r="E2018" s="4">
        <f>MONTH(SalesDataTable[[#This Row],[Order Date]])</f>
        <v>9</v>
      </c>
      <c r="F2018" s="4"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88"/>
        <v>36.548999999999999</v>
      </c>
      <c r="R2018" s="6">
        <f t="shared" si="189"/>
        <v>14.28</v>
      </c>
      <c r="S2018" s="6">
        <f t="shared" si="190"/>
        <v>22.268999999999998</v>
      </c>
      <c r="T2018" s="8">
        <f t="shared" si="191"/>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11">
        <f t="shared" si="186"/>
        <v>2026</v>
      </c>
      <c r="D2019" s="13" t="str">
        <f t="shared" si="187"/>
        <v>Q3</v>
      </c>
      <c r="E2019" s="4">
        <f>MONTH(SalesDataTable[[#This Row],[Order Date]])</f>
        <v>9</v>
      </c>
      <c r="F2019" s="4"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88"/>
        <v>133.74099999999999</v>
      </c>
      <c r="R2019" s="6">
        <f t="shared" si="189"/>
        <v>80.8</v>
      </c>
      <c r="S2019" s="6">
        <f t="shared" si="190"/>
        <v>52.940999999999988</v>
      </c>
      <c r="T2019" s="8">
        <f t="shared" si="191"/>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11">
        <f t="shared" si="186"/>
        <v>2026</v>
      </c>
      <c r="D2020" s="13" t="str">
        <f t="shared" si="187"/>
        <v>Q3</v>
      </c>
      <c r="E2020" s="4">
        <f>MONTH(SalesDataTable[[#This Row],[Order Date]])</f>
        <v>9</v>
      </c>
      <c r="F2020" s="4"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88"/>
        <v>163.13999999999999</v>
      </c>
      <c r="R2020" s="6">
        <f t="shared" si="189"/>
        <v>87.53</v>
      </c>
      <c r="S2020" s="6">
        <f t="shared" si="190"/>
        <v>75.609999999999985</v>
      </c>
      <c r="T2020" s="8">
        <f t="shared" si="191"/>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11">
        <f t="shared" si="186"/>
        <v>2026</v>
      </c>
      <c r="D2021" s="13" t="str">
        <f t="shared" si="187"/>
        <v>Q3</v>
      </c>
      <c r="E2021" s="4">
        <f>MONTH(SalesDataTable[[#This Row],[Order Date]])</f>
        <v>9</v>
      </c>
      <c r="F2021" s="4"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88"/>
        <v>70.91</v>
      </c>
      <c r="R2021" s="6">
        <f t="shared" si="189"/>
        <v>31.73</v>
      </c>
      <c r="S2021" s="6">
        <f t="shared" si="190"/>
        <v>39.179999999999993</v>
      </c>
      <c r="T2021" s="8">
        <f t="shared" si="191"/>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11">
        <f t="shared" si="186"/>
        <v>2026</v>
      </c>
      <c r="D2022" s="13" t="str">
        <f t="shared" si="187"/>
        <v>Q3</v>
      </c>
      <c r="E2022" s="4">
        <f>MONTH(SalesDataTable[[#This Row],[Order Date]])</f>
        <v>9</v>
      </c>
      <c r="F2022" s="4"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88"/>
        <v>163.98</v>
      </c>
      <c r="R2022" s="6">
        <f t="shared" si="189"/>
        <v>87.9</v>
      </c>
      <c r="S2022" s="6">
        <f t="shared" si="190"/>
        <v>76.079999999999984</v>
      </c>
      <c r="T2022" s="8">
        <f t="shared" si="191"/>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11">
        <f t="shared" si="186"/>
        <v>2026</v>
      </c>
      <c r="D2023" s="13" t="str">
        <f t="shared" si="187"/>
        <v>Q3</v>
      </c>
      <c r="E2023" s="4">
        <f>MONTH(SalesDataTable[[#This Row],[Order Date]])</f>
        <v>9</v>
      </c>
      <c r="F2023" s="4"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88"/>
        <v>162.26</v>
      </c>
      <c r="R2023" s="6">
        <f t="shared" si="189"/>
        <v>87.4</v>
      </c>
      <c r="S2023" s="6">
        <f t="shared" si="190"/>
        <v>74.859999999999985</v>
      </c>
      <c r="T2023" s="8">
        <f t="shared" si="191"/>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11">
        <f t="shared" si="186"/>
        <v>2026</v>
      </c>
      <c r="D2024" s="13" t="str">
        <f t="shared" si="187"/>
        <v>Q3</v>
      </c>
      <c r="E2024" s="4">
        <f>MONTH(SalesDataTable[[#This Row],[Order Date]])</f>
        <v>9</v>
      </c>
      <c r="F2024" s="4"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88"/>
        <v>670.13000000000011</v>
      </c>
      <c r="R2024" s="6">
        <f t="shared" si="189"/>
        <v>391.15000000000003</v>
      </c>
      <c r="S2024" s="6">
        <f t="shared" si="190"/>
        <v>278.98000000000008</v>
      </c>
      <c r="T2024" s="8">
        <f t="shared" si="191"/>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11">
        <f t="shared" si="186"/>
        <v>2026</v>
      </c>
      <c r="D2025" s="13" t="str">
        <f t="shared" si="187"/>
        <v>Q3</v>
      </c>
      <c r="E2025" s="4">
        <f>MONTH(SalesDataTable[[#This Row],[Order Date]])</f>
        <v>9</v>
      </c>
      <c r="F2025" s="4"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88"/>
        <v>180.9</v>
      </c>
      <c r="R2025" s="6">
        <f t="shared" si="189"/>
        <v>68.3</v>
      </c>
      <c r="S2025" s="6">
        <f t="shared" si="190"/>
        <v>112.60000000000001</v>
      </c>
      <c r="T2025" s="8">
        <f t="shared" si="191"/>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11">
        <f t="shared" si="186"/>
        <v>2026</v>
      </c>
      <c r="D2026" s="13" t="str">
        <f t="shared" si="187"/>
        <v>Q3</v>
      </c>
      <c r="E2026" s="4">
        <f>MONTH(SalesDataTable[[#This Row],[Order Date]])</f>
        <v>9</v>
      </c>
      <c r="F2026" s="4"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88"/>
        <v>77.007000000000005</v>
      </c>
      <c r="R2026" s="6">
        <f t="shared" si="189"/>
        <v>43.54</v>
      </c>
      <c r="S2026" s="6">
        <f t="shared" si="190"/>
        <v>33.467000000000006</v>
      </c>
      <c r="T2026" s="8">
        <f t="shared" si="191"/>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11">
        <f t="shared" si="186"/>
        <v>2026</v>
      </c>
      <c r="D2027" s="13" t="str">
        <f t="shared" si="187"/>
        <v>Q3</v>
      </c>
      <c r="E2027" s="4">
        <f>MONTH(SalesDataTable[[#This Row],[Order Date]])</f>
        <v>9</v>
      </c>
      <c r="F2027" s="4"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88"/>
        <v>42.083499999999994</v>
      </c>
      <c r="R2027" s="6">
        <f t="shared" si="189"/>
        <v>21.4</v>
      </c>
      <c r="S2027" s="6">
        <f t="shared" si="190"/>
        <v>20.683499999999995</v>
      </c>
      <c r="T2027" s="8">
        <f t="shared" si="191"/>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11">
        <f t="shared" si="186"/>
        <v>2026</v>
      </c>
      <c r="D2028" s="13" t="str">
        <f t="shared" si="187"/>
        <v>Q3</v>
      </c>
      <c r="E2028" s="4">
        <f>MONTH(SalesDataTable[[#This Row],[Order Date]])</f>
        <v>9</v>
      </c>
      <c r="F2028" s="4"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88"/>
        <v>167.22900000000001</v>
      </c>
      <c r="R2028" s="6">
        <f t="shared" si="189"/>
        <v>102.01</v>
      </c>
      <c r="S2028" s="6">
        <f t="shared" si="190"/>
        <v>65.219000000000008</v>
      </c>
      <c r="T2028" s="8">
        <f t="shared" si="191"/>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11">
        <f t="shared" si="186"/>
        <v>2026</v>
      </c>
      <c r="D2029" s="13" t="str">
        <f t="shared" si="187"/>
        <v>Q3</v>
      </c>
      <c r="E2029" s="4">
        <f>MONTH(SalesDataTable[[#This Row],[Order Date]])</f>
        <v>9</v>
      </c>
      <c r="F2029" s="4"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88"/>
        <v>165.20400000000001</v>
      </c>
      <c r="R2029" s="6">
        <f t="shared" si="189"/>
        <v>91.02</v>
      </c>
      <c r="S2029" s="6">
        <f t="shared" si="190"/>
        <v>74.184000000000012</v>
      </c>
      <c r="T2029" s="8">
        <f t="shared" si="191"/>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11">
        <f t="shared" si="186"/>
        <v>2026</v>
      </c>
      <c r="D2030" s="13" t="str">
        <f t="shared" si="187"/>
        <v>Q4</v>
      </c>
      <c r="E2030" s="4">
        <f>MONTH(SalesDataTable[[#This Row],[Order Date]])</f>
        <v>10</v>
      </c>
      <c r="F2030" s="4"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88"/>
        <v>733.45</v>
      </c>
      <c r="R2030" s="6">
        <f t="shared" si="189"/>
        <v>395</v>
      </c>
      <c r="S2030" s="6">
        <f t="shared" si="190"/>
        <v>338.45000000000005</v>
      </c>
      <c r="T2030" s="8">
        <f t="shared" si="191"/>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11">
        <f t="shared" si="186"/>
        <v>2026</v>
      </c>
      <c r="D2031" s="13" t="str">
        <f t="shared" si="187"/>
        <v>Q4</v>
      </c>
      <c r="E2031" s="4">
        <f>MONTH(SalesDataTable[[#This Row],[Order Date]])</f>
        <v>10</v>
      </c>
      <c r="F2031" s="4"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88"/>
        <v>79.81</v>
      </c>
      <c r="R2031" s="6">
        <f t="shared" si="189"/>
        <v>39.08</v>
      </c>
      <c r="S2031" s="6">
        <f t="shared" si="190"/>
        <v>40.730000000000004</v>
      </c>
      <c r="T2031" s="8">
        <f t="shared" si="191"/>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11">
        <f t="shared" si="186"/>
        <v>2026</v>
      </c>
      <c r="D2032" s="13" t="str">
        <f t="shared" si="187"/>
        <v>Q4</v>
      </c>
      <c r="E2032" s="4">
        <f>MONTH(SalesDataTable[[#This Row],[Order Date]])</f>
        <v>10</v>
      </c>
      <c r="F2032" s="4"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88"/>
        <v>577.74249999999995</v>
      </c>
      <c r="R2032" s="6">
        <f t="shared" si="189"/>
        <v>308.5</v>
      </c>
      <c r="S2032" s="6">
        <f t="shared" si="190"/>
        <v>269.24249999999995</v>
      </c>
      <c r="T2032" s="8">
        <f t="shared" si="191"/>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11">
        <f t="shared" si="186"/>
        <v>2026</v>
      </c>
      <c r="D2033" s="13" t="str">
        <f t="shared" si="187"/>
        <v>Q4</v>
      </c>
      <c r="E2033" s="4">
        <f>MONTH(SalesDataTable[[#This Row],[Order Date]])</f>
        <v>10</v>
      </c>
      <c r="F2033" s="4"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88"/>
        <v>478.99</v>
      </c>
      <c r="R2033" s="6">
        <f t="shared" si="189"/>
        <v>225</v>
      </c>
      <c r="S2033" s="6">
        <f t="shared" si="190"/>
        <v>253.99</v>
      </c>
      <c r="T2033" s="8">
        <f t="shared" si="191"/>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11">
        <f t="shared" si="186"/>
        <v>2026</v>
      </c>
      <c r="D2034" s="13" t="str">
        <f t="shared" si="187"/>
        <v>Q4</v>
      </c>
      <c r="E2034" s="4">
        <f>MONTH(SalesDataTable[[#This Row],[Order Date]])</f>
        <v>10</v>
      </c>
      <c r="F2034" s="4"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88"/>
        <v>242.01</v>
      </c>
      <c r="R2034" s="6">
        <f t="shared" si="189"/>
        <v>119.82</v>
      </c>
      <c r="S2034" s="6">
        <f t="shared" si="190"/>
        <v>122.19</v>
      </c>
      <c r="T2034" s="8">
        <f t="shared" si="191"/>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11">
        <f t="shared" si="186"/>
        <v>2026</v>
      </c>
      <c r="D2035" s="13" t="str">
        <f t="shared" si="187"/>
        <v>Q4</v>
      </c>
      <c r="E2035" s="4">
        <f>MONTH(SalesDataTable[[#This Row],[Order Date]])</f>
        <v>10</v>
      </c>
      <c r="F2035" s="4"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88"/>
        <v>304.24</v>
      </c>
      <c r="R2035" s="6">
        <f t="shared" si="189"/>
        <v>159.06</v>
      </c>
      <c r="S2035" s="6">
        <f t="shared" si="190"/>
        <v>145.18</v>
      </c>
      <c r="T2035" s="8">
        <f t="shared" si="191"/>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11">
        <f t="shared" si="186"/>
        <v>2026</v>
      </c>
      <c r="D2036" s="13" t="str">
        <f t="shared" si="187"/>
        <v>Q4</v>
      </c>
      <c r="E2036" s="4">
        <f>MONTH(SalesDataTable[[#This Row],[Order Date]])</f>
        <v>10</v>
      </c>
      <c r="F2036" s="4"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88"/>
        <v>280.63600000000002</v>
      </c>
      <c r="R2036" s="6">
        <f t="shared" si="189"/>
        <v>158.96</v>
      </c>
      <c r="S2036" s="6">
        <f t="shared" si="190"/>
        <v>121.67600000000002</v>
      </c>
      <c r="T2036" s="8">
        <f t="shared" si="191"/>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11">
        <f t="shared" si="186"/>
        <v>2026</v>
      </c>
      <c r="D2037" s="13" t="str">
        <f t="shared" si="187"/>
        <v>Q4</v>
      </c>
      <c r="E2037" s="4">
        <f>MONTH(SalesDataTable[[#This Row],[Order Date]])</f>
        <v>10</v>
      </c>
      <c r="F2037" s="4"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88"/>
        <v>100.86</v>
      </c>
      <c r="R2037" s="6">
        <f t="shared" si="189"/>
        <v>46.08</v>
      </c>
      <c r="S2037" s="6">
        <f t="shared" si="190"/>
        <v>54.78</v>
      </c>
      <c r="T2037" s="8">
        <f t="shared" si="191"/>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11">
        <f t="shared" si="186"/>
        <v>2026</v>
      </c>
      <c r="D2038" s="13" t="str">
        <f t="shared" si="187"/>
        <v>Q4</v>
      </c>
      <c r="E2038" s="4">
        <f>MONTH(SalesDataTable[[#This Row],[Order Date]])</f>
        <v>10</v>
      </c>
      <c r="F2038" s="4"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88"/>
        <v>337.56899999999996</v>
      </c>
      <c r="R2038" s="6">
        <f t="shared" si="189"/>
        <v>202.16</v>
      </c>
      <c r="S2038" s="6">
        <f t="shared" si="190"/>
        <v>135.40899999999996</v>
      </c>
      <c r="T2038" s="8">
        <f t="shared" si="191"/>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11">
        <f t="shared" si="186"/>
        <v>2026</v>
      </c>
      <c r="D2039" s="13" t="str">
        <f t="shared" si="187"/>
        <v>Q4</v>
      </c>
      <c r="E2039" s="4">
        <f>MONTH(SalesDataTable[[#This Row],[Order Date]])</f>
        <v>10</v>
      </c>
      <c r="F2039" s="4"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88"/>
        <v>78.013999999999996</v>
      </c>
      <c r="R2039" s="6">
        <f t="shared" si="189"/>
        <v>29.08</v>
      </c>
      <c r="S2039" s="6">
        <f t="shared" si="190"/>
        <v>48.933999999999997</v>
      </c>
      <c r="T2039" s="8">
        <f t="shared" si="191"/>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11">
        <f t="shared" si="186"/>
        <v>2026</v>
      </c>
      <c r="D2040" s="13" t="str">
        <f t="shared" si="187"/>
        <v>Q4</v>
      </c>
      <c r="E2040" s="4">
        <f>MONTH(SalesDataTable[[#This Row],[Order Date]])</f>
        <v>10</v>
      </c>
      <c r="F2040" s="4"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88"/>
        <v>551.44600000000003</v>
      </c>
      <c r="R2040" s="6">
        <f t="shared" si="189"/>
        <v>359.24</v>
      </c>
      <c r="S2040" s="6">
        <f t="shared" si="190"/>
        <v>192.20600000000002</v>
      </c>
      <c r="T2040" s="8">
        <f t="shared" si="191"/>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11">
        <f t="shared" si="186"/>
        <v>2026</v>
      </c>
      <c r="D2041" s="13" t="str">
        <f t="shared" si="187"/>
        <v>Q4</v>
      </c>
      <c r="E2041" s="4">
        <f>MONTH(SalesDataTable[[#This Row],[Order Date]])</f>
        <v>10</v>
      </c>
      <c r="F2041" s="4"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88"/>
        <v>385.98</v>
      </c>
      <c r="R2041" s="6">
        <f t="shared" si="189"/>
        <v>203.46</v>
      </c>
      <c r="S2041" s="6">
        <f t="shared" si="190"/>
        <v>182.52</v>
      </c>
      <c r="T2041" s="8">
        <f t="shared" si="191"/>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11">
        <f t="shared" si="186"/>
        <v>2026</v>
      </c>
      <c r="D2042" s="13" t="str">
        <f t="shared" si="187"/>
        <v>Q4</v>
      </c>
      <c r="E2042" s="4">
        <f>MONTH(SalesDataTable[[#This Row],[Order Date]])</f>
        <v>10</v>
      </c>
      <c r="F2042" s="4"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88"/>
        <v>384.291</v>
      </c>
      <c r="R2042" s="6">
        <f t="shared" si="189"/>
        <v>237.57</v>
      </c>
      <c r="S2042" s="6">
        <f t="shared" si="190"/>
        <v>146.721</v>
      </c>
      <c r="T2042" s="8">
        <f t="shared" si="191"/>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11">
        <f t="shared" si="186"/>
        <v>2026</v>
      </c>
      <c r="D2043" s="13" t="str">
        <f t="shared" si="187"/>
        <v>Q4</v>
      </c>
      <c r="E2043" s="4">
        <f>MONTH(SalesDataTable[[#This Row],[Order Date]])</f>
        <v>10</v>
      </c>
      <c r="F2043" s="4"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88"/>
        <v>574.52</v>
      </c>
      <c r="R2043" s="6">
        <f t="shared" si="189"/>
        <v>322.04000000000002</v>
      </c>
      <c r="S2043" s="6">
        <f t="shared" si="190"/>
        <v>252.47999999999996</v>
      </c>
      <c r="T2043" s="8">
        <f t="shared" si="191"/>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11">
        <f t="shared" si="186"/>
        <v>2026</v>
      </c>
      <c r="D2044" s="13" t="str">
        <f t="shared" si="187"/>
        <v>Q4</v>
      </c>
      <c r="E2044" s="4">
        <f>MONTH(SalesDataTable[[#This Row],[Order Date]])</f>
        <v>10</v>
      </c>
      <c r="F2044" s="4"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88"/>
        <v>1299.4099999999999</v>
      </c>
      <c r="R2044" s="6">
        <f t="shared" si="189"/>
        <v>799.6</v>
      </c>
      <c r="S2044" s="6">
        <f t="shared" si="190"/>
        <v>499.80999999999983</v>
      </c>
      <c r="T2044" s="8">
        <f t="shared" si="191"/>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11">
        <f t="shared" si="186"/>
        <v>2026</v>
      </c>
      <c r="D2045" s="13" t="str">
        <f t="shared" si="187"/>
        <v>Q4</v>
      </c>
      <c r="E2045" s="4">
        <f>MONTH(SalesDataTable[[#This Row],[Order Date]])</f>
        <v>10</v>
      </c>
      <c r="F2045" s="4"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88"/>
        <v>123.81</v>
      </c>
      <c r="R2045" s="6">
        <f t="shared" si="189"/>
        <v>68.72</v>
      </c>
      <c r="S2045" s="6">
        <f t="shared" si="190"/>
        <v>55.09</v>
      </c>
      <c r="T2045" s="8">
        <f t="shared" si="191"/>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11">
        <f t="shared" si="186"/>
        <v>2026</v>
      </c>
      <c r="D2046" s="13" t="str">
        <f t="shared" si="187"/>
        <v>Q4</v>
      </c>
      <c r="E2046" s="4">
        <f>MONTH(SalesDataTable[[#This Row],[Order Date]])</f>
        <v>10</v>
      </c>
      <c r="F2046" s="4"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88"/>
        <v>146.1</v>
      </c>
      <c r="R2046" s="6">
        <f t="shared" si="189"/>
        <v>79.739999999999995</v>
      </c>
      <c r="S2046" s="6">
        <f t="shared" si="190"/>
        <v>66.36</v>
      </c>
      <c r="T2046" s="8">
        <f t="shared" si="191"/>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11">
        <f t="shared" si="186"/>
        <v>2026</v>
      </c>
      <c r="D2047" s="13" t="str">
        <f t="shared" si="187"/>
        <v>Q4</v>
      </c>
      <c r="E2047" s="4">
        <f>MONTH(SalesDataTable[[#This Row],[Order Date]])</f>
        <v>10</v>
      </c>
      <c r="F2047" s="4"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88"/>
        <v>153.01649999999998</v>
      </c>
      <c r="R2047" s="6">
        <f t="shared" si="189"/>
        <v>89.81</v>
      </c>
      <c r="S2047" s="6">
        <f t="shared" si="190"/>
        <v>63.206499999999977</v>
      </c>
      <c r="T2047" s="8">
        <f t="shared" si="191"/>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11">
        <f t="shared" si="186"/>
        <v>2026</v>
      </c>
      <c r="D2048" s="13" t="str">
        <f t="shared" si="187"/>
        <v>Q4</v>
      </c>
      <c r="E2048" s="4">
        <f>MONTH(SalesDataTable[[#This Row],[Order Date]])</f>
        <v>10</v>
      </c>
      <c r="F2048" s="4"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88"/>
        <v>450.6</v>
      </c>
      <c r="R2048" s="6">
        <f t="shared" si="189"/>
        <v>233.35000000000002</v>
      </c>
      <c r="S2048" s="6">
        <f t="shared" si="190"/>
        <v>217.25</v>
      </c>
      <c r="T2048" s="8">
        <f t="shared" si="191"/>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11">
        <f t="shared" si="186"/>
        <v>2026</v>
      </c>
      <c r="D2049" s="13" t="str">
        <f t="shared" si="187"/>
        <v>Q4</v>
      </c>
      <c r="E2049" s="4">
        <f>MONTH(SalesDataTable[[#This Row],[Order Date]])</f>
        <v>10</v>
      </c>
      <c r="F2049" s="4"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88"/>
        <v>70.400000000000006</v>
      </c>
      <c r="R2049" s="6">
        <f t="shared" si="189"/>
        <v>32.43</v>
      </c>
      <c r="S2049" s="6">
        <f t="shared" si="190"/>
        <v>37.970000000000006</v>
      </c>
      <c r="T2049" s="8">
        <f t="shared" si="191"/>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11">
        <f t="shared" ref="C2050:C2113" si="192">YEAR(B2050)</f>
        <v>2026</v>
      </c>
      <c r="D2050" s="13" t="str">
        <f t="shared" ref="D2050:D2113" si="193">"Q"&amp;ROUNDUP(MONTH(B2050)/3,0)</f>
        <v>Q4</v>
      </c>
      <c r="E2050" s="4">
        <f>MONTH(SalesDataTable[[#This Row],[Order Date]])</f>
        <v>10</v>
      </c>
      <c r="F2050" s="4"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94">M2050*N2050*(1-O2050)</f>
        <v>1031.8320000000001</v>
      </c>
      <c r="R2050" s="6">
        <f t="shared" ref="R2050:R2113" si="195">M2050*P2050</f>
        <v>617.58000000000004</v>
      </c>
      <c r="S2050" s="6">
        <f t="shared" ref="S2050:S2113" si="196">Q2050-R2050</f>
        <v>414.25200000000007</v>
      </c>
      <c r="T2050" s="8">
        <f t="shared" ref="T2050:T2113" si="197">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11">
        <f t="shared" si="192"/>
        <v>2026</v>
      </c>
      <c r="D2051" s="13" t="str">
        <f t="shared" si="193"/>
        <v>Q4</v>
      </c>
      <c r="E2051" s="4">
        <f>MONTH(SalesDataTable[[#This Row],[Order Date]])</f>
        <v>10</v>
      </c>
      <c r="F2051" s="4"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94"/>
        <v>36.590000000000003</v>
      </c>
      <c r="R2051" s="6">
        <f t="shared" si="195"/>
        <v>13.62</v>
      </c>
      <c r="S2051" s="6">
        <f t="shared" si="196"/>
        <v>22.970000000000006</v>
      </c>
      <c r="T2051" s="8">
        <f t="shared" si="197"/>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11">
        <f t="shared" si="192"/>
        <v>2026</v>
      </c>
      <c r="D2052" s="13" t="str">
        <f t="shared" si="193"/>
        <v>Q4</v>
      </c>
      <c r="E2052" s="4">
        <f>MONTH(SalesDataTable[[#This Row],[Order Date]])</f>
        <v>10</v>
      </c>
      <c r="F2052" s="4"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94"/>
        <v>238.22199999999998</v>
      </c>
      <c r="R2052" s="6">
        <f t="shared" si="195"/>
        <v>118.24</v>
      </c>
      <c r="S2052" s="6">
        <f t="shared" si="196"/>
        <v>119.98199999999999</v>
      </c>
      <c r="T2052" s="8">
        <f t="shared" si="197"/>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11">
        <f t="shared" si="192"/>
        <v>2026</v>
      </c>
      <c r="D2053" s="13" t="str">
        <f t="shared" si="193"/>
        <v>Q4</v>
      </c>
      <c r="E2053" s="4">
        <f>MONTH(SalesDataTable[[#This Row],[Order Date]])</f>
        <v>10</v>
      </c>
      <c r="F2053" s="4"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94"/>
        <v>35.71</v>
      </c>
      <c r="R2053" s="6">
        <f t="shared" si="195"/>
        <v>13.3</v>
      </c>
      <c r="S2053" s="6">
        <f t="shared" si="196"/>
        <v>22.41</v>
      </c>
      <c r="T2053" s="8">
        <f t="shared" si="197"/>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11">
        <f t="shared" si="192"/>
        <v>2026</v>
      </c>
      <c r="D2054" s="13" t="str">
        <f t="shared" si="193"/>
        <v>Q4</v>
      </c>
      <c r="E2054" s="4">
        <f>MONTH(SalesDataTable[[#This Row],[Order Date]])</f>
        <v>10</v>
      </c>
      <c r="F2054" s="4"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94"/>
        <v>93.44</v>
      </c>
      <c r="R2054" s="6">
        <f t="shared" si="195"/>
        <v>36.78</v>
      </c>
      <c r="S2054" s="6">
        <f t="shared" si="196"/>
        <v>56.66</v>
      </c>
      <c r="T2054" s="8">
        <f t="shared" si="197"/>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11">
        <f t="shared" si="192"/>
        <v>2026</v>
      </c>
      <c r="D2055" s="13" t="str">
        <f t="shared" si="193"/>
        <v>Q4</v>
      </c>
      <c r="E2055" s="4">
        <f>MONTH(SalesDataTable[[#This Row],[Order Date]])</f>
        <v>10</v>
      </c>
      <c r="F2055" s="4"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94"/>
        <v>136.01149999999998</v>
      </c>
      <c r="R2055" s="6">
        <f t="shared" si="195"/>
        <v>81.290000000000006</v>
      </c>
      <c r="S2055" s="6">
        <f t="shared" si="196"/>
        <v>54.721499999999978</v>
      </c>
      <c r="T2055" s="8">
        <f t="shared" si="197"/>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11">
        <f t="shared" si="192"/>
        <v>2026</v>
      </c>
      <c r="D2056" s="13" t="str">
        <f t="shared" si="193"/>
        <v>Q4</v>
      </c>
      <c r="E2056" s="4">
        <f>MONTH(SalesDataTable[[#This Row],[Order Date]])</f>
        <v>10</v>
      </c>
      <c r="F2056" s="4"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94"/>
        <v>125.88</v>
      </c>
      <c r="R2056" s="6">
        <f t="shared" si="195"/>
        <v>62.46</v>
      </c>
      <c r="S2056" s="6">
        <f t="shared" si="196"/>
        <v>63.419999999999995</v>
      </c>
      <c r="T2056" s="8">
        <f t="shared" si="197"/>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11">
        <f t="shared" si="192"/>
        <v>2026</v>
      </c>
      <c r="D2057" s="13" t="str">
        <f t="shared" si="193"/>
        <v>Q4</v>
      </c>
      <c r="E2057" s="4">
        <f>MONTH(SalesDataTable[[#This Row],[Order Date]])</f>
        <v>10</v>
      </c>
      <c r="F2057" s="4"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94"/>
        <v>231.43899999999999</v>
      </c>
      <c r="R2057" s="6">
        <f t="shared" si="195"/>
        <v>135.44</v>
      </c>
      <c r="S2057" s="6">
        <f t="shared" si="196"/>
        <v>95.998999999999995</v>
      </c>
      <c r="T2057" s="8">
        <f t="shared" si="197"/>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11">
        <f t="shared" si="192"/>
        <v>2026</v>
      </c>
      <c r="D2058" s="13" t="str">
        <f t="shared" si="193"/>
        <v>Q4</v>
      </c>
      <c r="E2058" s="4">
        <f>MONTH(SalesDataTable[[#This Row],[Order Date]])</f>
        <v>10</v>
      </c>
      <c r="F2058" s="4"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94"/>
        <v>883.101</v>
      </c>
      <c r="R2058" s="6">
        <f t="shared" si="195"/>
        <v>476.58000000000004</v>
      </c>
      <c r="S2058" s="6">
        <f t="shared" si="196"/>
        <v>406.52099999999996</v>
      </c>
      <c r="T2058" s="8">
        <f t="shared" si="197"/>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11">
        <f t="shared" si="192"/>
        <v>2026</v>
      </c>
      <c r="D2059" s="13" t="str">
        <f t="shared" si="193"/>
        <v>Q4</v>
      </c>
      <c r="E2059" s="4">
        <f>MONTH(SalesDataTable[[#This Row],[Order Date]])</f>
        <v>10</v>
      </c>
      <c r="F2059" s="4"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94"/>
        <v>171.86999999999998</v>
      </c>
      <c r="R2059" s="6">
        <f t="shared" si="195"/>
        <v>103.22</v>
      </c>
      <c r="S2059" s="6">
        <f t="shared" si="196"/>
        <v>68.649999999999977</v>
      </c>
      <c r="T2059" s="8">
        <f t="shared" si="197"/>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11">
        <f t="shared" si="192"/>
        <v>2026</v>
      </c>
      <c r="D2060" s="13" t="str">
        <f t="shared" si="193"/>
        <v>Q4</v>
      </c>
      <c r="E2060" s="4">
        <f>MONTH(SalesDataTable[[#This Row],[Order Date]])</f>
        <v>10</v>
      </c>
      <c r="F2060" s="4"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94"/>
        <v>210</v>
      </c>
      <c r="R2060" s="6">
        <f t="shared" si="195"/>
        <v>100.6</v>
      </c>
      <c r="S2060" s="6">
        <f t="shared" si="196"/>
        <v>109.4</v>
      </c>
      <c r="T2060" s="8">
        <f t="shared" si="197"/>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11">
        <f t="shared" si="192"/>
        <v>2026</v>
      </c>
      <c r="D2061" s="13" t="str">
        <f t="shared" si="193"/>
        <v>Q4</v>
      </c>
      <c r="E2061" s="4">
        <f>MONTH(SalesDataTable[[#This Row],[Order Date]])</f>
        <v>10</v>
      </c>
      <c r="F2061" s="4"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94"/>
        <v>534.20799999999997</v>
      </c>
      <c r="R2061" s="6">
        <f t="shared" si="195"/>
        <v>311.92</v>
      </c>
      <c r="S2061" s="6">
        <f t="shared" si="196"/>
        <v>222.28799999999995</v>
      </c>
      <c r="T2061" s="8">
        <f t="shared" si="197"/>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11">
        <f t="shared" si="192"/>
        <v>2026</v>
      </c>
      <c r="D2062" s="13" t="str">
        <f t="shared" si="193"/>
        <v>Q4</v>
      </c>
      <c r="E2062" s="4">
        <f>MONTH(SalesDataTable[[#This Row],[Order Date]])</f>
        <v>10</v>
      </c>
      <c r="F2062" s="4"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94"/>
        <v>200.18399999999997</v>
      </c>
      <c r="R2062" s="6">
        <f t="shared" si="195"/>
        <v>95.88</v>
      </c>
      <c r="S2062" s="6">
        <f t="shared" si="196"/>
        <v>104.30399999999997</v>
      </c>
      <c r="T2062" s="8">
        <f t="shared" si="197"/>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11">
        <f t="shared" si="192"/>
        <v>2026</v>
      </c>
      <c r="D2063" s="13" t="str">
        <f t="shared" si="193"/>
        <v>Q4</v>
      </c>
      <c r="E2063" s="4">
        <f>MONTH(SalesDataTable[[#This Row],[Order Date]])</f>
        <v>10</v>
      </c>
      <c r="F2063" s="4"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94"/>
        <v>93.132000000000005</v>
      </c>
      <c r="R2063" s="6">
        <f t="shared" si="195"/>
        <v>51.33</v>
      </c>
      <c r="S2063" s="6">
        <f t="shared" si="196"/>
        <v>41.802000000000007</v>
      </c>
      <c r="T2063" s="8">
        <f t="shared" si="197"/>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11">
        <f t="shared" si="192"/>
        <v>2026</v>
      </c>
      <c r="D2064" s="13" t="str">
        <f t="shared" si="193"/>
        <v>Q4</v>
      </c>
      <c r="E2064" s="4">
        <f>MONTH(SalesDataTable[[#This Row],[Order Date]])</f>
        <v>10</v>
      </c>
      <c r="F2064" s="4"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94"/>
        <v>116.19449999999999</v>
      </c>
      <c r="R2064" s="6">
        <f t="shared" si="195"/>
        <v>50.04</v>
      </c>
      <c r="S2064" s="6">
        <f t="shared" si="196"/>
        <v>66.154499999999985</v>
      </c>
      <c r="T2064" s="8">
        <f t="shared" si="197"/>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11">
        <f t="shared" si="192"/>
        <v>2026</v>
      </c>
      <c r="D2065" s="13" t="str">
        <f t="shared" si="193"/>
        <v>Q4</v>
      </c>
      <c r="E2065" s="4">
        <f>MONTH(SalesDataTable[[#This Row],[Order Date]])</f>
        <v>10</v>
      </c>
      <c r="F2065" s="4"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94"/>
        <v>286.83999999999997</v>
      </c>
      <c r="R2065" s="6">
        <f t="shared" si="195"/>
        <v>162.88</v>
      </c>
      <c r="S2065" s="6">
        <f t="shared" si="196"/>
        <v>123.95999999999998</v>
      </c>
      <c r="T2065" s="8">
        <f t="shared" si="197"/>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11">
        <f t="shared" si="192"/>
        <v>2026</v>
      </c>
      <c r="D2066" s="13" t="str">
        <f t="shared" si="193"/>
        <v>Q4</v>
      </c>
      <c r="E2066" s="4">
        <f>MONTH(SalesDataTable[[#This Row],[Order Date]])</f>
        <v>10</v>
      </c>
      <c r="F2066" s="4"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94"/>
        <v>47.082000000000001</v>
      </c>
      <c r="R2066" s="6">
        <f t="shared" si="195"/>
        <v>22.88</v>
      </c>
      <c r="S2066" s="6">
        <f t="shared" si="196"/>
        <v>24.202000000000002</v>
      </c>
      <c r="T2066" s="8">
        <f t="shared" si="197"/>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11">
        <f t="shared" si="192"/>
        <v>2026</v>
      </c>
      <c r="D2067" s="13" t="str">
        <f t="shared" si="193"/>
        <v>Q4</v>
      </c>
      <c r="E2067" s="4">
        <f>MONTH(SalesDataTable[[#This Row],[Order Date]])</f>
        <v>10</v>
      </c>
      <c r="F2067" s="4"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94"/>
        <v>524.20000000000005</v>
      </c>
      <c r="R2067" s="6">
        <f t="shared" si="195"/>
        <v>269.48</v>
      </c>
      <c r="S2067" s="6">
        <f t="shared" si="196"/>
        <v>254.72000000000003</v>
      </c>
      <c r="T2067" s="8">
        <f t="shared" si="197"/>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11">
        <f t="shared" si="192"/>
        <v>2026</v>
      </c>
      <c r="D2068" s="13" t="str">
        <f t="shared" si="193"/>
        <v>Q4</v>
      </c>
      <c r="E2068" s="4">
        <f>MONTH(SalesDataTable[[#This Row],[Order Date]])</f>
        <v>10</v>
      </c>
      <c r="F2068" s="4"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94"/>
        <v>51.35</v>
      </c>
      <c r="R2068" s="6">
        <f t="shared" si="195"/>
        <v>22.98</v>
      </c>
      <c r="S2068" s="6">
        <f t="shared" si="196"/>
        <v>28.37</v>
      </c>
      <c r="T2068" s="8">
        <f t="shared" si="197"/>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11">
        <f t="shared" si="192"/>
        <v>2026</v>
      </c>
      <c r="D2069" s="13" t="str">
        <f t="shared" si="193"/>
        <v>Q4</v>
      </c>
      <c r="E2069" s="4">
        <f>MONTH(SalesDataTable[[#This Row],[Order Date]])</f>
        <v>10</v>
      </c>
      <c r="F2069" s="4"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94"/>
        <v>39.659999999999997</v>
      </c>
      <c r="R2069" s="6">
        <f t="shared" si="195"/>
        <v>14.39</v>
      </c>
      <c r="S2069" s="6">
        <f t="shared" si="196"/>
        <v>25.269999999999996</v>
      </c>
      <c r="T2069" s="8">
        <f t="shared" si="197"/>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11">
        <f t="shared" si="192"/>
        <v>2026</v>
      </c>
      <c r="D2070" s="13" t="str">
        <f t="shared" si="193"/>
        <v>Q4</v>
      </c>
      <c r="E2070" s="4">
        <f>MONTH(SalesDataTable[[#This Row],[Order Date]])</f>
        <v>10</v>
      </c>
      <c r="F2070" s="4"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94"/>
        <v>39.79</v>
      </c>
      <c r="R2070" s="6">
        <f t="shared" si="195"/>
        <v>14.76</v>
      </c>
      <c r="S2070" s="6">
        <f t="shared" si="196"/>
        <v>25.03</v>
      </c>
      <c r="T2070" s="8">
        <f t="shared" si="197"/>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11">
        <f t="shared" si="192"/>
        <v>2026</v>
      </c>
      <c r="D2071" s="13" t="str">
        <f t="shared" si="193"/>
        <v>Q4</v>
      </c>
      <c r="E2071" s="4">
        <f>MONTH(SalesDataTable[[#This Row],[Order Date]])</f>
        <v>10</v>
      </c>
      <c r="F2071" s="4"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94"/>
        <v>222.858</v>
      </c>
      <c r="R2071" s="6">
        <f t="shared" si="195"/>
        <v>99.66</v>
      </c>
      <c r="S2071" s="6">
        <f t="shared" si="196"/>
        <v>123.19800000000001</v>
      </c>
      <c r="T2071" s="8">
        <f t="shared" si="197"/>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11">
        <f t="shared" si="192"/>
        <v>2026</v>
      </c>
      <c r="D2072" s="13" t="str">
        <f t="shared" si="193"/>
        <v>Q4</v>
      </c>
      <c r="E2072" s="4">
        <f>MONTH(SalesDataTable[[#This Row],[Order Date]])</f>
        <v>10</v>
      </c>
      <c r="F2072" s="4"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94"/>
        <v>93.39</v>
      </c>
      <c r="R2072" s="6">
        <f t="shared" si="195"/>
        <v>45.98</v>
      </c>
      <c r="S2072" s="6">
        <f t="shared" si="196"/>
        <v>47.410000000000004</v>
      </c>
      <c r="T2072" s="8">
        <f t="shared" si="197"/>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11">
        <f t="shared" si="192"/>
        <v>2026</v>
      </c>
      <c r="D2073" s="13" t="str">
        <f t="shared" si="193"/>
        <v>Q4</v>
      </c>
      <c r="E2073" s="4">
        <f>MONTH(SalesDataTable[[#This Row],[Order Date]])</f>
        <v>10</v>
      </c>
      <c r="F2073" s="4"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94"/>
        <v>336.56</v>
      </c>
      <c r="R2073" s="6">
        <f t="shared" si="195"/>
        <v>189.74</v>
      </c>
      <c r="S2073" s="6">
        <f t="shared" si="196"/>
        <v>146.82</v>
      </c>
      <c r="T2073" s="8">
        <f t="shared" si="197"/>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11">
        <f t="shared" si="192"/>
        <v>2026</v>
      </c>
      <c r="D2074" s="13" t="str">
        <f t="shared" si="193"/>
        <v>Q4</v>
      </c>
      <c r="E2074" s="4">
        <f>MONTH(SalesDataTable[[#This Row],[Order Date]])</f>
        <v>10</v>
      </c>
      <c r="F2074" s="4"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94"/>
        <v>238.464</v>
      </c>
      <c r="R2074" s="6">
        <f t="shared" si="195"/>
        <v>134.96</v>
      </c>
      <c r="S2074" s="6">
        <f t="shared" si="196"/>
        <v>103.50399999999999</v>
      </c>
      <c r="T2074" s="8">
        <f t="shared" si="197"/>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11">
        <f t="shared" si="192"/>
        <v>2026</v>
      </c>
      <c r="D2075" s="13" t="str">
        <f t="shared" si="193"/>
        <v>Q4</v>
      </c>
      <c r="E2075" s="4">
        <f>MONTH(SalesDataTable[[#This Row],[Order Date]])</f>
        <v>10</v>
      </c>
      <c r="F2075" s="4"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94"/>
        <v>92.59</v>
      </c>
      <c r="R2075" s="6">
        <f t="shared" si="195"/>
        <v>44.46</v>
      </c>
      <c r="S2075" s="6">
        <f t="shared" si="196"/>
        <v>48.13</v>
      </c>
      <c r="T2075" s="8">
        <f t="shared" si="197"/>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11">
        <f t="shared" si="192"/>
        <v>2026</v>
      </c>
      <c r="D2076" s="13" t="str">
        <f t="shared" si="193"/>
        <v>Q4</v>
      </c>
      <c r="E2076" s="4">
        <f>MONTH(SalesDataTable[[#This Row],[Order Date]])</f>
        <v>10</v>
      </c>
      <c r="F2076" s="4"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94"/>
        <v>33.677500000000002</v>
      </c>
      <c r="R2076" s="6">
        <f t="shared" si="195"/>
        <v>14.23</v>
      </c>
      <c r="S2076" s="6">
        <f t="shared" si="196"/>
        <v>19.447500000000002</v>
      </c>
      <c r="T2076" s="8">
        <f t="shared" si="197"/>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11">
        <f t="shared" si="192"/>
        <v>2026</v>
      </c>
      <c r="D2077" s="13" t="str">
        <f t="shared" si="193"/>
        <v>Q4</v>
      </c>
      <c r="E2077" s="4">
        <f>MONTH(SalesDataTable[[#This Row],[Order Date]])</f>
        <v>10</v>
      </c>
      <c r="F2077" s="4"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94"/>
        <v>168.89400000000001</v>
      </c>
      <c r="R2077" s="6">
        <f t="shared" si="195"/>
        <v>88.54</v>
      </c>
      <c r="S2077" s="6">
        <f t="shared" si="196"/>
        <v>80.353999999999999</v>
      </c>
      <c r="T2077" s="8">
        <f t="shared" si="197"/>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11">
        <f t="shared" si="192"/>
        <v>2026</v>
      </c>
      <c r="D2078" s="13" t="str">
        <f t="shared" si="193"/>
        <v>Q4</v>
      </c>
      <c r="E2078" s="4">
        <f>MONTH(SalesDataTable[[#This Row],[Order Date]])</f>
        <v>10</v>
      </c>
      <c r="F2078" s="4"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94"/>
        <v>36.32</v>
      </c>
      <c r="R2078" s="6">
        <f t="shared" si="195"/>
        <v>13.6</v>
      </c>
      <c r="S2078" s="6">
        <f t="shared" si="196"/>
        <v>22.72</v>
      </c>
      <c r="T2078" s="8">
        <f t="shared" si="197"/>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11">
        <f t="shared" si="192"/>
        <v>2026</v>
      </c>
      <c r="D2079" s="13" t="str">
        <f t="shared" si="193"/>
        <v>Q4</v>
      </c>
      <c r="E2079" s="4">
        <f>MONTH(SalesDataTable[[#This Row],[Order Date]])</f>
        <v>10</v>
      </c>
      <c r="F2079" s="4"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94"/>
        <v>226.00800000000001</v>
      </c>
      <c r="R2079" s="6">
        <f t="shared" si="195"/>
        <v>134.52000000000001</v>
      </c>
      <c r="S2079" s="6">
        <f t="shared" si="196"/>
        <v>91.488</v>
      </c>
      <c r="T2079" s="8">
        <f t="shared" si="197"/>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11">
        <f t="shared" si="192"/>
        <v>2026</v>
      </c>
      <c r="D2080" s="13" t="str">
        <f t="shared" si="193"/>
        <v>Q4</v>
      </c>
      <c r="E2080" s="4">
        <f>MONTH(SalesDataTable[[#This Row],[Order Date]])</f>
        <v>10</v>
      </c>
      <c r="F2080" s="4"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94"/>
        <v>249.82</v>
      </c>
      <c r="R2080" s="6">
        <f t="shared" si="195"/>
        <v>120.66</v>
      </c>
      <c r="S2080" s="6">
        <f t="shared" si="196"/>
        <v>129.16</v>
      </c>
      <c r="T2080" s="8">
        <f t="shared" si="197"/>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11">
        <f t="shared" si="192"/>
        <v>2026</v>
      </c>
      <c r="D2081" s="13" t="str">
        <f t="shared" si="193"/>
        <v>Q4</v>
      </c>
      <c r="E2081" s="4">
        <f>MONTH(SalesDataTable[[#This Row],[Order Date]])</f>
        <v>10</v>
      </c>
      <c r="F2081" s="4"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94"/>
        <v>199.32</v>
      </c>
      <c r="R2081" s="6">
        <f t="shared" si="195"/>
        <v>103.83</v>
      </c>
      <c r="S2081" s="6">
        <f t="shared" si="196"/>
        <v>95.49</v>
      </c>
      <c r="T2081" s="8">
        <f t="shared" si="197"/>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11">
        <f t="shared" si="192"/>
        <v>2026</v>
      </c>
      <c r="D2082" s="13" t="str">
        <f t="shared" si="193"/>
        <v>Q4</v>
      </c>
      <c r="E2082" s="4">
        <f>MONTH(SalesDataTable[[#This Row],[Order Date]])</f>
        <v>10</v>
      </c>
      <c r="F2082" s="4"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94"/>
        <v>1282.0439999999999</v>
      </c>
      <c r="R2082" s="6">
        <f t="shared" si="195"/>
        <v>779.76</v>
      </c>
      <c r="S2082" s="6">
        <f t="shared" si="196"/>
        <v>502.28399999999988</v>
      </c>
      <c r="T2082" s="8">
        <f t="shared" si="197"/>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11">
        <f t="shared" si="192"/>
        <v>2026</v>
      </c>
      <c r="D2083" s="13" t="str">
        <f t="shared" si="193"/>
        <v>Q4</v>
      </c>
      <c r="E2083" s="4">
        <f>MONTH(SalesDataTable[[#This Row],[Order Date]])</f>
        <v>10</v>
      </c>
      <c r="F2083" s="4"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94"/>
        <v>221.88600000000002</v>
      </c>
      <c r="R2083" s="6">
        <f t="shared" si="195"/>
        <v>119.46000000000001</v>
      </c>
      <c r="S2083" s="6">
        <f t="shared" si="196"/>
        <v>102.42600000000002</v>
      </c>
      <c r="T2083" s="8">
        <f t="shared" si="197"/>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11">
        <f t="shared" si="192"/>
        <v>2026</v>
      </c>
      <c r="D2084" s="13" t="str">
        <f t="shared" si="193"/>
        <v>Q4</v>
      </c>
      <c r="E2084" s="4">
        <f>MONTH(SalesDataTable[[#This Row],[Order Date]])</f>
        <v>10</v>
      </c>
      <c r="F2084" s="4"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94"/>
        <v>948.375</v>
      </c>
      <c r="R2084" s="6">
        <f t="shared" si="195"/>
        <v>482.84999999999997</v>
      </c>
      <c r="S2084" s="6">
        <f t="shared" si="196"/>
        <v>465.52500000000003</v>
      </c>
      <c r="T2084" s="8">
        <f t="shared" si="197"/>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11">
        <f t="shared" si="192"/>
        <v>2026</v>
      </c>
      <c r="D2085" s="13" t="str">
        <f t="shared" si="193"/>
        <v>Q4</v>
      </c>
      <c r="E2085" s="4">
        <f>MONTH(SalesDataTable[[#This Row],[Order Date]])</f>
        <v>10</v>
      </c>
      <c r="F2085" s="4"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94"/>
        <v>70.72</v>
      </c>
      <c r="R2085" s="6">
        <f t="shared" si="195"/>
        <v>26.98</v>
      </c>
      <c r="S2085" s="6">
        <f t="shared" si="196"/>
        <v>43.739999999999995</v>
      </c>
      <c r="T2085" s="8">
        <f t="shared" si="197"/>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11">
        <f t="shared" si="192"/>
        <v>2026</v>
      </c>
      <c r="D2086" s="13" t="str">
        <f t="shared" si="193"/>
        <v>Q4</v>
      </c>
      <c r="E2086" s="4">
        <f>MONTH(SalesDataTable[[#This Row],[Order Date]])</f>
        <v>10</v>
      </c>
      <c r="F2086" s="4"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94"/>
        <v>46.01</v>
      </c>
      <c r="R2086" s="6">
        <f t="shared" si="195"/>
        <v>18.239999999999998</v>
      </c>
      <c r="S2086" s="6">
        <f t="shared" si="196"/>
        <v>27.77</v>
      </c>
      <c r="T2086" s="8">
        <f t="shared" si="197"/>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11">
        <f t="shared" si="192"/>
        <v>2026</v>
      </c>
      <c r="D2087" s="13" t="str">
        <f t="shared" si="193"/>
        <v>Q4</v>
      </c>
      <c r="E2087" s="4">
        <f>MONTH(SalesDataTable[[#This Row],[Order Date]])</f>
        <v>10</v>
      </c>
      <c r="F2087" s="4"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94"/>
        <v>89.88</v>
      </c>
      <c r="R2087" s="6">
        <f t="shared" si="195"/>
        <v>46.15</v>
      </c>
      <c r="S2087" s="6">
        <f t="shared" si="196"/>
        <v>43.73</v>
      </c>
      <c r="T2087" s="8">
        <f t="shared" si="197"/>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11">
        <f t="shared" si="192"/>
        <v>2026</v>
      </c>
      <c r="D2088" s="13" t="str">
        <f t="shared" si="193"/>
        <v>Q4</v>
      </c>
      <c r="E2088" s="4">
        <f>MONTH(SalesDataTable[[#This Row],[Order Date]])</f>
        <v>10</v>
      </c>
      <c r="F2088" s="4"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94"/>
        <v>41.33</v>
      </c>
      <c r="R2088" s="6">
        <f t="shared" si="195"/>
        <v>14.47</v>
      </c>
      <c r="S2088" s="6">
        <f t="shared" si="196"/>
        <v>26.86</v>
      </c>
      <c r="T2088" s="8">
        <f t="shared" si="197"/>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11">
        <f t="shared" si="192"/>
        <v>2026</v>
      </c>
      <c r="D2089" s="13" t="str">
        <f t="shared" si="193"/>
        <v>Q4</v>
      </c>
      <c r="E2089" s="4">
        <f>MONTH(SalesDataTable[[#This Row],[Order Date]])</f>
        <v>10</v>
      </c>
      <c r="F2089" s="4"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94"/>
        <v>519.94500000000005</v>
      </c>
      <c r="R2089" s="6">
        <f t="shared" si="195"/>
        <v>256.05</v>
      </c>
      <c r="S2089" s="6">
        <f t="shared" si="196"/>
        <v>263.89500000000004</v>
      </c>
      <c r="T2089" s="8">
        <f t="shared" si="197"/>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11">
        <f t="shared" si="192"/>
        <v>2026</v>
      </c>
      <c r="D2090" s="13" t="str">
        <f t="shared" si="193"/>
        <v>Q4</v>
      </c>
      <c r="E2090" s="4">
        <f>MONTH(SalesDataTable[[#This Row],[Order Date]])</f>
        <v>10</v>
      </c>
      <c r="F2090" s="4"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94"/>
        <v>163.87</v>
      </c>
      <c r="R2090" s="6">
        <f t="shared" si="195"/>
        <v>85.76</v>
      </c>
      <c r="S2090" s="6">
        <f t="shared" si="196"/>
        <v>78.11</v>
      </c>
      <c r="T2090" s="8">
        <f t="shared" si="197"/>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11">
        <f t="shared" si="192"/>
        <v>2026</v>
      </c>
      <c r="D2091" s="13" t="str">
        <f t="shared" si="193"/>
        <v>Q4</v>
      </c>
      <c r="E2091" s="4">
        <f>MONTH(SalesDataTable[[#This Row],[Order Date]])</f>
        <v>10</v>
      </c>
      <c r="F2091" s="4"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94"/>
        <v>33.6205</v>
      </c>
      <c r="R2091" s="6">
        <f t="shared" si="195"/>
        <v>13.68</v>
      </c>
      <c r="S2091" s="6">
        <f t="shared" si="196"/>
        <v>19.9405</v>
      </c>
      <c r="T2091" s="8">
        <f t="shared" si="197"/>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11">
        <f t="shared" si="192"/>
        <v>2026</v>
      </c>
      <c r="D2092" s="13" t="str">
        <f t="shared" si="193"/>
        <v>Q4</v>
      </c>
      <c r="E2092" s="4">
        <f>MONTH(SalesDataTable[[#This Row],[Order Date]])</f>
        <v>10</v>
      </c>
      <c r="F2092" s="4"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94"/>
        <v>160.4</v>
      </c>
      <c r="R2092" s="6">
        <f t="shared" si="195"/>
        <v>79.180000000000007</v>
      </c>
      <c r="S2092" s="6">
        <f t="shared" si="196"/>
        <v>81.22</v>
      </c>
      <c r="T2092" s="8">
        <f t="shared" si="197"/>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11">
        <f t="shared" si="192"/>
        <v>2026</v>
      </c>
      <c r="D2093" s="13" t="str">
        <f t="shared" si="193"/>
        <v>Q4</v>
      </c>
      <c r="E2093" s="4">
        <f>MONTH(SalesDataTable[[#This Row],[Order Date]])</f>
        <v>10</v>
      </c>
      <c r="F2093" s="4"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94"/>
        <v>123.27000000000001</v>
      </c>
      <c r="R2093" s="6">
        <f t="shared" si="195"/>
        <v>51.54</v>
      </c>
      <c r="S2093" s="6">
        <f t="shared" si="196"/>
        <v>71.730000000000018</v>
      </c>
      <c r="T2093" s="8">
        <f t="shared" si="197"/>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11">
        <f t="shared" si="192"/>
        <v>2026</v>
      </c>
      <c r="D2094" s="13" t="str">
        <f t="shared" si="193"/>
        <v>Q4</v>
      </c>
      <c r="E2094" s="4">
        <f>MONTH(SalesDataTable[[#This Row],[Order Date]])</f>
        <v>10</v>
      </c>
      <c r="F2094" s="4"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94"/>
        <v>157.1225</v>
      </c>
      <c r="R2094" s="6">
        <f t="shared" si="195"/>
        <v>69.650000000000006</v>
      </c>
      <c r="S2094" s="6">
        <f t="shared" si="196"/>
        <v>87.472499999999997</v>
      </c>
      <c r="T2094" s="8">
        <f t="shared" si="197"/>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11">
        <f t="shared" si="192"/>
        <v>2026</v>
      </c>
      <c r="D2095" s="13" t="str">
        <f t="shared" si="193"/>
        <v>Q4</v>
      </c>
      <c r="E2095" s="4">
        <f>MONTH(SalesDataTable[[#This Row],[Order Date]])</f>
        <v>10</v>
      </c>
      <c r="F2095" s="4"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94"/>
        <v>136.34399999999999</v>
      </c>
      <c r="R2095" s="6">
        <f t="shared" si="195"/>
        <v>53.8</v>
      </c>
      <c r="S2095" s="6">
        <f t="shared" si="196"/>
        <v>82.543999999999997</v>
      </c>
      <c r="T2095" s="8">
        <f t="shared" si="197"/>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11">
        <f t="shared" si="192"/>
        <v>2026</v>
      </c>
      <c r="D2096" s="13" t="str">
        <f t="shared" si="193"/>
        <v>Q4</v>
      </c>
      <c r="E2096" s="4">
        <f>MONTH(SalesDataTable[[#This Row],[Order Date]])</f>
        <v>10</v>
      </c>
      <c r="F2096" s="4"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94"/>
        <v>121.26</v>
      </c>
      <c r="R2096" s="6">
        <f t="shared" si="195"/>
        <v>50.37</v>
      </c>
      <c r="S2096" s="6">
        <f t="shared" si="196"/>
        <v>70.890000000000015</v>
      </c>
      <c r="T2096" s="8">
        <f t="shared" si="197"/>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11">
        <f t="shared" si="192"/>
        <v>2026</v>
      </c>
      <c r="D2097" s="13" t="str">
        <f t="shared" si="193"/>
        <v>Q4</v>
      </c>
      <c r="E2097" s="4">
        <f>MONTH(SalesDataTable[[#This Row],[Order Date]])</f>
        <v>10</v>
      </c>
      <c r="F2097" s="4"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94"/>
        <v>42.789000000000001</v>
      </c>
      <c r="R2097" s="6">
        <f t="shared" si="195"/>
        <v>22.56</v>
      </c>
      <c r="S2097" s="6">
        <f t="shared" si="196"/>
        <v>20.229000000000003</v>
      </c>
      <c r="T2097" s="8">
        <f t="shared" si="197"/>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11">
        <f t="shared" si="192"/>
        <v>2026</v>
      </c>
      <c r="D2098" s="13" t="str">
        <f t="shared" si="193"/>
        <v>Q4</v>
      </c>
      <c r="E2098" s="4">
        <f>MONTH(SalesDataTable[[#This Row],[Order Date]])</f>
        <v>10</v>
      </c>
      <c r="F2098" s="4"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94"/>
        <v>97.334999999999994</v>
      </c>
      <c r="R2098" s="6">
        <f t="shared" si="195"/>
        <v>41.61</v>
      </c>
      <c r="S2098" s="6">
        <f t="shared" si="196"/>
        <v>55.724999999999994</v>
      </c>
      <c r="T2098" s="8">
        <f t="shared" si="197"/>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11">
        <f t="shared" si="192"/>
        <v>2026</v>
      </c>
      <c r="D2099" s="13" t="str">
        <f t="shared" si="193"/>
        <v>Q4</v>
      </c>
      <c r="E2099" s="4">
        <f>MONTH(SalesDataTable[[#This Row],[Order Date]])</f>
        <v>10</v>
      </c>
      <c r="F2099" s="4"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94"/>
        <v>540</v>
      </c>
      <c r="R2099" s="6">
        <f t="shared" si="195"/>
        <v>246.3</v>
      </c>
      <c r="S2099" s="6">
        <f t="shared" si="196"/>
        <v>293.7</v>
      </c>
      <c r="T2099" s="8">
        <f t="shared" si="197"/>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11">
        <f t="shared" si="192"/>
        <v>2026</v>
      </c>
      <c r="D2100" s="13" t="str">
        <f t="shared" si="193"/>
        <v>Q4</v>
      </c>
      <c r="E2100" s="4">
        <f>MONTH(SalesDataTable[[#This Row],[Order Date]])</f>
        <v>10</v>
      </c>
      <c r="F2100" s="4"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94"/>
        <v>144.096</v>
      </c>
      <c r="R2100" s="6">
        <f t="shared" si="195"/>
        <v>78.98</v>
      </c>
      <c r="S2100" s="6">
        <f t="shared" si="196"/>
        <v>65.116</v>
      </c>
      <c r="T2100" s="8">
        <f t="shared" si="197"/>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11">
        <f t="shared" si="192"/>
        <v>2026</v>
      </c>
      <c r="D2101" s="13" t="str">
        <f t="shared" si="193"/>
        <v>Q4</v>
      </c>
      <c r="E2101" s="4">
        <f>MONTH(SalesDataTable[[#This Row],[Order Date]])</f>
        <v>10</v>
      </c>
      <c r="F2101" s="4"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94"/>
        <v>36.53</v>
      </c>
      <c r="R2101" s="6">
        <f t="shared" si="195"/>
        <v>14.01</v>
      </c>
      <c r="S2101" s="6">
        <f t="shared" si="196"/>
        <v>22.520000000000003</v>
      </c>
      <c r="T2101" s="8">
        <f t="shared" si="197"/>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11">
        <f t="shared" si="192"/>
        <v>2026</v>
      </c>
      <c r="D2102" s="13" t="str">
        <f t="shared" si="193"/>
        <v>Q4</v>
      </c>
      <c r="E2102" s="4">
        <f>MONTH(SalesDataTable[[#This Row],[Order Date]])</f>
        <v>10</v>
      </c>
      <c r="F2102" s="4"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94"/>
        <v>37.895499999999998</v>
      </c>
      <c r="R2102" s="6">
        <f t="shared" si="195"/>
        <v>16.91</v>
      </c>
      <c r="S2102" s="6">
        <f t="shared" si="196"/>
        <v>20.985499999999998</v>
      </c>
      <c r="T2102" s="8">
        <f t="shared" si="197"/>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11">
        <f t="shared" si="192"/>
        <v>2026</v>
      </c>
      <c r="D2103" s="13" t="str">
        <f t="shared" si="193"/>
        <v>Q4</v>
      </c>
      <c r="E2103" s="4">
        <f>MONTH(SalesDataTable[[#This Row],[Order Date]])</f>
        <v>10</v>
      </c>
      <c r="F2103" s="4"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94"/>
        <v>154.53</v>
      </c>
      <c r="R2103" s="6">
        <f t="shared" si="195"/>
        <v>77.930000000000007</v>
      </c>
      <c r="S2103" s="6">
        <f t="shared" si="196"/>
        <v>76.599999999999994</v>
      </c>
      <c r="T2103" s="8">
        <f t="shared" si="197"/>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11">
        <f t="shared" si="192"/>
        <v>2026</v>
      </c>
      <c r="D2104" s="13" t="str">
        <f t="shared" si="193"/>
        <v>Q4</v>
      </c>
      <c r="E2104" s="4">
        <f>MONTH(SalesDataTable[[#This Row],[Order Date]])</f>
        <v>10</v>
      </c>
      <c r="F2104" s="4"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94"/>
        <v>96.215999999999994</v>
      </c>
      <c r="R2104" s="6">
        <f t="shared" si="195"/>
        <v>44.56</v>
      </c>
      <c r="S2104" s="6">
        <f t="shared" si="196"/>
        <v>51.655999999999992</v>
      </c>
      <c r="T2104" s="8">
        <f t="shared" si="197"/>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11">
        <f t="shared" si="192"/>
        <v>2026</v>
      </c>
      <c r="D2105" s="13" t="str">
        <f t="shared" si="193"/>
        <v>Q4</v>
      </c>
      <c r="E2105" s="4">
        <f>MONTH(SalesDataTable[[#This Row],[Order Date]])</f>
        <v>10</v>
      </c>
      <c r="F2105" s="4"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94"/>
        <v>116.50800000000001</v>
      </c>
      <c r="R2105" s="6">
        <f t="shared" si="195"/>
        <v>43.769999999999996</v>
      </c>
      <c r="S2105" s="6">
        <f t="shared" si="196"/>
        <v>72.738000000000014</v>
      </c>
      <c r="T2105" s="8">
        <f t="shared" si="197"/>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11">
        <f t="shared" si="192"/>
        <v>2026</v>
      </c>
      <c r="D2106" s="13" t="str">
        <f t="shared" si="193"/>
        <v>Q4</v>
      </c>
      <c r="E2106" s="4">
        <f>MONTH(SalesDataTable[[#This Row],[Order Date]])</f>
        <v>10</v>
      </c>
      <c r="F2106" s="4"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94"/>
        <v>141.77000000000001</v>
      </c>
      <c r="R2106" s="6">
        <f t="shared" si="195"/>
        <v>78.48</v>
      </c>
      <c r="S2106" s="6">
        <f t="shared" si="196"/>
        <v>63.290000000000006</v>
      </c>
      <c r="T2106" s="8">
        <f t="shared" si="197"/>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11">
        <f t="shared" si="192"/>
        <v>2026</v>
      </c>
      <c r="D2107" s="13" t="str">
        <f t="shared" si="193"/>
        <v>Q4</v>
      </c>
      <c r="E2107" s="4">
        <f>MONTH(SalesDataTable[[#This Row],[Order Date]])</f>
        <v>10</v>
      </c>
      <c r="F2107" s="4"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94"/>
        <v>509.97450000000003</v>
      </c>
      <c r="R2107" s="6">
        <f t="shared" si="195"/>
        <v>305.58</v>
      </c>
      <c r="S2107" s="6">
        <f t="shared" si="196"/>
        <v>204.39450000000005</v>
      </c>
      <c r="T2107" s="8">
        <f t="shared" si="197"/>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11">
        <f t="shared" si="192"/>
        <v>2026</v>
      </c>
      <c r="D2108" s="13" t="str">
        <f t="shared" si="193"/>
        <v>Q4</v>
      </c>
      <c r="E2108" s="4">
        <f>MONTH(SalesDataTable[[#This Row],[Order Date]])</f>
        <v>10</v>
      </c>
      <c r="F2108" s="4"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94"/>
        <v>101.12</v>
      </c>
      <c r="R2108" s="6">
        <f t="shared" si="195"/>
        <v>46.08</v>
      </c>
      <c r="S2108" s="6">
        <f t="shared" si="196"/>
        <v>55.040000000000006</v>
      </c>
      <c r="T2108" s="8">
        <f t="shared" si="197"/>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11">
        <f t="shared" si="192"/>
        <v>2026</v>
      </c>
      <c r="D2109" s="13" t="str">
        <f t="shared" si="193"/>
        <v>Q4</v>
      </c>
      <c r="E2109" s="4">
        <f>MONTH(SalesDataTable[[#This Row],[Order Date]])</f>
        <v>10</v>
      </c>
      <c r="F2109" s="4"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94"/>
        <v>47.38</v>
      </c>
      <c r="R2109" s="6">
        <f t="shared" si="195"/>
        <v>17.86</v>
      </c>
      <c r="S2109" s="6">
        <f t="shared" si="196"/>
        <v>29.520000000000003</v>
      </c>
      <c r="T2109" s="8">
        <f t="shared" si="197"/>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11">
        <f t="shared" si="192"/>
        <v>2026</v>
      </c>
      <c r="D2110" s="13" t="str">
        <f t="shared" si="193"/>
        <v>Q4</v>
      </c>
      <c r="E2110" s="4">
        <f>MONTH(SalesDataTable[[#This Row],[Order Date]])</f>
        <v>10</v>
      </c>
      <c r="F2110" s="4"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94"/>
        <v>78.828999999999994</v>
      </c>
      <c r="R2110" s="6">
        <f t="shared" si="195"/>
        <v>44.52</v>
      </c>
      <c r="S2110" s="6">
        <f t="shared" si="196"/>
        <v>34.30899999999999</v>
      </c>
      <c r="T2110" s="8">
        <f t="shared" si="197"/>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11">
        <f t="shared" si="192"/>
        <v>2026</v>
      </c>
      <c r="D2111" s="13" t="str">
        <f t="shared" si="193"/>
        <v>Q4</v>
      </c>
      <c r="E2111" s="4">
        <f>MONTH(SalesDataTable[[#This Row],[Order Date]])</f>
        <v>10</v>
      </c>
      <c r="F2111" s="4"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94"/>
        <v>139.239</v>
      </c>
      <c r="R2111" s="6">
        <f t="shared" si="195"/>
        <v>65.460000000000008</v>
      </c>
      <c r="S2111" s="6">
        <f t="shared" si="196"/>
        <v>73.778999999999996</v>
      </c>
      <c r="T2111" s="8">
        <f t="shared" si="197"/>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11">
        <f t="shared" si="192"/>
        <v>2026</v>
      </c>
      <c r="D2112" s="13" t="str">
        <f t="shared" si="193"/>
        <v>Q4</v>
      </c>
      <c r="E2112" s="4">
        <f>MONTH(SalesDataTable[[#This Row],[Order Date]])</f>
        <v>10</v>
      </c>
      <c r="F2112" s="4"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94"/>
        <v>63.423000000000002</v>
      </c>
      <c r="R2112" s="6">
        <f t="shared" si="195"/>
        <v>31.52</v>
      </c>
      <c r="S2112" s="6">
        <f t="shared" si="196"/>
        <v>31.903000000000002</v>
      </c>
      <c r="T2112" s="8">
        <f t="shared" si="197"/>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11">
        <f t="shared" si="192"/>
        <v>2026</v>
      </c>
      <c r="D2113" s="13" t="str">
        <f t="shared" si="193"/>
        <v>Q4</v>
      </c>
      <c r="E2113" s="4">
        <f>MONTH(SalesDataTable[[#This Row],[Order Date]])</f>
        <v>10</v>
      </c>
      <c r="F2113" s="4"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94"/>
        <v>71.05</v>
      </c>
      <c r="R2113" s="6">
        <f t="shared" si="195"/>
        <v>33.32</v>
      </c>
      <c r="S2113" s="6">
        <f t="shared" si="196"/>
        <v>37.729999999999997</v>
      </c>
      <c r="T2113" s="8">
        <f t="shared" si="197"/>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11">
        <f t="shared" ref="C2114:C2177" si="198">YEAR(B2114)</f>
        <v>2026</v>
      </c>
      <c r="D2114" s="13" t="str">
        <f t="shared" ref="D2114:D2177" si="199">"Q"&amp;ROUNDUP(MONTH(B2114)/3,0)</f>
        <v>Q4</v>
      </c>
      <c r="E2114" s="4">
        <f>MONTH(SalesDataTable[[#This Row],[Order Date]])</f>
        <v>10</v>
      </c>
      <c r="F2114" s="4"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200">M2114*N2114*(1-O2114)</f>
        <v>107.541</v>
      </c>
      <c r="R2114" s="6">
        <f t="shared" ref="R2114:R2177" si="201">M2114*P2114</f>
        <v>50.79</v>
      </c>
      <c r="S2114" s="6">
        <f t="shared" ref="S2114:S2177" si="202">Q2114-R2114</f>
        <v>56.750999999999998</v>
      </c>
      <c r="T2114" s="8">
        <f t="shared" ref="T2114:T2177" si="203">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11">
        <f t="shared" si="198"/>
        <v>2026</v>
      </c>
      <c r="D2115" s="13" t="str">
        <f t="shared" si="199"/>
        <v>Q4</v>
      </c>
      <c r="E2115" s="4">
        <f>MONTH(SalesDataTable[[#This Row],[Order Date]])</f>
        <v>10</v>
      </c>
      <c r="F2115" s="4"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200"/>
        <v>141.07499999999999</v>
      </c>
      <c r="R2115" s="6">
        <f t="shared" si="201"/>
        <v>66</v>
      </c>
      <c r="S2115" s="6">
        <f t="shared" si="202"/>
        <v>75.074999999999989</v>
      </c>
      <c r="T2115" s="8">
        <f t="shared" si="203"/>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11">
        <f t="shared" si="198"/>
        <v>2026</v>
      </c>
      <c r="D2116" s="13" t="str">
        <f t="shared" si="199"/>
        <v>Q4</v>
      </c>
      <c r="E2116" s="4">
        <f>MONTH(SalesDataTable[[#This Row],[Order Date]])</f>
        <v>10</v>
      </c>
      <c r="F2116" s="4"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200"/>
        <v>91.99</v>
      </c>
      <c r="R2116" s="6">
        <f t="shared" si="201"/>
        <v>44.86</v>
      </c>
      <c r="S2116" s="6">
        <f t="shared" si="202"/>
        <v>47.129999999999995</v>
      </c>
      <c r="T2116" s="8">
        <f t="shared" si="203"/>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11">
        <f t="shared" si="198"/>
        <v>2026</v>
      </c>
      <c r="D2117" s="13" t="str">
        <f t="shared" si="199"/>
        <v>Q4</v>
      </c>
      <c r="E2117" s="4">
        <f>MONTH(SalesDataTable[[#This Row],[Order Date]])</f>
        <v>10</v>
      </c>
      <c r="F2117" s="4"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200"/>
        <v>75.790999999999997</v>
      </c>
      <c r="R2117" s="6">
        <f t="shared" si="201"/>
        <v>41.59</v>
      </c>
      <c r="S2117" s="6">
        <f t="shared" si="202"/>
        <v>34.200999999999993</v>
      </c>
      <c r="T2117" s="8">
        <f t="shared" si="203"/>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11">
        <f t="shared" si="198"/>
        <v>2026</v>
      </c>
      <c r="D2118" s="13" t="str">
        <f t="shared" si="199"/>
        <v>Q4</v>
      </c>
      <c r="E2118" s="4">
        <f>MONTH(SalesDataTable[[#This Row],[Order Date]])</f>
        <v>10</v>
      </c>
      <c r="F2118" s="4"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200"/>
        <v>82.97</v>
      </c>
      <c r="R2118" s="6">
        <f t="shared" si="201"/>
        <v>43.09</v>
      </c>
      <c r="S2118" s="6">
        <f t="shared" si="202"/>
        <v>39.879999999999995</v>
      </c>
      <c r="T2118" s="8">
        <f t="shared" si="203"/>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11">
        <f t="shared" si="198"/>
        <v>2026</v>
      </c>
      <c r="D2119" s="13" t="str">
        <f t="shared" si="199"/>
        <v>Q4</v>
      </c>
      <c r="E2119" s="4">
        <f>MONTH(SalesDataTable[[#This Row],[Order Date]])</f>
        <v>10</v>
      </c>
      <c r="F2119" s="4"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200"/>
        <v>103.33</v>
      </c>
      <c r="R2119" s="6">
        <f t="shared" si="201"/>
        <v>50.85</v>
      </c>
      <c r="S2119" s="6">
        <f t="shared" si="202"/>
        <v>52.48</v>
      </c>
      <c r="T2119" s="8">
        <f t="shared" si="203"/>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11">
        <f t="shared" si="198"/>
        <v>2026</v>
      </c>
      <c r="D2120" s="13" t="str">
        <f t="shared" si="199"/>
        <v>Q4</v>
      </c>
      <c r="E2120" s="4">
        <f>MONTH(SalesDataTable[[#This Row],[Order Date]])</f>
        <v>10</v>
      </c>
      <c r="F2120" s="4"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200"/>
        <v>406.23899999999998</v>
      </c>
      <c r="R2120" s="6">
        <f t="shared" si="201"/>
        <v>244.79999999999998</v>
      </c>
      <c r="S2120" s="6">
        <f t="shared" si="202"/>
        <v>161.43899999999999</v>
      </c>
      <c r="T2120" s="8">
        <f t="shared" si="203"/>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11">
        <f t="shared" si="198"/>
        <v>2026</v>
      </c>
      <c r="D2121" s="13" t="str">
        <f t="shared" si="199"/>
        <v>Q4</v>
      </c>
      <c r="E2121" s="4">
        <f>MONTH(SalesDataTable[[#This Row],[Order Date]])</f>
        <v>10</v>
      </c>
      <c r="F2121" s="4"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200"/>
        <v>248.77800000000002</v>
      </c>
      <c r="R2121" s="6">
        <f t="shared" si="201"/>
        <v>139.29</v>
      </c>
      <c r="S2121" s="6">
        <f t="shared" si="202"/>
        <v>109.48800000000003</v>
      </c>
      <c r="T2121" s="8">
        <f t="shared" si="203"/>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11">
        <f t="shared" si="198"/>
        <v>2026</v>
      </c>
      <c r="D2122" s="13" t="str">
        <f t="shared" si="199"/>
        <v>Q4</v>
      </c>
      <c r="E2122" s="4">
        <f>MONTH(SalesDataTable[[#This Row],[Order Date]])</f>
        <v>10</v>
      </c>
      <c r="F2122" s="4"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200"/>
        <v>330.46</v>
      </c>
      <c r="R2122" s="6">
        <f t="shared" si="201"/>
        <v>177.74</v>
      </c>
      <c r="S2122" s="6">
        <f t="shared" si="202"/>
        <v>152.71999999999997</v>
      </c>
      <c r="T2122" s="8">
        <f t="shared" si="203"/>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11">
        <f t="shared" si="198"/>
        <v>2026</v>
      </c>
      <c r="D2123" s="13" t="str">
        <f t="shared" si="199"/>
        <v>Q4</v>
      </c>
      <c r="E2123" s="4">
        <f>MONTH(SalesDataTable[[#This Row],[Order Date]])</f>
        <v>10</v>
      </c>
      <c r="F2123" s="4"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200"/>
        <v>121.92</v>
      </c>
      <c r="R2123" s="6">
        <f t="shared" si="201"/>
        <v>71.02</v>
      </c>
      <c r="S2123" s="6">
        <f t="shared" si="202"/>
        <v>50.900000000000006</v>
      </c>
      <c r="T2123" s="8">
        <f t="shared" si="203"/>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11">
        <f t="shared" si="198"/>
        <v>2026</v>
      </c>
      <c r="D2124" s="13" t="str">
        <f t="shared" si="199"/>
        <v>Q4</v>
      </c>
      <c r="E2124" s="4">
        <f>MONTH(SalesDataTable[[#This Row],[Order Date]])</f>
        <v>10</v>
      </c>
      <c r="F2124" s="4"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200"/>
        <v>103.91099999999999</v>
      </c>
      <c r="R2124" s="6">
        <f t="shared" si="201"/>
        <v>41.7</v>
      </c>
      <c r="S2124" s="6">
        <f t="shared" si="202"/>
        <v>62.210999999999984</v>
      </c>
      <c r="T2124" s="8">
        <f t="shared" si="203"/>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11">
        <f t="shared" si="198"/>
        <v>2026</v>
      </c>
      <c r="D2125" s="13" t="str">
        <f t="shared" si="199"/>
        <v>Q4</v>
      </c>
      <c r="E2125" s="4">
        <f>MONTH(SalesDataTable[[#This Row],[Order Date]])</f>
        <v>10</v>
      </c>
      <c r="F2125" s="4"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200"/>
        <v>140.10300000000001</v>
      </c>
      <c r="R2125" s="6">
        <f t="shared" si="201"/>
        <v>64.679999999999993</v>
      </c>
      <c r="S2125" s="6">
        <f t="shared" si="202"/>
        <v>75.423000000000016</v>
      </c>
      <c r="T2125" s="8">
        <f t="shared" si="203"/>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11">
        <f t="shared" si="198"/>
        <v>2026</v>
      </c>
      <c r="D2126" s="13" t="str">
        <f t="shared" si="199"/>
        <v>Q4</v>
      </c>
      <c r="E2126" s="4">
        <f>MONTH(SalesDataTable[[#This Row],[Order Date]])</f>
        <v>10</v>
      </c>
      <c r="F2126" s="4"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200"/>
        <v>40.75</v>
      </c>
      <c r="R2126" s="6">
        <f t="shared" si="201"/>
        <v>14.7</v>
      </c>
      <c r="S2126" s="6">
        <f t="shared" si="202"/>
        <v>26.05</v>
      </c>
      <c r="T2126" s="8">
        <f t="shared" si="203"/>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11">
        <f t="shared" si="198"/>
        <v>2026</v>
      </c>
      <c r="D2127" s="13" t="str">
        <f t="shared" si="199"/>
        <v>Q4</v>
      </c>
      <c r="E2127" s="4">
        <f>MONTH(SalesDataTable[[#This Row],[Order Date]])</f>
        <v>10</v>
      </c>
      <c r="F2127" s="4"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200"/>
        <v>1311.4939999999999</v>
      </c>
      <c r="R2127" s="6">
        <f t="shared" si="201"/>
        <v>800.08</v>
      </c>
      <c r="S2127" s="6">
        <f t="shared" si="202"/>
        <v>511.41399999999987</v>
      </c>
      <c r="T2127" s="8">
        <f t="shared" si="203"/>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11">
        <f t="shared" si="198"/>
        <v>2026</v>
      </c>
      <c r="D2128" s="13" t="str">
        <f t="shared" si="199"/>
        <v>Q4</v>
      </c>
      <c r="E2128" s="4">
        <f>MONTH(SalesDataTable[[#This Row],[Order Date]])</f>
        <v>10</v>
      </c>
      <c r="F2128" s="4"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200"/>
        <v>74.2</v>
      </c>
      <c r="R2128" s="6">
        <f t="shared" si="201"/>
        <v>26.62</v>
      </c>
      <c r="S2128" s="6">
        <f t="shared" si="202"/>
        <v>47.58</v>
      </c>
      <c r="T2128" s="8">
        <f t="shared" si="203"/>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11">
        <f t="shared" si="198"/>
        <v>2026</v>
      </c>
      <c r="D2129" s="13" t="str">
        <f t="shared" si="199"/>
        <v>Q4</v>
      </c>
      <c r="E2129" s="4">
        <f>MONTH(SalesDataTable[[#This Row],[Order Date]])</f>
        <v>10</v>
      </c>
      <c r="F2129" s="4"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200"/>
        <v>282.57</v>
      </c>
      <c r="R2129" s="6">
        <f t="shared" si="201"/>
        <v>134.67000000000002</v>
      </c>
      <c r="S2129" s="6">
        <f t="shared" si="202"/>
        <v>147.89999999999998</v>
      </c>
      <c r="T2129" s="8">
        <f t="shared" si="203"/>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11">
        <f t="shared" si="198"/>
        <v>2026</v>
      </c>
      <c r="D2130" s="13" t="str">
        <f t="shared" si="199"/>
        <v>Q4</v>
      </c>
      <c r="E2130" s="4">
        <f>MONTH(SalesDataTable[[#This Row],[Order Date]])</f>
        <v>10</v>
      </c>
      <c r="F2130" s="4"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200"/>
        <v>156.78799999999998</v>
      </c>
      <c r="R2130" s="6">
        <f t="shared" si="201"/>
        <v>77.22</v>
      </c>
      <c r="S2130" s="6">
        <f t="shared" si="202"/>
        <v>79.567999999999984</v>
      </c>
      <c r="T2130" s="8">
        <f t="shared" si="203"/>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11">
        <f t="shared" si="198"/>
        <v>2026</v>
      </c>
      <c r="D2131" s="13" t="str">
        <f t="shared" si="199"/>
        <v>Q4</v>
      </c>
      <c r="E2131" s="4">
        <f>MONTH(SalesDataTable[[#This Row],[Order Date]])</f>
        <v>10</v>
      </c>
      <c r="F2131" s="4"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200"/>
        <v>155.16</v>
      </c>
      <c r="R2131" s="6">
        <f t="shared" si="201"/>
        <v>78.84</v>
      </c>
      <c r="S2131" s="6">
        <f t="shared" si="202"/>
        <v>76.319999999999993</v>
      </c>
      <c r="T2131" s="8">
        <f t="shared" si="203"/>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11">
        <f t="shared" si="198"/>
        <v>2026</v>
      </c>
      <c r="D2132" s="13" t="str">
        <f t="shared" si="199"/>
        <v>Q4</v>
      </c>
      <c r="E2132" s="4">
        <f>MONTH(SalesDataTable[[#This Row],[Order Date]])</f>
        <v>10</v>
      </c>
      <c r="F2132" s="4"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200"/>
        <v>44.041999999999994</v>
      </c>
      <c r="R2132" s="6">
        <f t="shared" si="201"/>
        <v>18.399999999999999</v>
      </c>
      <c r="S2132" s="6">
        <f t="shared" si="202"/>
        <v>25.641999999999996</v>
      </c>
      <c r="T2132" s="8">
        <f t="shared" si="203"/>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11">
        <f t="shared" si="198"/>
        <v>2026</v>
      </c>
      <c r="D2133" s="13" t="str">
        <f t="shared" si="199"/>
        <v>Q4</v>
      </c>
      <c r="E2133" s="4">
        <f>MONTH(SalesDataTable[[#This Row],[Order Date]])</f>
        <v>10</v>
      </c>
      <c r="F2133" s="4"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200"/>
        <v>81.47</v>
      </c>
      <c r="R2133" s="6">
        <f t="shared" si="201"/>
        <v>43.67</v>
      </c>
      <c r="S2133" s="6">
        <f t="shared" si="202"/>
        <v>37.799999999999997</v>
      </c>
      <c r="T2133" s="8">
        <f t="shared" si="203"/>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11">
        <f t="shared" si="198"/>
        <v>2026</v>
      </c>
      <c r="D2134" s="13" t="str">
        <f t="shared" si="199"/>
        <v>Q4</v>
      </c>
      <c r="E2134" s="4">
        <f>MONTH(SalesDataTable[[#This Row],[Order Date]])</f>
        <v>10</v>
      </c>
      <c r="F2134" s="4"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200"/>
        <v>127.5945</v>
      </c>
      <c r="R2134" s="6">
        <f t="shared" si="201"/>
        <v>67.239999999999995</v>
      </c>
      <c r="S2134" s="6">
        <f t="shared" si="202"/>
        <v>60.354500000000002</v>
      </c>
      <c r="T2134" s="8">
        <f t="shared" si="203"/>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11">
        <f t="shared" si="198"/>
        <v>2026</v>
      </c>
      <c r="D2135" s="13" t="str">
        <f t="shared" si="199"/>
        <v>Q4</v>
      </c>
      <c r="E2135" s="4">
        <f>MONTH(SalesDataTable[[#This Row],[Order Date]])</f>
        <v>10</v>
      </c>
      <c r="F2135" s="4"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200"/>
        <v>123.11</v>
      </c>
      <c r="R2135" s="6">
        <f t="shared" si="201"/>
        <v>58.99</v>
      </c>
      <c r="S2135" s="6">
        <f t="shared" si="202"/>
        <v>64.12</v>
      </c>
      <c r="T2135" s="8">
        <f t="shared" si="203"/>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11">
        <f t="shared" si="198"/>
        <v>2026</v>
      </c>
      <c r="D2136" s="13" t="str">
        <f t="shared" si="199"/>
        <v>Q4</v>
      </c>
      <c r="E2136" s="4">
        <f>MONTH(SalesDataTable[[#This Row],[Order Date]])</f>
        <v>10</v>
      </c>
      <c r="F2136" s="4"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200"/>
        <v>81.239999999999995</v>
      </c>
      <c r="R2136" s="6">
        <f t="shared" si="201"/>
        <v>38.65</v>
      </c>
      <c r="S2136" s="6">
        <f t="shared" si="202"/>
        <v>42.589999999999996</v>
      </c>
      <c r="T2136" s="8">
        <f t="shared" si="203"/>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11">
        <f t="shared" si="198"/>
        <v>2026</v>
      </c>
      <c r="D2137" s="13" t="str">
        <f t="shared" si="199"/>
        <v>Q4</v>
      </c>
      <c r="E2137" s="4">
        <f>MONTH(SalesDataTable[[#This Row],[Order Date]])</f>
        <v>10</v>
      </c>
      <c r="F2137" s="4"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200"/>
        <v>60.188499999999998</v>
      </c>
      <c r="R2137" s="6">
        <f t="shared" si="201"/>
        <v>32.93</v>
      </c>
      <c r="S2137" s="6">
        <f t="shared" si="202"/>
        <v>27.258499999999998</v>
      </c>
      <c r="T2137" s="8">
        <f t="shared" si="203"/>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11">
        <f t="shared" si="198"/>
        <v>2026</v>
      </c>
      <c r="D2138" s="13" t="str">
        <f t="shared" si="199"/>
        <v>Q4</v>
      </c>
      <c r="E2138" s="4">
        <f>MONTH(SalesDataTable[[#This Row],[Order Date]])</f>
        <v>10</v>
      </c>
      <c r="F2138" s="4"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200"/>
        <v>1201.56</v>
      </c>
      <c r="R2138" s="6">
        <f t="shared" si="201"/>
        <v>640.26</v>
      </c>
      <c r="S2138" s="6">
        <f t="shared" si="202"/>
        <v>561.29999999999995</v>
      </c>
      <c r="T2138" s="8">
        <f t="shared" si="203"/>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11">
        <f t="shared" si="198"/>
        <v>2026</v>
      </c>
      <c r="D2139" s="13" t="str">
        <f t="shared" si="199"/>
        <v>Q4</v>
      </c>
      <c r="E2139" s="4">
        <f>MONTH(SalesDataTable[[#This Row],[Order Date]])</f>
        <v>10</v>
      </c>
      <c r="F2139" s="4"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200"/>
        <v>104.7375</v>
      </c>
      <c r="R2139" s="6">
        <f t="shared" si="201"/>
        <v>41.13</v>
      </c>
      <c r="S2139" s="6">
        <f t="shared" si="202"/>
        <v>63.607499999999995</v>
      </c>
      <c r="T2139" s="8">
        <f t="shared" si="203"/>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11">
        <f t="shared" si="198"/>
        <v>2026</v>
      </c>
      <c r="D2140" s="13" t="str">
        <f t="shared" si="199"/>
        <v>Q4</v>
      </c>
      <c r="E2140" s="4">
        <f>MONTH(SalesDataTable[[#This Row],[Order Date]])</f>
        <v>10</v>
      </c>
      <c r="F2140" s="4"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200"/>
        <v>166.33799999999999</v>
      </c>
      <c r="R2140" s="6">
        <f t="shared" si="201"/>
        <v>90.84</v>
      </c>
      <c r="S2140" s="6">
        <f t="shared" si="202"/>
        <v>75.49799999999999</v>
      </c>
      <c r="T2140" s="8">
        <f t="shared" si="203"/>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11">
        <f t="shared" si="198"/>
        <v>2026</v>
      </c>
      <c r="D2141" s="13" t="str">
        <f t="shared" si="199"/>
        <v>Q4</v>
      </c>
      <c r="E2141" s="4">
        <f>MONTH(SalesDataTable[[#This Row],[Order Date]])</f>
        <v>10</v>
      </c>
      <c r="F2141" s="4"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200"/>
        <v>40.67</v>
      </c>
      <c r="R2141" s="6">
        <f t="shared" si="201"/>
        <v>15.09</v>
      </c>
      <c r="S2141" s="6">
        <f t="shared" si="202"/>
        <v>25.580000000000002</v>
      </c>
      <c r="T2141" s="8">
        <f t="shared" si="203"/>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11">
        <f t="shared" si="198"/>
        <v>2026</v>
      </c>
      <c r="D2142" s="13" t="str">
        <f t="shared" si="199"/>
        <v>Q4</v>
      </c>
      <c r="E2142" s="4">
        <f>MONTH(SalesDataTable[[#This Row],[Order Date]])</f>
        <v>10</v>
      </c>
      <c r="F2142" s="4"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200"/>
        <v>90.09</v>
      </c>
      <c r="R2142" s="6">
        <f t="shared" si="201"/>
        <v>45.17</v>
      </c>
      <c r="S2142" s="6">
        <f t="shared" si="202"/>
        <v>44.92</v>
      </c>
      <c r="T2142" s="8">
        <f t="shared" si="203"/>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11">
        <f t="shared" si="198"/>
        <v>2026</v>
      </c>
      <c r="D2143" s="13" t="str">
        <f t="shared" si="199"/>
        <v>Q4</v>
      </c>
      <c r="E2143" s="4">
        <f>MONTH(SalesDataTable[[#This Row],[Order Date]])</f>
        <v>10</v>
      </c>
      <c r="F2143" s="4"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200"/>
        <v>36.83</v>
      </c>
      <c r="R2143" s="6">
        <f t="shared" si="201"/>
        <v>13.64</v>
      </c>
      <c r="S2143" s="6">
        <f t="shared" si="202"/>
        <v>23.189999999999998</v>
      </c>
      <c r="T2143" s="8">
        <f t="shared" si="203"/>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11">
        <f t="shared" si="198"/>
        <v>2026</v>
      </c>
      <c r="D2144" s="13" t="str">
        <f t="shared" si="199"/>
        <v>Q4</v>
      </c>
      <c r="E2144" s="4">
        <f>MONTH(SalesDataTable[[#This Row],[Order Date]])</f>
        <v>10</v>
      </c>
      <c r="F2144" s="4"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200"/>
        <v>932.75749999999994</v>
      </c>
      <c r="R2144" s="6">
        <f t="shared" si="201"/>
        <v>517.55000000000007</v>
      </c>
      <c r="S2144" s="6">
        <f t="shared" si="202"/>
        <v>415.20749999999987</v>
      </c>
      <c r="T2144" s="8">
        <f t="shared" si="203"/>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11">
        <f t="shared" si="198"/>
        <v>2026</v>
      </c>
      <c r="D2145" s="13" t="str">
        <f t="shared" si="199"/>
        <v>Q4</v>
      </c>
      <c r="E2145" s="4">
        <f>MONTH(SalesDataTable[[#This Row],[Order Date]])</f>
        <v>10</v>
      </c>
      <c r="F2145" s="4"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200"/>
        <v>187.46</v>
      </c>
      <c r="R2145" s="6">
        <f t="shared" si="201"/>
        <v>89.58</v>
      </c>
      <c r="S2145" s="6">
        <f t="shared" si="202"/>
        <v>97.88000000000001</v>
      </c>
      <c r="T2145" s="8">
        <f t="shared" si="203"/>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11">
        <f t="shared" si="198"/>
        <v>2026</v>
      </c>
      <c r="D2146" s="13" t="str">
        <f t="shared" si="199"/>
        <v>Q4</v>
      </c>
      <c r="E2146" s="4">
        <f>MONTH(SalesDataTable[[#This Row],[Order Date]])</f>
        <v>10</v>
      </c>
      <c r="F2146" s="4"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200"/>
        <v>34.637</v>
      </c>
      <c r="R2146" s="6">
        <f t="shared" si="201"/>
        <v>13.35</v>
      </c>
      <c r="S2146" s="6">
        <f t="shared" si="202"/>
        <v>21.286999999999999</v>
      </c>
      <c r="T2146" s="8">
        <f t="shared" si="203"/>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11">
        <f t="shared" si="198"/>
        <v>2026</v>
      </c>
      <c r="D2147" s="13" t="str">
        <f t="shared" si="199"/>
        <v>Q4</v>
      </c>
      <c r="E2147" s="4">
        <f>MONTH(SalesDataTable[[#This Row],[Order Date]])</f>
        <v>10</v>
      </c>
      <c r="F2147" s="4"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200"/>
        <v>251.82</v>
      </c>
      <c r="R2147" s="6">
        <f t="shared" si="201"/>
        <v>123.9</v>
      </c>
      <c r="S2147" s="6">
        <f t="shared" si="202"/>
        <v>127.91999999999999</v>
      </c>
      <c r="T2147" s="8">
        <f t="shared" si="203"/>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11">
        <f t="shared" si="198"/>
        <v>2026</v>
      </c>
      <c r="D2148" s="13" t="str">
        <f t="shared" si="199"/>
        <v>Q4</v>
      </c>
      <c r="E2148" s="4">
        <f>MONTH(SalesDataTable[[#This Row],[Order Date]])</f>
        <v>10</v>
      </c>
      <c r="F2148" s="4"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200"/>
        <v>83.304000000000002</v>
      </c>
      <c r="R2148" s="6">
        <f t="shared" si="201"/>
        <v>44.23</v>
      </c>
      <c r="S2148" s="6">
        <f t="shared" si="202"/>
        <v>39.074000000000005</v>
      </c>
      <c r="T2148" s="8">
        <f t="shared" si="203"/>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11">
        <f t="shared" si="198"/>
        <v>2026</v>
      </c>
      <c r="D2149" s="13" t="str">
        <f t="shared" si="199"/>
        <v>Q4</v>
      </c>
      <c r="E2149" s="4">
        <f>MONTH(SalesDataTable[[#This Row],[Order Date]])</f>
        <v>10</v>
      </c>
      <c r="F2149" s="4"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200"/>
        <v>280.08</v>
      </c>
      <c r="R2149" s="6">
        <f t="shared" si="201"/>
        <v>131.44</v>
      </c>
      <c r="S2149" s="6">
        <f t="shared" si="202"/>
        <v>148.63999999999999</v>
      </c>
      <c r="T2149" s="8">
        <f t="shared" si="203"/>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11">
        <f t="shared" si="198"/>
        <v>2026</v>
      </c>
      <c r="D2150" s="13" t="str">
        <f t="shared" si="199"/>
        <v>Q4</v>
      </c>
      <c r="E2150" s="4">
        <f>MONTH(SalesDataTable[[#This Row],[Order Date]])</f>
        <v>10</v>
      </c>
      <c r="F2150" s="4"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200"/>
        <v>139.374</v>
      </c>
      <c r="R2150" s="6">
        <f t="shared" si="201"/>
        <v>68.820000000000007</v>
      </c>
      <c r="S2150" s="6">
        <f t="shared" si="202"/>
        <v>70.553999999999988</v>
      </c>
      <c r="T2150" s="8">
        <f t="shared" si="203"/>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11">
        <f t="shared" si="198"/>
        <v>2026</v>
      </c>
      <c r="D2151" s="13" t="str">
        <f t="shared" si="199"/>
        <v>Q4</v>
      </c>
      <c r="E2151" s="4">
        <f>MONTH(SalesDataTable[[#This Row],[Order Date]])</f>
        <v>10</v>
      </c>
      <c r="F2151" s="4"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200"/>
        <v>196.39</v>
      </c>
      <c r="R2151" s="6">
        <f t="shared" si="201"/>
        <v>104.66</v>
      </c>
      <c r="S2151" s="6">
        <f t="shared" si="202"/>
        <v>91.72999999999999</v>
      </c>
      <c r="T2151" s="8">
        <f t="shared" si="203"/>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11">
        <f t="shared" si="198"/>
        <v>2026</v>
      </c>
      <c r="D2152" s="13" t="str">
        <f t="shared" si="199"/>
        <v>Q4</v>
      </c>
      <c r="E2152" s="4">
        <f>MONTH(SalesDataTable[[#This Row],[Order Date]])</f>
        <v>10</v>
      </c>
      <c r="F2152" s="4"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200"/>
        <v>371.34</v>
      </c>
      <c r="R2152" s="6">
        <f t="shared" si="201"/>
        <v>150.6</v>
      </c>
      <c r="S2152" s="6">
        <f t="shared" si="202"/>
        <v>220.73999999999998</v>
      </c>
      <c r="T2152" s="8">
        <f t="shared" si="203"/>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11">
        <f t="shared" si="198"/>
        <v>2026</v>
      </c>
      <c r="D2153" s="13" t="str">
        <f t="shared" si="199"/>
        <v>Q4</v>
      </c>
      <c r="E2153" s="4">
        <f>MONTH(SalesDataTable[[#This Row],[Order Date]])</f>
        <v>10</v>
      </c>
      <c r="F2153" s="4"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200"/>
        <v>33.772499999999994</v>
      </c>
      <c r="R2153" s="6">
        <f t="shared" si="201"/>
        <v>13.44</v>
      </c>
      <c r="S2153" s="6">
        <f t="shared" si="202"/>
        <v>20.332499999999996</v>
      </c>
      <c r="T2153" s="8">
        <f t="shared" si="203"/>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11">
        <f t="shared" si="198"/>
        <v>2026</v>
      </c>
      <c r="D2154" s="13" t="str">
        <f t="shared" si="199"/>
        <v>Q4</v>
      </c>
      <c r="E2154" s="4">
        <f>MONTH(SalesDataTable[[#This Row],[Order Date]])</f>
        <v>10</v>
      </c>
      <c r="F2154" s="4"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200"/>
        <v>49.5</v>
      </c>
      <c r="R2154" s="6">
        <f t="shared" si="201"/>
        <v>22.36</v>
      </c>
      <c r="S2154" s="6">
        <f t="shared" si="202"/>
        <v>27.14</v>
      </c>
      <c r="T2154" s="8">
        <f t="shared" si="203"/>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11">
        <f t="shared" si="198"/>
        <v>2026</v>
      </c>
      <c r="D2155" s="13" t="str">
        <f t="shared" si="199"/>
        <v>Q4</v>
      </c>
      <c r="E2155" s="4">
        <f>MONTH(SalesDataTable[[#This Row],[Order Date]])</f>
        <v>10</v>
      </c>
      <c r="F2155" s="4"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200"/>
        <v>80.58</v>
      </c>
      <c r="R2155" s="6">
        <f t="shared" si="201"/>
        <v>40.43</v>
      </c>
      <c r="S2155" s="6">
        <f t="shared" si="202"/>
        <v>40.15</v>
      </c>
      <c r="T2155" s="8">
        <f t="shared" si="203"/>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11">
        <f t="shared" si="198"/>
        <v>2026</v>
      </c>
      <c r="D2156" s="13" t="str">
        <f t="shared" si="199"/>
        <v>Q4</v>
      </c>
      <c r="E2156" s="4">
        <f>MONTH(SalesDataTable[[#This Row],[Order Date]])</f>
        <v>10</v>
      </c>
      <c r="F2156" s="4"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200"/>
        <v>307.02100000000002</v>
      </c>
      <c r="R2156" s="6">
        <f t="shared" si="201"/>
        <v>179.14</v>
      </c>
      <c r="S2156" s="6">
        <f t="shared" si="202"/>
        <v>127.88100000000003</v>
      </c>
      <c r="T2156" s="8">
        <f t="shared" si="203"/>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11">
        <f t="shared" si="198"/>
        <v>2026</v>
      </c>
      <c r="D2157" s="13" t="str">
        <f t="shared" si="199"/>
        <v>Q4</v>
      </c>
      <c r="E2157" s="4">
        <f>MONTH(SalesDataTable[[#This Row],[Order Date]])</f>
        <v>10</v>
      </c>
      <c r="F2157" s="4"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200"/>
        <v>80.319999999999993</v>
      </c>
      <c r="R2157" s="6">
        <f t="shared" si="201"/>
        <v>39.729999999999997</v>
      </c>
      <c r="S2157" s="6">
        <f t="shared" si="202"/>
        <v>40.589999999999996</v>
      </c>
      <c r="T2157" s="8">
        <f t="shared" si="203"/>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11">
        <f t="shared" si="198"/>
        <v>2026</v>
      </c>
      <c r="D2158" s="13" t="str">
        <f t="shared" si="199"/>
        <v>Q4</v>
      </c>
      <c r="E2158" s="4">
        <f>MONTH(SalesDataTable[[#This Row],[Order Date]])</f>
        <v>10</v>
      </c>
      <c r="F2158" s="4"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200"/>
        <v>164.25</v>
      </c>
      <c r="R2158" s="6">
        <f t="shared" si="201"/>
        <v>86.6</v>
      </c>
      <c r="S2158" s="6">
        <f t="shared" si="202"/>
        <v>77.650000000000006</v>
      </c>
      <c r="T2158" s="8">
        <f t="shared" si="203"/>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11">
        <f t="shared" si="198"/>
        <v>2026</v>
      </c>
      <c r="D2159" s="13" t="str">
        <f t="shared" si="199"/>
        <v>Q4</v>
      </c>
      <c r="E2159" s="4">
        <f>MONTH(SalesDataTable[[#This Row],[Order Date]])</f>
        <v>10</v>
      </c>
      <c r="F2159" s="4"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200"/>
        <v>609.59999999999991</v>
      </c>
      <c r="R2159" s="6">
        <f t="shared" si="201"/>
        <v>301.02</v>
      </c>
      <c r="S2159" s="6">
        <f t="shared" si="202"/>
        <v>308.57999999999993</v>
      </c>
      <c r="T2159" s="8">
        <f t="shared" si="203"/>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11">
        <f t="shared" si="198"/>
        <v>2026</v>
      </c>
      <c r="D2160" s="13" t="str">
        <f t="shared" si="199"/>
        <v>Q4</v>
      </c>
      <c r="E2160" s="4">
        <f>MONTH(SalesDataTable[[#This Row],[Order Date]])</f>
        <v>10</v>
      </c>
      <c r="F2160" s="4"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200"/>
        <v>179.95000000000002</v>
      </c>
      <c r="R2160" s="6">
        <f t="shared" si="201"/>
        <v>70.95</v>
      </c>
      <c r="S2160" s="6">
        <f t="shared" si="202"/>
        <v>109.00000000000001</v>
      </c>
      <c r="T2160" s="8">
        <f t="shared" si="203"/>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11">
        <f t="shared" si="198"/>
        <v>2026</v>
      </c>
      <c r="D2161" s="13" t="str">
        <f t="shared" si="199"/>
        <v>Q4</v>
      </c>
      <c r="E2161" s="4">
        <f>MONTH(SalesDataTable[[#This Row],[Order Date]])</f>
        <v>10</v>
      </c>
      <c r="F2161" s="4"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200"/>
        <v>65.826000000000008</v>
      </c>
      <c r="R2161" s="6">
        <f t="shared" si="201"/>
        <v>27.58</v>
      </c>
      <c r="S2161" s="6">
        <f t="shared" si="202"/>
        <v>38.246000000000009</v>
      </c>
      <c r="T2161" s="8">
        <f t="shared" si="203"/>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11">
        <f t="shared" si="198"/>
        <v>2026</v>
      </c>
      <c r="D2162" s="13" t="str">
        <f t="shared" si="199"/>
        <v>Q4</v>
      </c>
      <c r="E2162" s="4">
        <f>MONTH(SalesDataTable[[#This Row],[Order Date]])</f>
        <v>10</v>
      </c>
      <c r="F2162" s="4"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200"/>
        <v>36.891000000000005</v>
      </c>
      <c r="R2162" s="6">
        <f t="shared" si="201"/>
        <v>17.16</v>
      </c>
      <c r="S2162" s="6">
        <f t="shared" si="202"/>
        <v>19.731000000000005</v>
      </c>
      <c r="T2162" s="8">
        <f t="shared" si="203"/>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11">
        <f t="shared" si="198"/>
        <v>2026</v>
      </c>
      <c r="D2163" s="13" t="str">
        <f t="shared" si="199"/>
        <v>Q4</v>
      </c>
      <c r="E2163" s="4">
        <f>MONTH(SalesDataTable[[#This Row],[Order Date]])</f>
        <v>10</v>
      </c>
      <c r="F2163" s="4"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200"/>
        <v>241.41</v>
      </c>
      <c r="R2163" s="6">
        <f t="shared" si="201"/>
        <v>120.27000000000001</v>
      </c>
      <c r="S2163" s="6">
        <f t="shared" si="202"/>
        <v>121.13999999999999</v>
      </c>
      <c r="T2163" s="8">
        <f t="shared" si="203"/>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11">
        <f t="shared" si="198"/>
        <v>2026</v>
      </c>
      <c r="D2164" s="13" t="str">
        <f t="shared" si="199"/>
        <v>Q4</v>
      </c>
      <c r="E2164" s="4">
        <f>MONTH(SalesDataTable[[#This Row],[Order Date]])</f>
        <v>10</v>
      </c>
      <c r="F2164" s="4"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200"/>
        <v>701.59999999999991</v>
      </c>
      <c r="R2164" s="6">
        <f t="shared" si="201"/>
        <v>400.4</v>
      </c>
      <c r="S2164" s="6">
        <f t="shared" si="202"/>
        <v>301.19999999999993</v>
      </c>
      <c r="T2164" s="8">
        <f t="shared" si="203"/>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11">
        <f t="shared" si="198"/>
        <v>2026</v>
      </c>
      <c r="D2165" s="13" t="str">
        <f t="shared" si="199"/>
        <v>Q4</v>
      </c>
      <c r="E2165" s="4">
        <f>MONTH(SalesDataTable[[#This Row],[Order Date]])</f>
        <v>10</v>
      </c>
      <c r="F2165" s="4"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200"/>
        <v>340.01100000000002</v>
      </c>
      <c r="R2165" s="6">
        <f t="shared" si="201"/>
        <v>205.35000000000002</v>
      </c>
      <c r="S2165" s="6">
        <f t="shared" si="202"/>
        <v>134.661</v>
      </c>
      <c r="T2165" s="8">
        <f t="shared" si="203"/>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11">
        <f t="shared" si="198"/>
        <v>2026</v>
      </c>
      <c r="D2166" s="13" t="str">
        <f t="shared" si="199"/>
        <v>Q4</v>
      </c>
      <c r="E2166" s="4">
        <f>MONTH(SalesDataTable[[#This Row],[Order Date]])</f>
        <v>10</v>
      </c>
      <c r="F2166" s="4"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200"/>
        <v>268.66000000000003</v>
      </c>
      <c r="R2166" s="6">
        <f t="shared" si="201"/>
        <v>154.96</v>
      </c>
      <c r="S2166" s="6">
        <f t="shared" si="202"/>
        <v>113.70000000000002</v>
      </c>
      <c r="T2166" s="8">
        <f t="shared" si="203"/>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11">
        <f t="shared" si="198"/>
        <v>2026</v>
      </c>
      <c r="D2167" s="13" t="str">
        <f t="shared" si="199"/>
        <v>Q4</v>
      </c>
      <c r="E2167" s="4">
        <f>MONTH(SalesDataTable[[#This Row],[Order Date]])</f>
        <v>10</v>
      </c>
      <c r="F2167" s="4"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200"/>
        <v>394.51599999999996</v>
      </c>
      <c r="R2167" s="6">
        <f t="shared" si="201"/>
        <v>183.92</v>
      </c>
      <c r="S2167" s="6">
        <f t="shared" si="202"/>
        <v>210.59599999999998</v>
      </c>
      <c r="T2167" s="8">
        <f t="shared" si="203"/>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11">
        <f t="shared" si="198"/>
        <v>2026</v>
      </c>
      <c r="D2168" s="13" t="str">
        <f t="shared" si="199"/>
        <v>Q4</v>
      </c>
      <c r="E2168" s="4">
        <f>MONTH(SalesDataTable[[#This Row],[Order Date]])</f>
        <v>10</v>
      </c>
      <c r="F2168" s="4"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200"/>
        <v>192.62</v>
      </c>
      <c r="R2168" s="6">
        <f t="shared" si="201"/>
        <v>102.51</v>
      </c>
      <c r="S2168" s="6">
        <f t="shared" si="202"/>
        <v>90.11</v>
      </c>
      <c r="T2168" s="8">
        <f t="shared" si="203"/>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11">
        <f t="shared" si="198"/>
        <v>2026</v>
      </c>
      <c r="D2169" s="13" t="str">
        <f t="shared" si="199"/>
        <v>Q4</v>
      </c>
      <c r="E2169" s="4">
        <f>MONTH(SalesDataTable[[#This Row],[Order Date]])</f>
        <v>10</v>
      </c>
      <c r="F2169" s="4"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200"/>
        <v>51.25</v>
      </c>
      <c r="R2169" s="6">
        <f t="shared" si="201"/>
        <v>22.58</v>
      </c>
      <c r="S2169" s="6">
        <f t="shared" si="202"/>
        <v>28.67</v>
      </c>
      <c r="T2169" s="8">
        <f t="shared" si="203"/>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11">
        <f t="shared" si="198"/>
        <v>2026</v>
      </c>
      <c r="D2170" s="13" t="str">
        <f t="shared" si="199"/>
        <v>Q4</v>
      </c>
      <c r="E2170" s="4">
        <f>MONTH(SalesDataTable[[#This Row],[Order Date]])</f>
        <v>10</v>
      </c>
      <c r="F2170" s="4"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200"/>
        <v>43.671499999999995</v>
      </c>
      <c r="R2170" s="6">
        <f t="shared" si="201"/>
        <v>18.760000000000002</v>
      </c>
      <c r="S2170" s="6">
        <f t="shared" si="202"/>
        <v>24.911499999999993</v>
      </c>
      <c r="T2170" s="8">
        <f t="shared" si="203"/>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11">
        <f t="shared" si="198"/>
        <v>2026</v>
      </c>
      <c r="D2171" s="13" t="str">
        <f t="shared" si="199"/>
        <v>Q4</v>
      </c>
      <c r="E2171" s="4">
        <f>MONTH(SalesDataTable[[#This Row],[Order Date]])</f>
        <v>10</v>
      </c>
      <c r="F2171" s="4"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200"/>
        <v>123.29</v>
      </c>
      <c r="R2171" s="6">
        <f t="shared" si="201"/>
        <v>59.48</v>
      </c>
      <c r="S2171" s="6">
        <f t="shared" si="202"/>
        <v>63.810000000000009</v>
      </c>
      <c r="T2171" s="8">
        <f t="shared" si="203"/>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11">
        <f t="shared" si="198"/>
        <v>2026</v>
      </c>
      <c r="D2172" s="13" t="str">
        <f t="shared" si="199"/>
        <v>Q4</v>
      </c>
      <c r="E2172" s="4">
        <f>MONTH(SalesDataTable[[#This Row],[Order Date]])</f>
        <v>10</v>
      </c>
      <c r="F2172" s="4"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200"/>
        <v>272.30799999999999</v>
      </c>
      <c r="R2172" s="6">
        <f t="shared" si="201"/>
        <v>111.12</v>
      </c>
      <c r="S2172" s="6">
        <f t="shared" si="202"/>
        <v>161.18799999999999</v>
      </c>
      <c r="T2172" s="8">
        <f t="shared" si="203"/>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11">
        <f t="shared" si="198"/>
        <v>2026</v>
      </c>
      <c r="D2173" s="13" t="str">
        <f t="shared" si="199"/>
        <v>Q4</v>
      </c>
      <c r="E2173" s="4">
        <f>MONTH(SalesDataTable[[#This Row],[Order Date]])</f>
        <v>10</v>
      </c>
      <c r="F2173" s="4"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200"/>
        <v>80.56</v>
      </c>
      <c r="R2173" s="6">
        <f t="shared" si="201"/>
        <v>39.53</v>
      </c>
      <c r="S2173" s="6">
        <f t="shared" si="202"/>
        <v>41.03</v>
      </c>
      <c r="T2173" s="8">
        <f t="shared" si="203"/>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11">
        <f t="shared" si="198"/>
        <v>2026</v>
      </c>
      <c r="D2174" s="13" t="str">
        <f t="shared" si="199"/>
        <v>Q4</v>
      </c>
      <c r="E2174" s="4">
        <f>MONTH(SalesDataTable[[#This Row],[Order Date]])</f>
        <v>10</v>
      </c>
      <c r="F2174" s="4"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200"/>
        <v>38.4465</v>
      </c>
      <c r="R2174" s="6">
        <f t="shared" si="201"/>
        <v>16.73</v>
      </c>
      <c r="S2174" s="6">
        <f t="shared" si="202"/>
        <v>21.7165</v>
      </c>
      <c r="T2174" s="8">
        <f t="shared" si="203"/>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11">
        <f t="shared" si="198"/>
        <v>2026</v>
      </c>
      <c r="D2175" s="13" t="str">
        <f t="shared" si="199"/>
        <v>Q4</v>
      </c>
      <c r="E2175" s="4">
        <f>MONTH(SalesDataTable[[#This Row],[Order Date]])</f>
        <v>10</v>
      </c>
      <c r="F2175" s="4"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200"/>
        <v>1602.2400000000002</v>
      </c>
      <c r="R2175" s="6">
        <f t="shared" si="201"/>
        <v>990</v>
      </c>
      <c r="S2175" s="6">
        <f t="shared" si="202"/>
        <v>612.24000000000024</v>
      </c>
      <c r="T2175" s="8">
        <f t="shared" si="203"/>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11">
        <f t="shared" si="198"/>
        <v>2026</v>
      </c>
      <c r="D2176" s="13" t="str">
        <f t="shared" si="199"/>
        <v>Q4</v>
      </c>
      <c r="E2176" s="4">
        <f>MONTH(SalesDataTable[[#This Row],[Order Date]])</f>
        <v>10</v>
      </c>
      <c r="F2176" s="4"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200"/>
        <v>82.28</v>
      </c>
      <c r="R2176" s="6">
        <f t="shared" si="201"/>
        <v>42.08</v>
      </c>
      <c r="S2176" s="6">
        <f t="shared" si="202"/>
        <v>40.200000000000003</v>
      </c>
      <c r="T2176" s="8">
        <f t="shared" si="203"/>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11">
        <f t="shared" si="198"/>
        <v>2026</v>
      </c>
      <c r="D2177" s="13" t="str">
        <f t="shared" si="199"/>
        <v>Q4</v>
      </c>
      <c r="E2177" s="4">
        <f>MONTH(SalesDataTable[[#This Row],[Order Date]])</f>
        <v>10</v>
      </c>
      <c r="F2177" s="4"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200"/>
        <v>212.88</v>
      </c>
      <c r="R2177" s="6">
        <f t="shared" si="201"/>
        <v>80.22</v>
      </c>
      <c r="S2177" s="6">
        <f t="shared" si="202"/>
        <v>132.66</v>
      </c>
      <c r="T2177" s="8">
        <f t="shared" si="203"/>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11">
        <f t="shared" ref="C2178:C2241" si="204">YEAR(B2178)</f>
        <v>2026</v>
      </c>
      <c r="D2178" s="13" t="str">
        <f t="shared" ref="D2178:D2241" si="205">"Q"&amp;ROUNDUP(MONTH(B2178)/3,0)</f>
        <v>Q4</v>
      </c>
      <c r="E2178" s="4">
        <f>MONTH(SalesDataTable[[#This Row],[Order Date]])</f>
        <v>10</v>
      </c>
      <c r="F2178" s="4"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206">M2178*N2178*(1-O2178)</f>
        <v>129.523</v>
      </c>
      <c r="R2178" s="6">
        <f t="shared" ref="R2178:R2241" si="207">M2178*P2178</f>
        <v>78.92</v>
      </c>
      <c r="S2178" s="6">
        <f t="shared" ref="S2178:S2241" si="208">Q2178-R2178</f>
        <v>50.602999999999994</v>
      </c>
      <c r="T2178" s="8">
        <f t="shared" ref="T2178:T2241" si="20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11">
        <f t="shared" si="204"/>
        <v>2026</v>
      </c>
      <c r="D2179" s="13" t="str">
        <f t="shared" si="205"/>
        <v>Q4</v>
      </c>
      <c r="E2179" s="4">
        <f>MONTH(SalesDataTable[[#This Row],[Order Date]])</f>
        <v>10</v>
      </c>
      <c r="F2179" s="4"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206"/>
        <v>93.64</v>
      </c>
      <c r="R2179" s="6">
        <f t="shared" si="207"/>
        <v>44.34</v>
      </c>
      <c r="S2179" s="6">
        <f t="shared" si="208"/>
        <v>49.3</v>
      </c>
      <c r="T2179" s="8">
        <f t="shared" si="20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11">
        <f t="shared" si="204"/>
        <v>2026</v>
      </c>
      <c r="D2180" s="13" t="str">
        <f t="shared" si="205"/>
        <v>Q4</v>
      </c>
      <c r="E2180" s="4">
        <f>MONTH(SalesDataTable[[#This Row],[Order Date]])</f>
        <v>10</v>
      </c>
      <c r="F2180" s="4"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206"/>
        <v>123.6</v>
      </c>
      <c r="R2180" s="6">
        <f t="shared" si="207"/>
        <v>67.3</v>
      </c>
      <c r="S2180" s="6">
        <f t="shared" si="208"/>
        <v>56.3</v>
      </c>
      <c r="T2180" s="8">
        <f t="shared" si="20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11">
        <f t="shared" si="204"/>
        <v>2026</v>
      </c>
      <c r="D2181" s="13" t="str">
        <f t="shared" si="205"/>
        <v>Q4</v>
      </c>
      <c r="E2181" s="4">
        <f>MONTH(SalesDataTable[[#This Row],[Order Date]])</f>
        <v>10</v>
      </c>
      <c r="F2181" s="4"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206"/>
        <v>355.10999999999996</v>
      </c>
      <c r="R2181" s="6">
        <f t="shared" si="207"/>
        <v>207.36</v>
      </c>
      <c r="S2181" s="6">
        <f t="shared" si="208"/>
        <v>147.74999999999994</v>
      </c>
      <c r="T2181" s="8">
        <f t="shared" si="20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11">
        <f t="shared" si="204"/>
        <v>2026</v>
      </c>
      <c r="D2182" s="13" t="str">
        <f t="shared" si="205"/>
        <v>Q4</v>
      </c>
      <c r="E2182" s="4">
        <f>MONTH(SalesDataTable[[#This Row],[Order Date]])</f>
        <v>10</v>
      </c>
      <c r="F2182" s="4"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206"/>
        <v>303.32</v>
      </c>
      <c r="R2182" s="6">
        <f t="shared" si="207"/>
        <v>154.34</v>
      </c>
      <c r="S2182" s="6">
        <f t="shared" si="208"/>
        <v>148.97999999999999</v>
      </c>
      <c r="T2182" s="8">
        <f t="shared" si="20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11">
        <f t="shared" si="204"/>
        <v>2026</v>
      </c>
      <c r="D2183" s="13" t="str">
        <f t="shared" si="205"/>
        <v>Q4</v>
      </c>
      <c r="E2183" s="4">
        <f>MONTH(SalesDataTable[[#This Row],[Order Date]])</f>
        <v>10</v>
      </c>
      <c r="F2183" s="4"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206"/>
        <v>36.76</v>
      </c>
      <c r="R2183" s="6">
        <f t="shared" si="207"/>
        <v>13.18</v>
      </c>
      <c r="S2183" s="6">
        <f t="shared" si="208"/>
        <v>23.58</v>
      </c>
      <c r="T2183" s="8">
        <f t="shared" si="20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11">
        <f t="shared" si="204"/>
        <v>2026</v>
      </c>
      <c r="D2184" s="13" t="str">
        <f t="shared" si="205"/>
        <v>Q4</v>
      </c>
      <c r="E2184" s="4">
        <f>MONTH(SalesDataTable[[#This Row],[Order Date]])</f>
        <v>10</v>
      </c>
      <c r="F2184" s="4"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206"/>
        <v>195.67</v>
      </c>
      <c r="R2184" s="6">
        <f t="shared" si="207"/>
        <v>105.88</v>
      </c>
      <c r="S2184" s="6">
        <f t="shared" si="208"/>
        <v>89.789999999999992</v>
      </c>
      <c r="T2184" s="8">
        <f t="shared" si="20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11">
        <f t="shared" si="204"/>
        <v>2026</v>
      </c>
      <c r="D2185" s="13" t="str">
        <f t="shared" si="205"/>
        <v>Q4</v>
      </c>
      <c r="E2185" s="4">
        <f>MONTH(SalesDataTable[[#This Row],[Order Date]])</f>
        <v>10</v>
      </c>
      <c r="F2185" s="4"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206"/>
        <v>36.747</v>
      </c>
      <c r="R2185" s="6">
        <f t="shared" si="207"/>
        <v>16.54</v>
      </c>
      <c r="S2185" s="6">
        <f t="shared" si="208"/>
        <v>20.207000000000001</v>
      </c>
      <c r="T2185" s="8">
        <f t="shared" si="20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11">
        <f t="shared" si="204"/>
        <v>2026</v>
      </c>
      <c r="D2186" s="13" t="str">
        <f t="shared" si="205"/>
        <v>Q4</v>
      </c>
      <c r="E2186" s="4">
        <f>MONTH(SalesDataTable[[#This Row],[Order Date]])</f>
        <v>10</v>
      </c>
      <c r="F2186" s="4"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206"/>
        <v>414.56099999999998</v>
      </c>
      <c r="R2186" s="6">
        <f t="shared" si="207"/>
        <v>196.20000000000002</v>
      </c>
      <c r="S2186" s="6">
        <f t="shared" si="208"/>
        <v>218.36099999999996</v>
      </c>
      <c r="T2186" s="8">
        <f t="shared" si="20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11">
        <f t="shared" si="204"/>
        <v>2026</v>
      </c>
      <c r="D2187" s="13" t="str">
        <f t="shared" si="205"/>
        <v>Q4</v>
      </c>
      <c r="E2187" s="4">
        <f>MONTH(SalesDataTable[[#This Row],[Order Date]])</f>
        <v>10</v>
      </c>
      <c r="F2187" s="4"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206"/>
        <v>292.428</v>
      </c>
      <c r="R2187" s="6">
        <f t="shared" si="207"/>
        <v>155.84</v>
      </c>
      <c r="S2187" s="6">
        <f t="shared" si="208"/>
        <v>136.58799999999999</v>
      </c>
      <c r="T2187" s="8">
        <f t="shared" si="20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11">
        <f t="shared" si="204"/>
        <v>2026</v>
      </c>
      <c r="D2188" s="13" t="str">
        <f t="shared" si="205"/>
        <v>Q4</v>
      </c>
      <c r="E2188" s="4">
        <f>MONTH(SalesDataTable[[#This Row],[Order Date]])</f>
        <v>10</v>
      </c>
      <c r="F2188" s="4"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206"/>
        <v>39.423000000000002</v>
      </c>
      <c r="R2188" s="6">
        <f t="shared" si="207"/>
        <v>17.87</v>
      </c>
      <c r="S2188" s="6">
        <f t="shared" si="208"/>
        <v>21.553000000000001</v>
      </c>
      <c r="T2188" s="8">
        <f t="shared" si="20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11">
        <f t="shared" si="204"/>
        <v>2026</v>
      </c>
      <c r="D2189" s="13" t="str">
        <f t="shared" si="205"/>
        <v>Q4</v>
      </c>
      <c r="E2189" s="4">
        <f>MONTH(SalesDataTable[[#This Row],[Order Date]])</f>
        <v>10</v>
      </c>
      <c r="F2189" s="4"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206"/>
        <v>206.55</v>
      </c>
      <c r="R2189" s="6">
        <f t="shared" si="207"/>
        <v>89.7</v>
      </c>
      <c r="S2189" s="6">
        <f t="shared" si="208"/>
        <v>116.85000000000001</v>
      </c>
      <c r="T2189" s="8">
        <f t="shared" si="20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11">
        <f t="shared" si="204"/>
        <v>2026</v>
      </c>
      <c r="D2190" s="13" t="str">
        <f t="shared" si="205"/>
        <v>Q4</v>
      </c>
      <c r="E2190" s="4">
        <f>MONTH(SalesDataTable[[#This Row],[Order Date]])</f>
        <v>10</v>
      </c>
      <c r="F2190" s="4"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206"/>
        <v>648.17999999999995</v>
      </c>
      <c r="R2190" s="6">
        <f t="shared" si="207"/>
        <v>390.34999999999997</v>
      </c>
      <c r="S2190" s="6">
        <f t="shared" si="208"/>
        <v>257.83</v>
      </c>
      <c r="T2190" s="8">
        <f t="shared" si="20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11">
        <f t="shared" si="204"/>
        <v>2026</v>
      </c>
      <c r="D2191" s="13" t="str">
        <f t="shared" si="205"/>
        <v>Q4</v>
      </c>
      <c r="E2191" s="4">
        <f>MONTH(SalesDataTable[[#This Row],[Order Date]])</f>
        <v>10</v>
      </c>
      <c r="F2191" s="4"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206"/>
        <v>153.31099999999998</v>
      </c>
      <c r="R2191" s="6">
        <f t="shared" si="207"/>
        <v>87.62</v>
      </c>
      <c r="S2191" s="6">
        <f t="shared" si="208"/>
        <v>65.690999999999974</v>
      </c>
      <c r="T2191" s="8">
        <f t="shared" si="20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11">
        <f t="shared" si="204"/>
        <v>2026</v>
      </c>
      <c r="D2192" s="13" t="str">
        <f t="shared" si="205"/>
        <v>Q4</v>
      </c>
      <c r="E2192" s="4">
        <f>MONTH(SalesDataTable[[#This Row],[Order Date]])</f>
        <v>10</v>
      </c>
      <c r="F2192" s="4"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206"/>
        <v>191.91</v>
      </c>
      <c r="R2192" s="6">
        <f t="shared" si="207"/>
        <v>101.89</v>
      </c>
      <c r="S2192" s="6">
        <f t="shared" si="208"/>
        <v>90.02</v>
      </c>
      <c r="T2192" s="8">
        <f t="shared" si="20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11">
        <f t="shared" si="204"/>
        <v>2026</v>
      </c>
      <c r="D2193" s="13" t="str">
        <f t="shared" si="205"/>
        <v>Q4</v>
      </c>
      <c r="E2193" s="4">
        <f>MONTH(SalesDataTable[[#This Row],[Order Date]])</f>
        <v>10</v>
      </c>
      <c r="F2193" s="4"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206"/>
        <v>34.798500000000004</v>
      </c>
      <c r="R2193" s="6">
        <f t="shared" si="207"/>
        <v>13.97</v>
      </c>
      <c r="S2193" s="6">
        <f t="shared" si="208"/>
        <v>20.828500000000005</v>
      </c>
      <c r="T2193" s="8">
        <f t="shared" si="20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11">
        <f t="shared" si="204"/>
        <v>2026</v>
      </c>
      <c r="D2194" s="13" t="str">
        <f t="shared" si="205"/>
        <v>Q4</v>
      </c>
      <c r="E2194" s="4">
        <f>MONTH(SalesDataTable[[#This Row],[Order Date]])</f>
        <v>10</v>
      </c>
      <c r="F2194" s="4"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206"/>
        <v>201.66600000000003</v>
      </c>
      <c r="R2194" s="6">
        <f t="shared" si="207"/>
        <v>83.4</v>
      </c>
      <c r="S2194" s="6">
        <f t="shared" si="208"/>
        <v>118.26600000000002</v>
      </c>
      <c r="T2194" s="8">
        <f t="shared" si="20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11">
        <f t="shared" si="204"/>
        <v>2026</v>
      </c>
      <c r="D2195" s="13" t="str">
        <f t="shared" si="205"/>
        <v>Q4</v>
      </c>
      <c r="E2195" s="4">
        <f>MONTH(SalesDataTable[[#This Row],[Order Date]])</f>
        <v>10</v>
      </c>
      <c r="F2195" s="4"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206"/>
        <v>125.99849999999999</v>
      </c>
      <c r="R2195" s="6">
        <f t="shared" si="207"/>
        <v>67.489999999999995</v>
      </c>
      <c r="S2195" s="6">
        <f t="shared" si="208"/>
        <v>58.508499999999998</v>
      </c>
      <c r="T2195" s="8">
        <f t="shared" si="20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11">
        <f t="shared" si="204"/>
        <v>2026</v>
      </c>
      <c r="D2196" s="13" t="str">
        <f t="shared" si="205"/>
        <v>Q4</v>
      </c>
      <c r="E2196" s="4">
        <f>MONTH(SalesDataTable[[#This Row],[Order Date]])</f>
        <v>10</v>
      </c>
      <c r="F2196" s="4"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206"/>
        <v>71.17</v>
      </c>
      <c r="R2196" s="6">
        <f t="shared" si="207"/>
        <v>32.57</v>
      </c>
      <c r="S2196" s="6">
        <f t="shared" si="208"/>
        <v>38.6</v>
      </c>
      <c r="T2196" s="8">
        <f t="shared" si="20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11">
        <f t="shared" si="204"/>
        <v>2026</v>
      </c>
      <c r="D2197" s="13" t="str">
        <f t="shared" si="205"/>
        <v>Q4</v>
      </c>
      <c r="E2197" s="4">
        <f>MONTH(SalesDataTable[[#This Row],[Order Date]])</f>
        <v>10</v>
      </c>
      <c r="F2197" s="4"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206"/>
        <v>713.23200000000008</v>
      </c>
      <c r="R2197" s="6">
        <f t="shared" si="207"/>
        <v>405.65999999999997</v>
      </c>
      <c r="S2197" s="6">
        <f t="shared" si="208"/>
        <v>307.57200000000012</v>
      </c>
      <c r="T2197" s="8">
        <f t="shared" si="20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11">
        <f t="shared" si="204"/>
        <v>2026</v>
      </c>
      <c r="D2198" s="13" t="str">
        <f t="shared" si="205"/>
        <v>Q4</v>
      </c>
      <c r="E2198" s="4">
        <f>MONTH(SalesDataTable[[#This Row],[Order Date]])</f>
        <v>10</v>
      </c>
      <c r="F2198" s="4"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206"/>
        <v>235.83749999999998</v>
      </c>
      <c r="R2198" s="6">
        <f t="shared" si="207"/>
        <v>115.59</v>
      </c>
      <c r="S2198" s="6">
        <f t="shared" si="208"/>
        <v>120.24749999999997</v>
      </c>
      <c r="T2198" s="8">
        <f t="shared" si="20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11">
        <f t="shared" si="204"/>
        <v>2026</v>
      </c>
      <c r="D2199" s="13" t="str">
        <f t="shared" si="205"/>
        <v>Q4</v>
      </c>
      <c r="E2199" s="4">
        <f>MONTH(SalesDataTable[[#This Row],[Order Date]])</f>
        <v>10</v>
      </c>
      <c r="F2199" s="4"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206"/>
        <v>231.75</v>
      </c>
      <c r="R2199" s="6">
        <f t="shared" si="207"/>
        <v>106.89999999999999</v>
      </c>
      <c r="S2199" s="6">
        <f t="shared" si="208"/>
        <v>124.85000000000001</v>
      </c>
      <c r="T2199" s="8">
        <f t="shared" si="20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11">
        <f t="shared" si="204"/>
        <v>2026</v>
      </c>
      <c r="D2200" s="13" t="str">
        <f t="shared" si="205"/>
        <v>Q4</v>
      </c>
      <c r="E2200" s="4">
        <f>MONTH(SalesDataTable[[#This Row],[Order Date]])</f>
        <v>10</v>
      </c>
      <c r="F2200" s="4"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206"/>
        <v>400.3965</v>
      </c>
      <c r="R2200" s="6">
        <f t="shared" si="207"/>
        <v>232.35000000000002</v>
      </c>
      <c r="S2200" s="6">
        <f t="shared" si="208"/>
        <v>168.04649999999998</v>
      </c>
      <c r="T2200" s="8">
        <f t="shared" si="20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11">
        <f t="shared" si="204"/>
        <v>2026</v>
      </c>
      <c r="D2201" s="13" t="str">
        <f t="shared" si="205"/>
        <v>Q4</v>
      </c>
      <c r="E2201" s="4">
        <f>MONTH(SalesDataTable[[#This Row],[Order Date]])</f>
        <v>10</v>
      </c>
      <c r="F2201" s="4"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206"/>
        <v>123.08000000000001</v>
      </c>
      <c r="R2201" s="6">
        <f t="shared" si="207"/>
        <v>54.12</v>
      </c>
      <c r="S2201" s="6">
        <f t="shared" si="208"/>
        <v>68.960000000000008</v>
      </c>
      <c r="T2201" s="8">
        <f t="shared" si="20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11">
        <f t="shared" si="204"/>
        <v>2026</v>
      </c>
      <c r="D2202" s="13" t="str">
        <f t="shared" si="205"/>
        <v>Q4</v>
      </c>
      <c r="E2202" s="4">
        <f>MONTH(SalesDataTable[[#This Row],[Order Date]])</f>
        <v>10</v>
      </c>
      <c r="F2202" s="4"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206"/>
        <v>114.47499999999999</v>
      </c>
      <c r="R2202" s="6">
        <f t="shared" si="207"/>
        <v>61.71</v>
      </c>
      <c r="S2202" s="6">
        <f t="shared" si="208"/>
        <v>52.764999999999993</v>
      </c>
      <c r="T2202" s="8">
        <f t="shared" si="20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11">
        <f t="shared" si="204"/>
        <v>2026</v>
      </c>
      <c r="D2203" s="13" t="str">
        <f t="shared" si="205"/>
        <v>Q4</v>
      </c>
      <c r="E2203" s="4">
        <f>MONTH(SalesDataTable[[#This Row],[Order Date]])</f>
        <v>10</v>
      </c>
      <c r="F2203" s="4"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206"/>
        <v>97.317999999999998</v>
      </c>
      <c r="R2203" s="6">
        <f t="shared" si="207"/>
        <v>49.14</v>
      </c>
      <c r="S2203" s="6">
        <f t="shared" si="208"/>
        <v>48.177999999999997</v>
      </c>
      <c r="T2203" s="8">
        <f t="shared" si="20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11">
        <f t="shared" si="204"/>
        <v>2026</v>
      </c>
      <c r="D2204" s="13" t="str">
        <f t="shared" si="205"/>
        <v>Q4</v>
      </c>
      <c r="E2204" s="4">
        <f>MONTH(SalesDataTable[[#This Row],[Order Date]])</f>
        <v>10</v>
      </c>
      <c r="F2204" s="4"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206"/>
        <v>620.05799999999999</v>
      </c>
      <c r="R2204" s="6">
        <f t="shared" si="207"/>
        <v>413.15999999999997</v>
      </c>
      <c r="S2204" s="6">
        <f t="shared" si="208"/>
        <v>206.89800000000002</v>
      </c>
      <c r="T2204" s="8">
        <f t="shared" si="20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11">
        <f t="shared" si="204"/>
        <v>2026</v>
      </c>
      <c r="D2205" s="13" t="str">
        <f t="shared" si="205"/>
        <v>Q4</v>
      </c>
      <c r="E2205" s="4">
        <f>MONTH(SalesDataTable[[#This Row],[Order Date]])</f>
        <v>10</v>
      </c>
      <c r="F2205" s="4"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206"/>
        <v>70.72</v>
      </c>
      <c r="R2205" s="6">
        <f t="shared" si="207"/>
        <v>26.66</v>
      </c>
      <c r="S2205" s="6">
        <f t="shared" si="208"/>
        <v>44.06</v>
      </c>
      <c r="T2205" s="8">
        <f t="shared" si="20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11">
        <f t="shared" si="204"/>
        <v>2026</v>
      </c>
      <c r="D2206" s="13" t="str">
        <f t="shared" si="205"/>
        <v>Q4</v>
      </c>
      <c r="E2206" s="4">
        <f>MONTH(SalesDataTable[[#This Row],[Order Date]])</f>
        <v>10</v>
      </c>
      <c r="F2206" s="4"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206"/>
        <v>671.46</v>
      </c>
      <c r="R2206" s="6">
        <f t="shared" si="207"/>
        <v>398.88</v>
      </c>
      <c r="S2206" s="6">
        <f t="shared" si="208"/>
        <v>272.58000000000004</v>
      </c>
      <c r="T2206" s="8">
        <f t="shared" si="20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11">
        <f t="shared" si="204"/>
        <v>2026</v>
      </c>
      <c r="D2207" s="13" t="str">
        <f t="shared" si="205"/>
        <v>Q4</v>
      </c>
      <c r="E2207" s="4">
        <f>MONTH(SalesDataTable[[#This Row],[Order Date]])</f>
        <v>10</v>
      </c>
      <c r="F2207" s="4"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206"/>
        <v>383.29200000000003</v>
      </c>
      <c r="R2207" s="6">
        <f t="shared" si="207"/>
        <v>232.26</v>
      </c>
      <c r="S2207" s="6">
        <f t="shared" si="208"/>
        <v>151.03200000000004</v>
      </c>
      <c r="T2207" s="8">
        <f t="shared" si="20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11">
        <f t="shared" si="204"/>
        <v>2026</v>
      </c>
      <c r="D2208" s="13" t="str">
        <f t="shared" si="205"/>
        <v>Q4</v>
      </c>
      <c r="E2208" s="4">
        <f>MONTH(SalesDataTable[[#This Row],[Order Date]])</f>
        <v>10</v>
      </c>
      <c r="F2208" s="4"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206"/>
        <v>103.52</v>
      </c>
      <c r="R2208" s="6">
        <f t="shared" si="207"/>
        <v>43.28</v>
      </c>
      <c r="S2208" s="6">
        <f t="shared" si="208"/>
        <v>60.239999999999995</v>
      </c>
      <c r="T2208" s="8">
        <f t="shared" si="20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11">
        <f t="shared" si="204"/>
        <v>2026</v>
      </c>
      <c r="D2209" s="13" t="str">
        <f t="shared" si="205"/>
        <v>Q4</v>
      </c>
      <c r="E2209" s="4">
        <f>MONTH(SalesDataTable[[#This Row],[Order Date]])</f>
        <v>10</v>
      </c>
      <c r="F2209" s="4"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206"/>
        <v>524.04300000000001</v>
      </c>
      <c r="R2209" s="6">
        <f t="shared" si="207"/>
        <v>317.52</v>
      </c>
      <c r="S2209" s="6">
        <f t="shared" si="208"/>
        <v>206.52300000000002</v>
      </c>
      <c r="T2209" s="8">
        <f t="shared" si="20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11">
        <f t="shared" si="204"/>
        <v>2026</v>
      </c>
      <c r="D2210" s="13" t="str">
        <f t="shared" si="205"/>
        <v>Q4</v>
      </c>
      <c r="E2210" s="4">
        <f>MONTH(SalesDataTable[[#This Row],[Order Date]])</f>
        <v>10</v>
      </c>
      <c r="F2210" s="4"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206"/>
        <v>119.12049999999999</v>
      </c>
      <c r="R2210" s="6">
        <f t="shared" si="207"/>
        <v>61.19</v>
      </c>
      <c r="S2210" s="6">
        <f t="shared" si="208"/>
        <v>57.930499999999995</v>
      </c>
      <c r="T2210" s="8">
        <f t="shared" si="20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11">
        <f t="shared" si="204"/>
        <v>2026</v>
      </c>
      <c r="D2211" s="13" t="str">
        <f t="shared" si="205"/>
        <v>Q4</v>
      </c>
      <c r="E2211" s="4">
        <f>MONTH(SalesDataTable[[#This Row],[Order Date]])</f>
        <v>10</v>
      </c>
      <c r="F2211" s="4"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206"/>
        <v>213.51149999999998</v>
      </c>
      <c r="R2211" s="6">
        <f t="shared" si="207"/>
        <v>118.28999999999999</v>
      </c>
      <c r="S2211" s="6">
        <f t="shared" si="208"/>
        <v>95.221499999999992</v>
      </c>
      <c r="T2211" s="8">
        <f t="shared" si="20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11">
        <f t="shared" si="204"/>
        <v>2026</v>
      </c>
      <c r="D2212" s="13" t="str">
        <f t="shared" si="205"/>
        <v>Q4</v>
      </c>
      <c r="E2212" s="4">
        <f>MONTH(SalesDataTable[[#This Row],[Order Date]])</f>
        <v>10</v>
      </c>
      <c r="F2212" s="4"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206"/>
        <v>105.42149999999999</v>
      </c>
      <c r="R2212" s="6">
        <f t="shared" si="207"/>
        <v>42.42</v>
      </c>
      <c r="S2212" s="6">
        <f t="shared" si="208"/>
        <v>63.001499999999993</v>
      </c>
      <c r="T2212" s="8">
        <f t="shared" si="20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11">
        <f t="shared" si="204"/>
        <v>2026</v>
      </c>
      <c r="D2213" s="13" t="str">
        <f t="shared" si="205"/>
        <v>Q4</v>
      </c>
      <c r="E2213" s="4">
        <f>MONTH(SalesDataTable[[#This Row],[Order Date]])</f>
        <v>10</v>
      </c>
      <c r="F2213" s="4"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206"/>
        <v>39.42</v>
      </c>
      <c r="R2213" s="6">
        <f t="shared" si="207"/>
        <v>14.58</v>
      </c>
      <c r="S2213" s="6">
        <f t="shared" si="208"/>
        <v>24.840000000000003</v>
      </c>
      <c r="T2213" s="8">
        <f t="shared" si="20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11">
        <f t="shared" si="204"/>
        <v>2026</v>
      </c>
      <c r="D2214" s="13" t="str">
        <f t="shared" si="205"/>
        <v>Q4</v>
      </c>
      <c r="E2214" s="4">
        <f>MONTH(SalesDataTable[[#This Row],[Order Date]])</f>
        <v>10</v>
      </c>
      <c r="F2214" s="4"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206"/>
        <v>101.32</v>
      </c>
      <c r="R2214" s="6">
        <f t="shared" si="207"/>
        <v>44.04</v>
      </c>
      <c r="S2214" s="6">
        <f t="shared" si="208"/>
        <v>57.279999999999994</v>
      </c>
      <c r="T2214" s="8">
        <f t="shared" si="20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11">
        <f t="shared" si="204"/>
        <v>2026</v>
      </c>
      <c r="D2215" s="13" t="str">
        <f t="shared" si="205"/>
        <v>Q4</v>
      </c>
      <c r="E2215" s="4">
        <f>MONTH(SalesDataTable[[#This Row],[Order Date]])</f>
        <v>10</v>
      </c>
      <c r="F2215" s="4"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206"/>
        <v>259.05599999999998</v>
      </c>
      <c r="R2215" s="6">
        <f t="shared" si="207"/>
        <v>126.04</v>
      </c>
      <c r="S2215" s="6">
        <f t="shared" si="208"/>
        <v>133.01599999999996</v>
      </c>
      <c r="T2215" s="8">
        <f t="shared" si="20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11">
        <f t="shared" si="204"/>
        <v>2026</v>
      </c>
      <c r="D2216" s="13" t="str">
        <f t="shared" si="205"/>
        <v>Q4</v>
      </c>
      <c r="E2216" s="4">
        <f>MONTH(SalesDataTable[[#This Row],[Order Date]])</f>
        <v>10</v>
      </c>
      <c r="F2216" s="4"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206"/>
        <v>47.233999999999995</v>
      </c>
      <c r="R2216" s="6">
        <f t="shared" si="207"/>
        <v>22.5</v>
      </c>
      <c r="S2216" s="6">
        <f t="shared" si="208"/>
        <v>24.733999999999995</v>
      </c>
      <c r="T2216" s="8">
        <f t="shared" si="20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11">
        <f t="shared" si="204"/>
        <v>2026</v>
      </c>
      <c r="D2217" s="13" t="str">
        <f t="shared" si="205"/>
        <v>Q4</v>
      </c>
      <c r="E2217" s="4">
        <f>MONTH(SalesDataTable[[#This Row],[Order Date]])</f>
        <v>10</v>
      </c>
      <c r="F2217" s="4"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206"/>
        <v>36.58</v>
      </c>
      <c r="R2217" s="6">
        <f t="shared" si="207"/>
        <v>13.5</v>
      </c>
      <c r="S2217" s="6">
        <f t="shared" si="208"/>
        <v>23.08</v>
      </c>
      <c r="T2217" s="8">
        <f t="shared" si="20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11">
        <f t="shared" si="204"/>
        <v>2026</v>
      </c>
      <c r="D2218" s="13" t="str">
        <f t="shared" si="205"/>
        <v>Q4</v>
      </c>
      <c r="E2218" s="4">
        <f>MONTH(SalesDataTable[[#This Row],[Order Date]])</f>
        <v>10</v>
      </c>
      <c r="F2218" s="4"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206"/>
        <v>78.013999999999996</v>
      </c>
      <c r="R2218" s="6">
        <f t="shared" si="207"/>
        <v>30.14</v>
      </c>
      <c r="S2218" s="6">
        <f t="shared" si="208"/>
        <v>47.873999999999995</v>
      </c>
      <c r="T2218" s="8">
        <f t="shared" si="20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11">
        <f t="shared" si="204"/>
        <v>2026</v>
      </c>
      <c r="D2219" s="13" t="str">
        <f t="shared" si="205"/>
        <v>Q4</v>
      </c>
      <c r="E2219" s="4">
        <f>MONTH(SalesDataTable[[#This Row],[Order Date]])</f>
        <v>10</v>
      </c>
      <c r="F2219" s="4"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206"/>
        <v>103.51300000000001</v>
      </c>
      <c r="R2219" s="6">
        <f t="shared" si="207"/>
        <v>61.55</v>
      </c>
      <c r="S2219" s="6">
        <f t="shared" si="208"/>
        <v>41.963000000000008</v>
      </c>
      <c r="T2219" s="8">
        <f t="shared" si="20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11">
        <f t="shared" si="204"/>
        <v>2026</v>
      </c>
      <c r="D2220" s="13" t="str">
        <f t="shared" si="205"/>
        <v>Q4</v>
      </c>
      <c r="E2220" s="4">
        <f>MONTH(SalesDataTable[[#This Row],[Order Date]])</f>
        <v>10</v>
      </c>
      <c r="F2220" s="4"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206"/>
        <v>522.72000000000014</v>
      </c>
      <c r="R2220" s="6">
        <f t="shared" si="207"/>
        <v>336.04999999999995</v>
      </c>
      <c r="S2220" s="6">
        <f t="shared" si="208"/>
        <v>186.67000000000019</v>
      </c>
      <c r="T2220" s="8">
        <f t="shared" si="20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11">
        <f t="shared" si="204"/>
        <v>2026</v>
      </c>
      <c r="D2221" s="13" t="str">
        <f t="shared" si="205"/>
        <v>Q4</v>
      </c>
      <c r="E2221" s="4">
        <f>MONTH(SalesDataTable[[#This Row],[Order Date]])</f>
        <v>10</v>
      </c>
      <c r="F2221" s="4"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206"/>
        <v>161.94999999999999</v>
      </c>
      <c r="R2221" s="6">
        <f t="shared" si="207"/>
        <v>86.61</v>
      </c>
      <c r="S2221" s="6">
        <f t="shared" si="208"/>
        <v>75.339999999999989</v>
      </c>
      <c r="T2221" s="8">
        <f t="shared" si="20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11">
        <f t="shared" si="204"/>
        <v>2026</v>
      </c>
      <c r="D2222" s="13" t="str">
        <f t="shared" si="205"/>
        <v>Q4</v>
      </c>
      <c r="E2222" s="4">
        <f>MONTH(SalesDataTable[[#This Row],[Order Date]])</f>
        <v>10</v>
      </c>
      <c r="F2222" s="4"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206"/>
        <v>167.2</v>
      </c>
      <c r="R2222" s="6">
        <f t="shared" si="207"/>
        <v>86.02</v>
      </c>
      <c r="S2222" s="6">
        <f t="shared" si="208"/>
        <v>81.179999999999993</v>
      </c>
      <c r="T2222" s="8">
        <f t="shared" si="20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11">
        <f t="shared" si="204"/>
        <v>2026</v>
      </c>
      <c r="D2223" s="13" t="str">
        <f t="shared" si="205"/>
        <v>Q4</v>
      </c>
      <c r="E2223" s="4">
        <f>MONTH(SalesDataTable[[#This Row],[Order Date]])</f>
        <v>10</v>
      </c>
      <c r="F2223" s="4"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206"/>
        <v>495.18449999999996</v>
      </c>
      <c r="R2223" s="6">
        <f t="shared" si="207"/>
        <v>312.65999999999997</v>
      </c>
      <c r="S2223" s="6">
        <f t="shared" si="208"/>
        <v>182.52449999999999</v>
      </c>
      <c r="T2223" s="8">
        <f t="shared" si="20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11">
        <f t="shared" si="204"/>
        <v>2026</v>
      </c>
      <c r="D2224" s="13" t="str">
        <f t="shared" si="205"/>
        <v>Q4</v>
      </c>
      <c r="E2224" s="4">
        <f>MONTH(SalesDataTable[[#This Row],[Order Date]])</f>
        <v>10</v>
      </c>
      <c r="F2224" s="4"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206"/>
        <v>502.23</v>
      </c>
      <c r="R2224" s="6">
        <f t="shared" si="207"/>
        <v>255.99</v>
      </c>
      <c r="S2224" s="6">
        <f t="shared" si="208"/>
        <v>246.24</v>
      </c>
      <c r="T2224" s="8">
        <f t="shared" si="20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11">
        <f t="shared" si="204"/>
        <v>2026</v>
      </c>
      <c r="D2225" s="13" t="str">
        <f t="shared" si="205"/>
        <v>Q4</v>
      </c>
      <c r="E2225" s="4">
        <f>MONTH(SalesDataTable[[#This Row],[Order Date]])</f>
        <v>10</v>
      </c>
      <c r="F2225" s="4"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206"/>
        <v>73.494</v>
      </c>
      <c r="R2225" s="6">
        <f t="shared" si="207"/>
        <v>29.82</v>
      </c>
      <c r="S2225" s="6">
        <f t="shared" si="208"/>
        <v>43.673999999999999</v>
      </c>
      <c r="T2225" s="8">
        <f t="shared" si="20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11">
        <f t="shared" si="204"/>
        <v>2026</v>
      </c>
      <c r="D2226" s="13" t="str">
        <f t="shared" si="205"/>
        <v>Q4</v>
      </c>
      <c r="E2226" s="4">
        <f>MONTH(SalesDataTable[[#This Row],[Order Date]])</f>
        <v>10</v>
      </c>
      <c r="F2226" s="4"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206"/>
        <v>873.072</v>
      </c>
      <c r="R2226" s="6">
        <f t="shared" si="207"/>
        <v>460.68</v>
      </c>
      <c r="S2226" s="6">
        <f t="shared" si="208"/>
        <v>412.392</v>
      </c>
      <c r="T2226" s="8">
        <f t="shared" si="20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11">
        <f t="shared" si="204"/>
        <v>2026</v>
      </c>
      <c r="D2227" s="13" t="str">
        <f t="shared" si="205"/>
        <v>Q4</v>
      </c>
      <c r="E2227" s="4">
        <f>MONTH(SalesDataTable[[#This Row],[Order Date]])</f>
        <v>10</v>
      </c>
      <c r="F2227" s="4"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206"/>
        <v>39.65</v>
      </c>
      <c r="R2227" s="6">
        <f t="shared" si="207"/>
        <v>16.38</v>
      </c>
      <c r="S2227" s="6">
        <f t="shared" si="208"/>
        <v>23.27</v>
      </c>
      <c r="T2227" s="8">
        <f t="shared" si="20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11">
        <f t="shared" si="204"/>
        <v>2026</v>
      </c>
      <c r="D2228" s="13" t="str">
        <f t="shared" si="205"/>
        <v>Q4</v>
      </c>
      <c r="E2228" s="4">
        <f>MONTH(SalesDataTable[[#This Row],[Order Date]])</f>
        <v>10</v>
      </c>
      <c r="F2228" s="4"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206"/>
        <v>92.222999999999999</v>
      </c>
      <c r="R2228" s="6">
        <f t="shared" si="207"/>
        <v>49.75</v>
      </c>
      <c r="S2228" s="6">
        <f t="shared" si="208"/>
        <v>42.472999999999999</v>
      </c>
      <c r="T2228" s="8">
        <f t="shared" si="20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11">
        <f t="shared" si="204"/>
        <v>2026</v>
      </c>
      <c r="D2229" s="13" t="str">
        <f t="shared" si="205"/>
        <v>Q4</v>
      </c>
      <c r="E2229" s="4">
        <f>MONTH(SalesDataTable[[#This Row],[Order Date]])</f>
        <v>10</v>
      </c>
      <c r="F2229" s="4"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206"/>
        <v>80.86</v>
      </c>
      <c r="R2229" s="6">
        <f t="shared" si="207"/>
        <v>29.76</v>
      </c>
      <c r="S2229" s="6">
        <f t="shared" si="208"/>
        <v>51.099999999999994</v>
      </c>
      <c r="T2229" s="8">
        <f t="shared" si="20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11">
        <f t="shared" si="204"/>
        <v>2026</v>
      </c>
      <c r="D2230" s="13" t="str">
        <f t="shared" si="205"/>
        <v>Q4</v>
      </c>
      <c r="E2230" s="4">
        <f>MONTH(SalesDataTable[[#This Row],[Order Date]])</f>
        <v>10</v>
      </c>
      <c r="F2230" s="4"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206"/>
        <v>68.171999999999997</v>
      </c>
      <c r="R2230" s="6">
        <f t="shared" si="207"/>
        <v>27.04</v>
      </c>
      <c r="S2230" s="6">
        <f t="shared" si="208"/>
        <v>41.131999999999998</v>
      </c>
      <c r="T2230" s="8">
        <f t="shared" si="20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11">
        <f t="shared" si="204"/>
        <v>2026</v>
      </c>
      <c r="D2231" s="13" t="str">
        <f t="shared" si="205"/>
        <v>Q4</v>
      </c>
      <c r="E2231" s="4">
        <f>MONTH(SalesDataTable[[#This Row],[Order Date]])</f>
        <v>10</v>
      </c>
      <c r="F2231" s="4"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206"/>
        <v>80.400000000000006</v>
      </c>
      <c r="R2231" s="6">
        <f t="shared" si="207"/>
        <v>43.34</v>
      </c>
      <c r="S2231" s="6">
        <f t="shared" si="208"/>
        <v>37.06</v>
      </c>
      <c r="T2231" s="8">
        <f t="shared" si="20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11">
        <f t="shared" si="204"/>
        <v>2026</v>
      </c>
      <c r="D2232" s="13" t="str">
        <f t="shared" si="205"/>
        <v>Q4</v>
      </c>
      <c r="E2232" s="4">
        <f>MONTH(SalesDataTable[[#This Row],[Order Date]])</f>
        <v>10</v>
      </c>
      <c r="F2232" s="4"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206"/>
        <v>37.08</v>
      </c>
      <c r="R2232" s="6">
        <f t="shared" si="207"/>
        <v>13.62</v>
      </c>
      <c r="S2232" s="6">
        <f t="shared" si="208"/>
        <v>23.46</v>
      </c>
      <c r="T2232" s="8">
        <f t="shared" si="20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11">
        <f t="shared" si="204"/>
        <v>2026</v>
      </c>
      <c r="D2233" s="13" t="str">
        <f t="shared" si="205"/>
        <v>Q4</v>
      </c>
      <c r="E2233" s="4">
        <f>MONTH(SalesDataTable[[#This Row],[Order Date]])</f>
        <v>10</v>
      </c>
      <c r="F2233" s="4"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206"/>
        <v>995.52</v>
      </c>
      <c r="R2233" s="6">
        <f t="shared" si="207"/>
        <v>525.29999999999995</v>
      </c>
      <c r="S2233" s="6">
        <f t="shared" si="208"/>
        <v>470.22</v>
      </c>
      <c r="T2233" s="8">
        <f t="shared" si="20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11">
        <f t="shared" si="204"/>
        <v>2026</v>
      </c>
      <c r="D2234" s="13" t="str">
        <f t="shared" si="205"/>
        <v>Q4</v>
      </c>
      <c r="E2234" s="4">
        <f>MONTH(SalesDataTable[[#This Row],[Order Date]])</f>
        <v>10</v>
      </c>
      <c r="F2234" s="4"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206"/>
        <v>135.19</v>
      </c>
      <c r="R2234" s="6">
        <f t="shared" si="207"/>
        <v>68.319999999999993</v>
      </c>
      <c r="S2234" s="6">
        <f t="shared" si="208"/>
        <v>66.87</v>
      </c>
      <c r="T2234" s="8">
        <f t="shared" si="20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11">
        <f t="shared" si="204"/>
        <v>2026</v>
      </c>
      <c r="D2235" s="13" t="str">
        <f t="shared" si="205"/>
        <v>Q4</v>
      </c>
      <c r="E2235" s="4">
        <f>MONTH(SalesDataTable[[#This Row],[Order Date]])</f>
        <v>11</v>
      </c>
      <c r="F2235" s="4"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206"/>
        <v>241.12800000000001</v>
      </c>
      <c r="R2235" s="6">
        <f t="shared" si="207"/>
        <v>130.88</v>
      </c>
      <c r="S2235" s="6">
        <f t="shared" si="208"/>
        <v>110.24800000000002</v>
      </c>
      <c r="T2235" s="8">
        <f t="shared" si="20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11">
        <f t="shared" si="204"/>
        <v>2026</v>
      </c>
      <c r="D2236" s="13" t="str">
        <f t="shared" si="205"/>
        <v>Q4</v>
      </c>
      <c r="E2236" s="4">
        <f>MONTH(SalesDataTable[[#This Row],[Order Date]])</f>
        <v>11</v>
      </c>
      <c r="F2236" s="4"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206"/>
        <v>147.25949999999997</v>
      </c>
      <c r="R2236" s="6">
        <f t="shared" si="207"/>
        <v>68.400000000000006</v>
      </c>
      <c r="S2236" s="6">
        <f t="shared" si="208"/>
        <v>78.859499999999969</v>
      </c>
      <c r="T2236" s="8">
        <f t="shared" si="20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11">
        <f t="shared" si="204"/>
        <v>2026</v>
      </c>
      <c r="D2237" s="13" t="str">
        <f t="shared" si="205"/>
        <v>Q4</v>
      </c>
      <c r="E2237" s="4">
        <f>MONTH(SalesDataTable[[#This Row],[Order Date]])</f>
        <v>11</v>
      </c>
      <c r="F2237" s="4"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206"/>
        <v>127.89100000000001</v>
      </c>
      <c r="R2237" s="6">
        <f t="shared" si="207"/>
        <v>78.39</v>
      </c>
      <c r="S2237" s="6">
        <f t="shared" si="208"/>
        <v>49.501000000000005</v>
      </c>
      <c r="T2237" s="8">
        <f t="shared" si="20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11">
        <f t="shared" si="204"/>
        <v>2026</v>
      </c>
      <c r="D2238" s="13" t="str">
        <f t="shared" si="205"/>
        <v>Q4</v>
      </c>
      <c r="E2238" s="4">
        <f>MONTH(SalesDataTable[[#This Row],[Order Date]])</f>
        <v>11</v>
      </c>
      <c r="F2238" s="4"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206"/>
        <v>93.177000000000007</v>
      </c>
      <c r="R2238" s="6">
        <f t="shared" si="207"/>
        <v>51.75</v>
      </c>
      <c r="S2238" s="6">
        <f t="shared" si="208"/>
        <v>41.427000000000007</v>
      </c>
      <c r="T2238" s="8">
        <f t="shared" si="20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11">
        <f t="shared" si="204"/>
        <v>2026</v>
      </c>
      <c r="D2239" s="13" t="str">
        <f t="shared" si="205"/>
        <v>Q4</v>
      </c>
      <c r="E2239" s="4">
        <f>MONTH(SalesDataTable[[#This Row],[Order Date]])</f>
        <v>11</v>
      </c>
      <c r="F2239" s="4"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206"/>
        <v>413.32</v>
      </c>
      <c r="R2239" s="6">
        <f t="shared" si="207"/>
        <v>196.6</v>
      </c>
      <c r="S2239" s="6">
        <f t="shared" si="208"/>
        <v>216.72</v>
      </c>
      <c r="T2239" s="8">
        <f t="shared" si="20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11">
        <f t="shared" si="204"/>
        <v>2026</v>
      </c>
      <c r="D2240" s="13" t="str">
        <f t="shared" si="205"/>
        <v>Q4</v>
      </c>
      <c r="E2240" s="4">
        <f>MONTH(SalesDataTable[[#This Row],[Order Date]])</f>
        <v>11</v>
      </c>
      <c r="F2240" s="4"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206"/>
        <v>157.58999999999997</v>
      </c>
      <c r="R2240" s="6">
        <f t="shared" si="207"/>
        <v>66.349999999999994</v>
      </c>
      <c r="S2240" s="6">
        <f t="shared" si="208"/>
        <v>91.239999999999981</v>
      </c>
      <c r="T2240" s="8">
        <f t="shared" si="20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11">
        <f t="shared" si="204"/>
        <v>2026</v>
      </c>
      <c r="D2241" s="13" t="str">
        <f t="shared" si="205"/>
        <v>Q4</v>
      </c>
      <c r="E2241" s="4">
        <f>MONTH(SalesDataTable[[#This Row],[Order Date]])</f>
        <v>11</v>
      </c>
      <c r="F2241" s="4"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206"/>
        <v>529.32000000000005</v>
      </c>
      <c r="R2241" s="6">
        <f t="shared" si="207"/>
        <v>326</v>
      </c>
      <c r="S2241" s="6">
        <f t="shared" si="208"/>
        <v>203.32000000000005</v>
      </c>
      <c r="T2241" s="8">
        <f t="shared" si="20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11">
        <f t="shared" ref="C2242:C2305" si="210">YEAR(B2242)</f>
        <v>2026</v>
      </c>
      <c r="D2242" s="13" t="str">
        <f t="shared" ref="D2242:D2305" si="211">"Q"&amp;ROUNDUP(MONTH(B2242)/3,0)</f>
        <v>Q4</v>
      </c>
      <c r="E2242" s="4">
        <f>MONTH(SalesDataTable[[#This Row],[Order Date]])</f>
        <v>11</v>
      </c>
      <c r="F2242" s="4"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212">M2242*N2242*(1-O2242)</f>
        <v>100.86</v>
      </c>
      <c r="R2242" s="6">
        <f t="shared" ref="R2242:R2305" si="213">M2242*P2242</f>
        <v>45.08</v>
      </c>
      <c r="S2242" s="6">
        <f t="shared" ref="S2242:S2305" si="214">Q2242-R2242</f>
        <v>55.78</v>
      </c>
      <c r="T2242" s="8">
        <f t="shared" ref="T2242:T2305" si="215">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11">
        <f t="shared" si="210"/>
        <v>2026</v>
      </c>
      <c r="D2243" s="13" t="str">
        <f t="shared" si="211"/>
        <v>Q4</v>
      </c>
      <c r="E2243" s="4">
        <f>MONTH(SalesDataTable[[#This Row],[Order Date]])</f>
        <v>11</v>
      </c>
      <c r="F2243" s="4"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212"/>
        <v>127.62749999999998</v>
      </c>
      <c r="R2243" s="6">
        <f t="shared" si="213"/>
        <v>67.08</v>
      </c>
      <c r="S2243" s="6">
        <f t="shared" si="214"/>
        <v>60.547499999999985</v>
      </c>
      <c r="T2243" s="8">
        <f t="shared" si="215"/>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11">
        <f t="shared" si="210"/>
        <v>2026</v>
      </c>
      <c r="D2244" s="13" t="str">
        <f t="shared" si="211"/>
        <v>Q4</v>
      </c>
      <c r="E2244" s="4">
        <f>MONTH(SalesDataTable[[#This Row],[Order Date]])</f>
        <v>11</v>
      </c>
      <c r="F2244" s="4"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212"/>
        <v>187.28299999999999</v>
      </c>
      <c r="R2244" s="6">
        <f t="shared" si="213"/>
        <v>102.87</v>
      </c>
      <c r="S2244" s="6">
        <f t="shared" si="214"/>
        <v>84.412999999999982</v>
      </c>
      <c r="T2244" s="8">
        <f t="shared" si="215"/>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11">
        <f t="shared" si="210"/>
        <v>2026</v>
      </c>
      <c r="D2245" s="13" t="str">
        <f t="shared" si="211"/>
        <v>Q4</v>
      </c>
      <c r="E2245" s="4">
        <f>MONTH(SalesDataTable[[#This Row],[Order Date]])</f>
        <v>11</v>
      </c>
      <c r="F2245" s="4"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212"/>
        <v>324.58499999999998</v>
      </c>
      <c r="R2245" s="6">
        <f t="shared" si="213"/>
        <v>157.05000000000001</v>
      </c>
      <c r="S2245" s="6">
        <f t="shared" si="214"/>
        <v>167.53499999999997</v>
      </c>
      <c r="T2245" s="8">
        <f t="shared" si="215"/>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11">
        <f t="shared" si="210"/>
        <v>2026</v>
      </c>
      <c r="D2246" s="13" t="str">
        <f t="shared" si="211"/>
        <v>Q4</v>
      </c>
      <c r="E2246" s="4">
        <f>MONTH(SalesDataTable[[#This Row],[Order Date]])</f>
        <v>11</v>
      </c>
      <c r="F2246" s="4"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212"/>
        <v>2458.8719999999998</v>
      </c>
      <c r="R2246" s="6">
        <f t="shared" si="213"/>
        <v>1600.8</v>
      </c>
      <c r="S2246" s="6">
        <f t="shared" si="214"/>
        <v>858.07199999999989</v>
      </c>
      <c r="T2246" s="8">
        <f t="shared" si="215"/>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11">
        <f t="shared" si="210"/>
        <v>2026</v>
      </c>
      <c r="D2247" s="13" t="str">
        <f t="shared" si="211"/>
        <v>Q4</v>
      </c>
      <c r="E2247" s="4">
        <f>MONTH(SalesDataTable[[#This Row],[Order Date]])</f>
        <v>11</v>
      </c>
      <c r="F2247" s="4"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212"/>
        <v>34.646499999999996</v>
      </c>
      <c r="R2247" s="6">
        <f t="shared" si="213"/>
        <v>13.88</v>
      </c>
      <c r="S2247" s="6">
        <f t="shared" si="214"/>
        <v>20.766499999999994</v>
      </c>
      <c r="T2247" s="8">
        <f t="shared" si="215"/>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11">
        <f t="shared" si="210"/>
        <v>2026</v>
      </c>
      <c r="D2248" s="13" t="str">
        <f t="shared" si="211"/>
        <v>Q4</v>
      </c>
      <c r="E2248" s="4">
        <f>MONTH(SalesDataTable[[#This Row],[Order Date]])</f>
        <v>11</v>
      </c>
      <c r="F2248" s="4"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212"/>
        <v>121.34599999999999</v>
      </c>
      <c r="R2248" s="6">
        <f t="shared" si="213"/>
        <v>54.08</v>
      </c>
      <c r="S2248" s="6">
        <f t="shared" si="214"/>
        <v>67.265999999999991</v>
      </c>
      <c r="T2248" s="8">
        <f t="shared" si="215"/>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11">
        <f t="shared" si="210"/>
        <v>2026</v>
      </c>
      <c r="D2249" s="13" t="str">
        <f t="shared" si="211"/>
        <v>Q4</v>
      </c>
      <c r="E2249" s="4">
        <f>MONTH(SalesDataTable[[#This Row],[Order Date]])</f>
        <v>11</v>
      </c>
      <c r="F2249" s="4"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212"/>
        <v>63.612000000000009</v>
      </c>
      <c r="R2249" s="6">
        <f t="shared" si="213"/>
        <v>27.64</v>
      </c>
      <c r="S2249" s="6">
        <f t="shared" si="214"/>
        <v>35.972000000000008</v>
      </c>
      <c r="T2249" s="8">
        <f t="shared" si="215"/>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11">
        <f t="shared" si="210"/>
        <v>2026</v>
      </c>
      <c r="D2250" s="13" t="str">
        <f t="shared" si="211"/>
        <v>Q4</v>
      </c>
      <c r="E2250" s="4">
        <f>MONTH(SalesDataTable[[#This Row],[Order Date]])</f>
        <v>11</v>
      </c>
      <c r="F2250" s="4"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212"/>
        <v>177.83999999999997</v>
      </c>
      <c r="R2250" s="6">
        <f t="shared" si="213"/>
        <v>74.08</v>
      </c>
      <c r="S2250" s="6">
        <f t="shared" si="214"/>
        <v>103.75999999999998</v>
      </c>
      <c r="T2250" s="8">
        <f t="shared" si="215"/>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11">
        <f t="shared" si="210"/>
        <v>2026</v>
      </c>
      <c r="D2251" s="13" t="str">
        <f t="shared" si="211"/>
        <v>Q4</v>
      </c>
      <c r="E2251" s="4">
        <f>MONTH(SalesDataTable[[#This Row],[Order Date]])</f>
        <v>11</v>
      </c>
      <c r="F2251" s="4"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212"/>
        <v>188.423</v>
      </c>
      <c r="R2251" s="6">
        <f t="shared" si="213"/>
        <v>103.2</v>
      </c>
      <c r="S2251" s="6">
        <f t="shared" si="214"/>
        <v>85.222999999999999</v>
      </c>
      <c r="T2251" s="8">
        <f t="shared" si="215"/>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11">
        <f t="shared" si="210"/>
        <v>2026</v>
      </c>
      <c r="D2252" s="13" t="str">
        <f t="shared" si="211"/>
        <v>Q4</v>
      </c>
      <c r="E2252" s="4">
        <f>MONTH(SalesDataTable[[#This Row],[Order Date]])</f>
        <v>11</v>
      </c>
      <c r="F2252" s="4"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212"/>
        <v>550.17000000000007</v>
      </c>
      <c r="R2252" s="6">
        <f t="shared" si="213"/>
        <v>341.5</v>
      </c>
      <c r="S2252" s="6">
        <f t="shared" si="214"/>
        <v>208.67000000000007</v>
      </c>
      <c r="T2252" s="8">
        <f t="shared" si="215"/>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11">
        <f t="shared" si="210"/>
        <v>2026</v>
      </c>
      <c r="D2253" s="13" t="str">
        <f t="shared" si="211"/>
        <v>Q4</v>
      </c>
      <c r="E2253" s="4">
        <f>MONTH(SalesDataTable[[#This Row],[Order Date]])</f>
        <v>11</v>
      </c>
      <c r="F2253" s="4"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212"/>
        <v>181.35599999999999</v>
      </c>
      <c r="R2253" s="6">
        <f t="shared" si="213"/>
        <v>99.27000000000001</v>
      </c>
      <c r="S2253" s="6">
        <f t="shared" si="214"/>
        <v>82.085999999999984</v>
      </c>
      <c r="T2253" s="8">
        <f t="shared" si="215"/>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11">
        <f t="shared" si="210"/>
        <v>2026</v>
      </c>
      <c r="D2254" s="13" t="str">
        <f t="shared" si="211"/>
        <v>Q4</v>
      </c>
      <c r="E2254" s="4">
        <f>MONTH(SalesDataTable[[#This Row],[Order Date]])</f>
        <v>11</v>
      </c>
      <c r="F2254" s="4"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212"/>
        <v>139.23000000000002</v>
      </c>
      <c r="R2254" s="6">
        <f t="shared" si="213"/>
        <v>83.82</v>
      </c>
      <c r="S2254" s="6">
        <f t="shared" si="214"/>
        <v>55.410000000000025</v>
      </c>
      <c r="T2254" s="8">
        <f t="shared" si="215"/>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11">
        <f t="shared" si="210"/>
        <v>2026</v>
      </c>
      <c r="D2255" s="13" t="str">
        <f t="shared" si="211"/>
        <v>Q4</v>
      </c>
      <c r="E2255" s="4">
        <f>MONTH(SalesDataTable[[#This Row],[Order Date]])</f>
        <v>11</v>
      </c>
      <c r="F2255" s="4"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212"/>
        <v>627.45600000000002</v>
      </c>
      <c r="R2255" s="6">
        <f t="shared" si="213"/>
        <v>358.6</v>
      </c>
      <c r="S2255" s="6">
        <f t="shared" si="214"/>
        <v>268.85599999999999</v>
      </c>
      <c r="T2255" s="8">
        <f t="shared" si="215"/>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11">
        <f t="shared" si="210"/>
        <v>2026</v>
      </c>
      <c r="D2256" s="13" t="str">
        <f t="shared" si="211"/>
        <v>Q4</v>
      </c>
      <c r="E2256" s="4">
        <f>MONTH(SalesDataTable[[#This Row],[Order Date]])</f>
        <v>11</v>
      </c>
      <c r="F2256" s="4"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212"/>
        <v>91.35</v>
      </c>
      <c r="R2256" s="6">
        <f t="shared" si="213"/>
        <v>45.5</v>
      </c>
      <c r="S2256" s="6">
        <f t="shared" si="214"/>
        <v>45.849999999999994</v>
      </c>
      <c r="T2256" s="8">
        <f t="shared" si="215"/>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11">
        <f t="shared" si="210"/>
        <v>2026</v>
      </c>
      <c r="D2257" s="13" t="str">
        <f t="shared" si="211"/>
        <v>Q4</v>
      </c>
      <c r="E2257" s="4">
        <f>MONTH(SalesDataTable[[#This Row],[Order Date]])</f>
        <v>11</v>
      </c>
      <c r="F2257" s="4"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212"/>
        <v>33.264000000000003</v>
      </c>
      <c r="R2257" s="6">
        <f t="shared" si="213"/>
        <v>14.18</v>
      </c>
      <c r="S2257" s="6">
        <f t="shared" si="214"/>
        <v>19.084000000000003</v>
      </c>
      <c r="T2257" s="8">
        <f t="shared" si="215"/>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11">
        <f t="shared" si="210"/>
        <v>2026</v>
      </c>
      <c r="D2258" s="13" t="str">
        <f t="shared" si="211"/>
        <v>Q4</v>
      </c>
      <c r="E2258" s="4">
        <f>MONTH(SalesDataTable[[#This Row],[Order Date]])</f>
        <v>11</v>
      </c>
      <c r="F2258" s="4"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212"/>
        <v>49.61</v>
      </c>
      <c r="R2258" s="6">
        <f t="shared" si="213"/>
        <v>22.8</v>
      </c>
      <c r="S2258" s="6">
        <f t="shared" si="214"/>
        <v>26.81</v>
      </c>
      <c r="T2258" s="8">
        <f t="shared" si="215"/>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11">
        <f t="shared" si="210"/>
        <v>2026</v>
      </c>
      <c r="D2259" s="13" t="str">
        <f t="shared" si="211"/>
        <v>Q4</v>
      </c>
      <c r="E2259" s="4">
        <f>MONTH(SalesDataTable[[#This Row],[Order Date]])</f>
        <v>11</v>
      </c>
      <c r="F2259" s="4"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212"/>
        <v>44.783999999999999</v>
      </c>
      <c r="R2259" s="6">
        <f t="shared" si="213"/>
        <v>21.94</v>
      </c>
      <c r="S2259" s="6">
        <f t="shared" si="214"/>
        <v>22.843999999999998</v>
      </c>
      <c r="T2259" s="8">
        <f t="shared" si="215"/>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11">
        <f t="shared" si="210"/>
        <v>2026</v>
      </c>
      <c r="D2260" s="13" t="str">
        <f t="shared" si="211"/>
        <v>Q4</v>
      </c>
      <c r="E2260" s="4">
        <f>MONTH(SalesDataTable[[#This Row],[Order Date]])</f>
        <v>11</v>
      </c>
      <c r="F2260" s="4"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212"/>
        <v>35.972999999999999</v>
      </c>
      <c r="R2260" s="6">
        <f t="shared" si="213"/>
        <v>16.93</v>
      </c>
      <c r="S2260" s="6">
        <f t="shared" si="214"/>
        <v>19.042999999999999</v>
      </c>
      <c r="T2260" s="8">
        <f t="shared" si="215"/>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11">
        <f t="shared" si="210"/>
        <v>2026</v>
      </c>
      <c r="D2261" s="13" t="str">
        <f t="shared" si="211"/>
        <v>Q4</v>
      </c>
      <c r="E2261" s="4">
        <f>MONTH(SalesDataTable[[#This Row],[Order Date]])</f>
        <v>11</v>
      </c>
      <c r="F2261" s="4"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212"/>
        <v>603.82799999999997</v>
      </c>
      <c r="R2261" s="6">
        <f t="shared" si="213"/>
        <v>399.74</v>
      </c>
      <c r="S2261" s="6">
        <f t="shared" si="214"/>
        <v>204.08799999999997</v>
      </c>
      <c r="T2261" s="8">
        <f t="shared" si="215"/>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11">
        <f t="shared" si="210"/>
        <v>2026</v>
      </c>
      <c r="D2262" s="13" t="str">
        <f t="shared" si="211"/>
        <v>Q4</v>
      </c>
      <c r="E2262" s="4">
        <f>MONTH(SalesDataTable[[#This Row],[Order Date]])</f>
        <v>11</v>
      </c>
      <c r="F2262" s="4"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212"/>
        <v>586.94799999999998</v>
      </c>
      <c r="R2262" s="6">
        <f t="shared" si="213"/>
        <v>321.92</v>
      </c>
      <c r="S2262" s="6">
        <f t="shared" si="214"/>
        <v>265.02799999999996</v>
      </c>
      <c r="T2262" s="8">
        <f t="shared" si="215"/>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11">
        <f t="shared" si="210"/>
        <v>2026</v>
      </c>
      <c r="D2263" s="13" t="str">
        <f t="shared" si="211"/>
        <v>Q4</v>
      </c>
      <c r="E2263" s="4">
        <f>MONTH(SalesDataTable[[#This Row],[Order Date]])</f>
        <v>11</v>
      </c>
      <c r="F2263" s="4"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212"/>
        <v>338.89499999999998</v>
      </c>
      <c r="R2263" s="6">
        <f t="shared" si="213"/>
        <v>143.1</v>
      </c>
      <c r="S2263" s="6">
        <f t="shared" si="214"/>
        <v>195.79499999999999</v>
      </c>
      <c r="T2263" s="8">
        <f t="shared" si="215"/>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11">
        <f t="shared" si="210"/>
        <v>2026</v>
      </c>
      <c r="D2264" s="13" t="str">
        <f t="shared" si="211"/>
        <v>Q4</v>
      </c>
      <c r="E2264" s="4">
        <f>MONTH(SalesDataTable[[#This Row],[Order Date]])</f>
        <v>11</v>
      </c>
      <c r="F2264" s="4"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212"/>
        <v>149.10400000000001</v>
      </c>
      <c r="R2264" s="6">
        <f t="shared" si="213"/>
        <v>91.4</v>
      </c>
      <c r="S2264" s="6">
        <f t="shared" si="214"/>
        <v>57.704000000000008</v>
      </c>
      <c r="T2264" s="8">
        <f t="shared" si="215"/>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11">
        <f t="shared" si="210"/>
        <v>2026</v>
      </c>
      <c r="D2265" s="13" t="str">
        <f t="shared" si="211"/>
        <v>Q4</v>
      </c>
      <c r="E2265" s="4">
        <f>MONTH(SalesDataTable[[#This Row],[Order Date]])</f>
        <v>11</v>
      </c>
      <c r="F2265" s="4"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212"/>
        <v>117.6765</v>
      </c>
      <c r="R2265" s="6">
        <f t="shared" si="213"/>
        <v>43.29</v>
      </c>
      <c r="S2265" s="6">
        <f t="shared" si="214"/>
        <v>74.386500000000012</v>
      </c>
      <c r="T2265" s="8">
        <f t="shared" si="215"/>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11">
        <f t="shared" si="210"/>
        <v>2026</v>
      </c>
      <c r="D2266" s="13" t="str">
        <f t="shared" si="211"/>
        <v>Q4</v>
      </c>
      <c r="E2266" s="4">
        <f>MONTH(SalesDataTable[[#This Row],[Order Date]])</f>
        <v>11</v>
      </c>
      <c r="F2266" s="4"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212"/>
        <v>45.683999999999997</v>
      </c>
      <c r="R2266" s="6">
        <f t="shared" si="213"/>
        <v>22.72</v>
      </c>
      <c r="S2266" s="6">
        <f t="shared" si="214"/>
        <v>22.963999999999999</v>
      </c>
      <c r="T2266" s="8">
        <f t="shared" si="215"/>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11">
        <f t="shared" si="210"/>
        <v>2026</v>
      </c>
      <c r="D2267" s="13" t="str">
        <f t="shared" si="211"/>
        <v>Q4</v>
      </c>
      <c r="E2267" s="4">
        <f>MONTH(SalesDataTable[[#This Row],[Order Date]])</f>
        <v>11</v>
      </c>
      <c r="F2267" s="4"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212"/>
        <v>34.142999999999994</v>
      </c>
      <c r="R2267" s="6">
        <f t="shared" si="213"/>
        <v>13.39</v>
      </c>
      <c r="S2267" s="6">
        <f t="shared" si="214"/>
        <v>20.752999999999993</v>
      </c>
      <c r="T2267" s="8">
        <f t="shared" si="215"/>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11">
        <f t="shared" si="210"/>
        <v>2026</v>
      </c>
      <c r="D2268" s="13" t="str">
        <f t="shared" si="211"/>
        <v>Q4</v>
      </c>
      <c r="E2268" s="4">
        <f>MONTH(SalesDataTable[[#This Row],[Order Date]])</f>
        <v>11</v>
      </c>
      <c r="F2268" s="4"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212"/>
        <v>266.03800000000001</v>
      </c>
      <c r="R2268" s="6">
        <f t="shared" si="213"/>
        <v>125.72</v>
      </c>
      <c r="S2268" s="6">
        <f t="shared" si="214"/>
        <v>140.31800000000001</v>
      </c>
      <c r="T2268" s="8">
        <f t="shared" si="215"/>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11">
        <f t="shared" si="210"/>
        <v>2026</v>
      </c>
      <c r="D2269" s="13" t="str">
        <f t="shared" si="211"/>
        <v>Q4</v>
      </c>
      <c r="E2269" s="4">
        <f>MONTH(SalesDataTable[[#This Row],[Order Date]])</f>
        <v>11</v>
      </c>
      <c r="F2269" s="4"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212"/>
        <v>411.26400000000001</v>
      </c>
      <c r="R2269" s="6">
        <f t="shared" si="213"/>
        <v>238.07999999999998</v>
      </c>
      <c r="S2269" s="6">
        <f t="shared" si="214"/>
        <v>173.18400000000003</v>
      </c>
      <c r="T2269" s="8">
        <f t="shared" si="215"/>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11">
        <f t="shared" si="210"/>
        <v>2026</v>
      </c>
      <c r="D2270" s="13" t="str">
        <f t="shared" si="211"/>
        <v>Q4</v>
      </c>
      <c r="E2270" s="4">
        <f>MONTH(SalesDataTable[[#This Row],[Order Date]])</f>
        <v>11</v>
      </c>
      <c r="F2270" s="4"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212"/>
        <v>47.803999999999995</v>
      </c>
      <c r="R2270" s="6">
        <f t="shared" si="213"/>
        <v>22.46</v>
      </c>
      <c r="S2270" s="6">
        <f t="shared" si="214"/>
        <v>25.343999999999994</v>
      </c>
      <c r="T2270" s="8">
        <f t="shared" si="215"/>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11">
        <f t="shared" si="210"/>
        <v>2026</v>
      </c>
      <c r="D2271" s="13" t="str">
        <f t="shared" si="211"/>
        <v>Q4</v>
      </c>
      <c r="E2271" s="4">
        <f>MONTH(SalesDataTable[[#This Row],[Order Date]])</f>
        <v>11</v>
      </c>
      <c r="F2271" s="4"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212"/>
        <v>256.76799999999997</v>
      </c>
      <c r="R2271" s="6">
        <f t="shared" si="213"/>
        <v>153.94</v>
      </c>
      <c r="S2271" s="6">
        <f t="shared" si="214"/>
        <v>102.82799999999997</v>
      </c>
      <c r="T2271" s="8">
        <f t="shared" si="215"/>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11">
        <f t="shared" si="210"/>
        <v>2026</v>
      </c>
      <c r="D2272" s="13" t="str">
        <f t="shared" si="211"/>
        <v>Q4</v>
      </c>
      <c r="E2272" s="4">
        <f>MONTH(SalesDataTable[[#This Row],[Order Date]])</f>
        <v>11</v>
      </c>
      <c r="F2272" s="4"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212"/>
        <v>111.02399999999999</v>
      </c>
      <c r="R2272" s="6">
        <f t="shared" si="213"/>
        <v>50.010000000000005</v>
      </c>
      <c r="S2272" s="6">
        <f t="shared" si="214"/>
        <v>61.013999999999982</v>
      </c>
      <c r="T2272" s="8">
        <f t="shared" si="215"/>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11">
        <f t="shared" si="210"/>
        <v>2026</v>
      </c>
      <c r="D2273" s="13" t="str">
        <f t="shared" si="211"/>
        <v>Q4</v>
      </c>
      <c r="E2273" s="4">
        <f>MONTH(SalesDataTable[[#This Row],[Order Date]])</f>
        <v>11</v>
      </c>
      <c r="F2273" s="4"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212"/>
        <v>126.53100000000001</v>
      </c>
      <c r="R2273" s="6">
        <f t="shared" si="213"/>
        <v>79.510000000000005</v>
      </c>
      <c r="S2273" s="6">
        <f t="shared" si="214"/>
        <v>47.021000000000001</v>
      </c>
      <c r="T2273" s="8">
        <f t="shared" si="215"/>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11">
        <f t="shared" si="210"/>
        <v>2026</v>
      </c>
      <c r="D2274" s="13" t="str">
        <f t="shared" si="211"/>
        <v>Q4</v>
      </c>
      <c r="E2274" s="4">
        <f>MONTH(SalesDataTable[[#This Row],[Order Date]])</f>
        <v>11</v>
      </c>
      <c r="F2274" s="4"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212"/>
        <v>321.36</v>
      </c>
      <c r="R2274" s="6">
        <f t="shared" si="213"/>
        <v>178.98</v>
      </c>
      <c r="S2274" s="6">
        <f t="shared" si="214"/>
        <v>142.38000000000002</v>
      </c>
      <c r="T2274" s="8">
        <f t="shared" si="215"/>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11">
        <f t="shared" si="210"/>
        <v>2026</v>
      </c>
      <c r="D2275" s="13" t="str">
        <f t="shared" si="211"/>
        <v>Q4</v>
      </c>
      <c r="E2275" s="4">
        <f>MONTH(SalesDataTable[[#This Row],[Order Date]])</f>
        <v>11</v>
      </c>
      <c r="F2275" s="4"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212"/>
        <v>298.20000000000005</v>
      </c>
      <c r="R2275" s="6">
        <f t="shared" si="213"/>
        <v>134.04</v>
      </c>
      <c r="S2275" s="6">
        <f t="shared" si="214"/>
        <v>164.16000000000005</v>
      </c>
      <c r="T2275" s="8">
        <f t="shared" si="215"/>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11">
        <f t="shared" si="210"/>
        <v>2026</v>
      </c>
      <c r="D2276" s="13" t="str">
        <f t="shared" si="211"/>
        <v>Q4</v>
      </c>
      <c r="E2276" s="4">
        <f>MONTH(SalesDataTable[[#This Row],[Order Date]])</f>
        <v>11</v>
      </c>
      <c r="F2276" s="4"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212"/>
        <v>229.14000000000001</v>
      </c>
      <c r="R2276" s="6">
        <f t="shared" si="213"/>
        <v>128.46</v>
      </c>
      <c r="S2276" s="6">
        <f t="shared" si="214"/>
        <v>100.68</v>
      </c>
      <c r="T2276" s="8">
        <f t="shared" si="215"/>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11">
        <f t="shared" si="210"/>
        <v>2026</v>
      </c>
      <c r="D2277" s="13" t="str">
        <f t="shared" si="211"/>
        <v>Q4</v>
      </c>
      <c r="E2277" s="4">
        <f>MONTH(SalesDataTable[[#This Row],[Order Date]])</f>
        <v>11</v>
      </c>
      <c r="F2277" s="4"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212"/>
        <v>575.28199999999993</v>
      </c>
      <c r="R2277" s="6">
        <f t="shared" si="213"/>
        <v>322.64</v>
      </c>
      <c r="S2277" s="6">
        <f t="shared" si="214"/>
        <v>252.64199999999994</v>
      </c>
      <c r="T2277" s="8">
        <f t="shared" si="215"/>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11">
        <f t="shared" si="210"/>
        <v>2026</v>
      </c>
      <c r="D2278" s="13" t="str">
        <f t="shared" si="211"/>
        <v>Q4</v>
      </c>
      <c r="E2278" s="4">
        <f>MONTH(SalesDataTable[[#This Row],[Order Date]])</f>
        <v>11</v>
      </c>
      <c r="F2278" s="4"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212"/>
        <v>86.335999999999999</v>
      </c>
      <c r="R2278" s="6">
        <f t="shared" si="213"/>
        <v>36.4</v>
      </c>
      <c r="S2278" s="6">
        <f t="shared" si="214"/>
        <v>49.936</v>
      </c>
      <c r="T2278" s="8">
        <f t="shared" si="215"/>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11">
        <f t="shared" si="210"/>
        <v>2026</v>
      </c>
      <c r="D2279" s="13" t="str">
        <f t="shared" si="211"/>
        <v>Q4</v>
      </c>
      <c r="E2279" s="4">
        <f>MONTH(SalesDataTable[[#This Row],[Order Date]])</f>
        <v>11</v>
      </c>
      <c r="F2279" s="4"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212"/>
        <v>120.343</v>
      </c>
      <c r="R2279" s="6">
        <f t="shared" si="213"/>
        <v>66.64</v>
      </c>
      <c r="S2279" s="6">
        <f t="shared" si="214"/>
        <v>53.703000000000003</v>
      </c>
      <c r="T2279" s="8">
        <f t="shared" si="215"/>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11">
        <f t="shared" si="210"/>
        <v>2026</v>
      </c>
      <c r="D2280" s="13" t="str">
        <f t="shared" si="211"/>
        <v>Q4</v>
      </c>
      <c r="E2280" s="4">
        <f>MONTH(SalesDataTable[[#This Row],[Order Date]])</f>
        <v>11</v>
      </c>
      <c r="F2280" s="4"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212"/>
        <v>35.630000000000003</v>
      </c>
      <c r="R2280" s="6">
        <f t="shared" si="213"/>
        <v>13.47</v>
      </c>
      <c r="S2280" s="6">
        <f t="shared" si="214"/>
        <v>22.160000000000004</v>
      </c>
      <c r="T2280" s="8">
        <f t="shared" si="215"/>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11">
        <f t="shared" si="210"/>
        <v>2026</v>
      </c>
      <c r="D2281" s="13" t="str">
        <f t="shared" si="211"/>
        <v>Q4</v>
      </c>
      <c r="E2281" s="4">
        <f>MONTH(SalesDataTable[[#This Row],[Order Date]])</f>
        <v>11</v>
      </c>
      <c r="F2281" s="4"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212"/>
        <v>186.17550000000003</v>
      </c>
      <c r="R2281" s="6">
        <f t="shared" si="213"/>
        <v>97.47</v>
      </c>
      <c r="S2281" s="6">
        <f t="shared" si="214"/>
        <v>88.705500000000029</v>
      </c>
      <c r="T2281" s="8">
        <f t="shared" si="215"/>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11">
        <f t="shared" si="210"/>
        <v>2026</v>
      </c>
      <c r="D2282" s="13" t="str">
        <f t="shared" si="211"/>
        <v>Q4</v>
      </c>
      <c r="E2282" s="4">
        <f>MONTH(SalesDataTable[[#This Row],[Order Date]])</f>
        <v>11</v>
      </c>
      <c r="F2282" s="4"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212"/>
        <v>88.805999999999997</v>
      </c>
      <c r="R2282" s="6">
        <f t="shared" si="213"/>
        <v>46.34</v>
      </c>
      <c r="S2282" s="6">
        <f t="shared" si="214"/>
        <v>42.465999999999994</v>
      </c>
      <c r="T2282" s="8">
        <f t="shared" si="215"/>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11">
        <f t="shared" si="210"/>
        <v>2026</v>
      </c>
      <c r="D2283" s="13" t="str">
        <f t="shared" si="211"/>
        <v>Q4</v>
      </c>
      <c r="E2283" s="4">
        <f>MONTH(SalesDataTable[[#This Row],[Order Date]])</f>
        <v>11</v>
      </c>
      <c r="F2283" s="4"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212"/>
        <v>82.89</v>
      </c>
      <c r="R2283" s="6">
        <f t="shared" si="213"/>
        <v>41.44</v>
      </c>
      <c r="S2283" s="6">
        <f t="shared" si="214"/>
        <v>41.45</v>
      </c>
      <c r="T2283" s="8">
        <f t="shared" si="215"/>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11">
        <f t="shared" si="210"/>
        <v>2026</v>
      </c>
      <c r="D2284" s="13" t="str">
        <f t="shared" si="211"/>
        <v>Q4</v>
      </c>
      <c r="E2284" s="4">
        <f>MONTH(SalesDataTable[[#This Row],[Order Date]])</f>
        <v>11</v>
      </c>
      <c r="F2284" s="4"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212"/>
        <v>57.136000000000003</v>
      </c>
      <c r="R2284" s="6">
        <f t="shared" si="213"/>
        <v>26.96</v>
      </c>
      <c r="S2284" s="6">
        <f t="shared" si="214"/>
        <v>30.176000000000002</v>
      </c>
      <c r="T2284" s="8">
        <f t="shared" si="215"/>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11">
        <f t="shared" si="210"/>
        <v>2026</v>
      </c>
      <c r="D2285" s="13" t="str">
        <f t="shared" si="211"/>
        <v>Q4</v>
      </c>
      <c r="E2285" s="4">
        <f>MONTH(SalesDataTable[[#This Row],[Order Date]])</f>
        <v>11</v>
      </c>
      <c r="F2285" s="4"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212"/>
        <v>34.323</v>
      </c>
      <c r="R2285" s="6">
        <f t="shared" si="213"/>
        <v>14.53</v>
      </c>
      <c r="S2285" s="6">
        <f t="shared" si="214"/>
        <v>19.792999999999999</v>
      </c>
      <c r="T2285" s="8">
        <f t="shared" si="215"/>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11">
        <f t="shared" si="210"/>
        <v>2026</v>
      </c>
      <c r="D2286" s="13" t="str">
        <f t="shared" si="211"/>
        <v>Q4</v>
      </c>
      <c r="E2286" s="4">
        <f>MONTH(SalesDataTable[[#This Row],[Order Date]])</f>
        <v>11</v>
      </c>
      <c r="F2286" s="4"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212"/>
        <v>134.9</v>
      </c>
      <c r="R2286" s="6">
        <f t="shared" si="213"/>
        <v>81.099999999999994</v>
      </c>
      <c r="S2286" s="6">
        <f t="shared" si="214"/>
        <v>53.800000000000011</v>
      </c>
      <c r="T2286" s="8">
        <f t="shared" si="215"/>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11">
        <f t="shared" si="210"/>
        <v>2026</v>
      </c>
      <c r="D2287" s="13" t="str">
        <f t="shared" si="211"/>
        <v>Q4</v>
      </c>
      <c r="E2287" s="4">
        <f>MONTH(SalesDataTable[[#This Row],[Order Date]])</f>
        <v>11</v>
      </c>
      <c r="F2287" s="4"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212"/>
        <v>61.692999999999998</v>
      </c>
      <c r="R2287" s="6">
        <f t="shared" si="213"/>
        <v>27.86</v>
      </c>
      <c r="S2287" s="6">
        <f t="shared" si="214"/>
        <v>33.832999999999998</v>
      </c>
      <c r="T2287" s="8">
        <f t="shared" si="215"/>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11">
        <f t="shared" si="210"/>
        <v>2026</v>
      </c>
      <c r="D2288" s="13" t="str">
        <f t="shared" si="211"/>
        <v>Q4</v>
      </c>
      <c r="E2288" s="4">
        <f>MONTH(SalesDataTable[[#This Row],[Order Date]])</f>
        <v>11</v>
      </c>
      <c r="F2288" s="4"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212"/>
        <v>121.66</v>
      </c>
      <c r="R2288" s="6">
        <f t="shared" si="213"/>
        <v>61.66</v>
      </c>
      <c r="S2288" s="6">
        <f t="shared" si="214"/>
        <v>60</v>
      </c>
      <c r="T2288" s="8">
        <f t="shared" si="215"/>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11">
        <f t="shared" si="210"/>
        <v>2026</v>
      </c>
      <c r="D2289" s="13" t="str">
        <f t="shared" si="211"/>
        <v>Q4</v>
      </c>
      <c r="E2289" s="4">
        <f>MONTH(SalesDataTable[[#This Row],[Order Date]])</f>
        <v>11</v>
      </c>
      <c r="F2289" s="4"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212"/>
        <v>355.25250000000005</v>
      </c>
      <c r="R2289" s="6">
        <f t="shared" si="213"/>
        <v>186.81</v>
      </c>
      <c r="S2289" s="6">
        <f t="shared" si="214"/>
        <v>168.44250000000005</v>
      </c>
      <c r="T2289" s="8">
        <f t="shared" si="215"/>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11">
        <f t="shared" si="210"/>
        <v>2026</v>
      </c>
      <c r="D2290" s="13" t="str">
        <f t="shared" si="211"/>
        <v>Q4</v>
      </c>
      <c r="E2290" s="4">
        <f>MONTH(SalesDataTable[[#This Row],[Order Date]])</f>
        <v>11</v>
      </c>
      <c r="F2290" s="4"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212"/>
        <v>161.22</v>
      </c>
      <c r="R2290" s="6">
        <f t="shared" si="213"/>
        <v>87.44</v>
      </c>
      <c r="S2290" s="6">
        <f t="shared" si="214"/>
        <v>73.78</v>
      </c>
      <c r="T2290" s="8">
        <f t="shared" si="215"/>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11">
        <f t="shared" si="210"/>
        <v>2026</v>
      </c>
      <c r="D2291" s="13" t="str">
        <f t="shared" si="211"/>
        <v>Q4</v>
      </c>
      <c r="E2291" s="4">
        <f>MONTH(SalesDataTable[[#This Row],[Order Date]])</f>
        <v>11</v>
      </c>
      <c r="F2291" s="4"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212"/>
        <v>153.96</v>
      </c>
      <c r="R2291" s="6">
        <f t="shared" si="213"/>
        <v>80.62</v>
      </c>
      <c r="S2291" s="6">
        <f t="shared" si="214"/>
        <v>73.34</v>
      </c>
      <c r="T2291" s="8">
        <f t="shared" si="215"/>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11">
        <f t="shared" si="210"/>
        <v>2026</v>
      </c>
      <c r="D2292" s="13" t="str">
        <f t="shared" si="211"/>
        <v>Q4</v>
      </c>
      <c r="E2292" s="4">
        <f>MONTH(SalesDataTable[[#This Row],[Order Date]])</f>
        <v>11</v>
      </c>
      <c r="F2292" s="4"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212"/>
        <v>35.58</v>
      </c>
      <c r="R2292" s="6">
        <f t="shared" si="213"/>
        <v>13.4</v>
      </c>
      <c r="S2292" s="6">
        <f t="shared" si="214"/>
        <v>22.18</v>
      </c>
      <c r="T2292" s="8">
        <f t="shared" si="215"/>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11">
        <f t="shared" si="210"/>
        <v>2026</v>
      </c>
      <c r="D2293" s="13" t="str">
        <f t="shared" si="211"/>
        <v>Q4</v>
      </c>
      <c r="E2293" s="4">
        <f>MONTH(SalesDataTable[[#This Row],[Order Date]])</f>
        <v>11</v>
      </c>
      <c r="F2293" s="4"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212"/>
        <v>154.57249999999999</v>
      </c>
      <c r="R2293" s="6">
        <f t="shared" si="213"/>
        <v>68.25</v>
      </c>
      <c r="S2293" s="6">
        <f t="shared" si="214"/>
        <v>86.322499999999991</v>
      </c>
      <c r="T2293" s="8">
        <f t="shared" si="215"/>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11">
        <f t="shared" si="210"/>
        <v>2026</v>
      </c>
      <c r="D2294" s="13" t="str">
        <f t="shared" si="211"/>
        <v>Q4</v>
      </c>
      <c r="E2294" s="4">
        <f>MONTH(SalesDataTable[[#This Row],[Order Date]])</f>
        <v>11</v>
      </c>
      <c r="F2294" s="4"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212"/>
        <v>272.79000000000002</v>
      </c>
      <c r="R2294" s="6">
        <f t="shared" si="213"/>
        <v>160.96</v>
      </c>
      <c r="S2294" s="6">
        <f t="shared" si="214"/>
        <v>111.83000000000001</v>
      </c>
      <c r="T2294" s="8">
        <f t="shared" si="215"/>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11">
        <f t="shared" si="210"/>
        <v>2026</v>
      </c>
      <c r="D2295" s="13" t="str">
        <f t="shared" si="211"/>
        <v>Q4</v>
      </c>
      <c r="E2295" s="4">
        <f>MONTH(SalesDataTable[[#This Row],[Order Date]])</f>
        <v>11</v>
      </c>
      <c r="F2295" s="4"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212"/>
        <v>161.34</v>
      </c>
      <c r="R2295" s="6">
        <f t="shared" si="213"/>
        <v>81</v>
      </c>
      <c r="S2295" s="6">
        <f t="shared" si="214"/>
        <v>80.34</v>
      </c>
      <c r="T2295" s="8">
        <f t="shared" si="215"/>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11">
        <f t="shared" si="210"/>
        <v>2026</v>
      </c>
      <c r="D2296" s="13" t="str">
        <f t="shared" si="211"/>
        <v>Q4</v>
      </c>
      <c r="E2296" s="4">
        <f>MONTH(SalesDataTable[[#This Row],[Order Date]])</f>
        <v>11</v>
      </c>
      <c r="F2296" s="4"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212"/>
        <v>774.06000000000006</v>
      </c>
      <c r="R2296" s="6">
        <f t="shared" si="213"/>
        <v>437</v>
      </c>
      <c r="S2296" s="6">
        <f t="shared" si="214"/>
        <v>337.06000000000006</v>
      </c>
      <c r="T2296" s="8">
        <f t="shared" si="215"/>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11">
        <f t="shared" si="210"/>
        <v>2026</v>
      </c>
      <c r="D2297" s="13" t="str">
        <f t="shared" si="211"/>
        <v>Q4</v>
      </c>
      <c r="E2297" s="4">
        <f>MONTH(SalesDataTable[[#This Row],[Order Date]])</f>
        <v>11</v>
      </c>
      <c r="F2297" s="4"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212"/>
        <v>294.44400000000002</v>
      </c>
      <c r="R2297" s="6">
        <f t="shared" si="213"/>
        <v>176.28</v>
      </c>
      <c r="S2297" s="6">
        <f t="shared" si="214"/>
        <v>118.16400000000002</v>
      </c>
      <c r="T2297" s="8">
        <f t="shared" si="215"/>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11">
        <f t="shared" si="210"/>
        <v>2026</v>
      </c>
      <c r="D2298" s="13" t="str">
        <f t="shared" si="211"/>
        <v>Q4</v>
      </c>
      <c r="E2298" s="4">
        <f>MONTH(SalesDataTable[[#This Row],[Order Date]])</f>
        <v>11</v>
      </c>
      <c r="F2298" s="4"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212"/>
        <v>122.19599999999998</v>
      </c>
      <c r="R2298" s="6">
        <f t="shared" si="213"/>
        <v>63.3</v>
      </c>
      <c r="S2298" s="6">
        <f t="shared" si="214"/>
        <v>58.895999999999987</v>
      </c>
      <c r="T2298" s="8">
        <f t="shared" si="215"/>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11">
        <f t="shared" si="210"/>
        <v>2026</v>
      </c>
      <c r="D2299" s="13" t="str">
        <f t="shared" si="211"/>
        <v>Q4</v>
      </c>
      <c r="E2299" s="4">
        <f>MONTH(SalesDataTable[[#This Row],[Order Date]])</f>
        <v>11</v>
      </c>
      <c r="F2299" s="4"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212"/>
        <v>61.709999999999994</v>
      </c>
      <c r="R2299" s="6">
        <f t="shared" si="213"/>
        <v>26.76</v>
      </c>
      <c r="S2299" s="6">
        <f t="shared" si="214"/>
        <v>34.949999999999989</v>
      </c>
      <c r="T2299" s="8">
        <f t="shared" si="215"/>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11">
        <f t="shared" si="210"/>
        <v>2026</v>
      </c>
      <c r="D2300" s="13" t="str">
        <f t="shared" si="211"/>
        <v>Q4</v>
      </c>
      <c r="E2300" s="4">
        <f>MONTH(SalesDataTable[[#This Row],[Order Date]])</f>
        <v>11</v>
      </c>
      <c r="F2300" s="4"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212"/>
        <v>65.087999999999994</v>
      </c>
      <c r="R2300" s="6">
        <f t="shared" si="213"/>
        <v>27.58</v>
      </c>
      <c r="S2300" s="6">
        <f t="shared" si="214"/>
        <v>37.507999999999996</v>
      </c>
      <c r="T2300" s="8">
        <f t="shared" si="215"/>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11">
        <f t="shared" si="210"/>
        <v>2026</v>
      </c>
      <c r="D2301" s="13" t="str">
        <f t="shared" si="211"/>
        <v>Q4</v>
      </c>
      <c r="E2301" s="4">
        <f>MONTH(SalesDataTable[[#This Row],[Order Date]])</f>
        <v>11</v>
      </c>
      <c r="F2301" s="4"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212"/>
        <v>63.882000000000005</v>
      </c>
      <c r="R2301" s="6">
        <f t="shared" si="213"/>
        <v>27.56</v>
      </c>
      <c r="S2301" s="6">
        <f t="shared" si="214"/>
        <v>36.322000000000003</v>
      </c>
      <c r="T2301" s="8">
        <f t="shared" si="215"/>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11">
        <f t="shared" si="210"/>
        <v>2026</v>
      </c>
      <c r="D2302" s="13" t="str">
        <f t="shared" si="211"/>
        <v>Q4</v>
      </c>
      <c r="E2302" s="4">
        <f>MONTH(SalesDataTable[[#This Row],[Order Date]])</f>
        <v>11</v>
      </c>
      <c r="F2302" s="4"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212"/>
        <v>59.295999999999999</v>
      </c>
      <c r="R2302" s="6">
        <f t="shared" si="213"/>
        <v>32.39</v>
      </c>
      <c r="S2302" s="6">
        <f t="shared" si="214"/>
        <v>26.905999999999999</v>
      </c>
      <c r="T2302" s="8">
        <f t="shared" si="215"/>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11">
        <f t="shared" si="210"/>
        <v>2026</v>
      </c>
      <c r="D2303" s="13" t="str">
        <f t="shared" si="211"/>
        <v>Q4</v>
      </c>
      <c r="E2303" s="4">
        <f>MONTH(SalesDataTable[[#This Row],[Order Date]])</f>
        <v>11</v>
      </c>
      <c r="F2303" s="4"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212"/>
        <v>488.22</v>
      </c>
      <c r="R2303" s="6">
        <f t="shared" si="213"/>
        <v>237</v>
      </c>
      <c r="S2303" s="6">
        <f t="shared" si="214"/>
        <v>251.22000000000003</v>
      </c>
      <c r="T2303" s="8">
        <f t="shared" si="215"/>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11">
        <f t="shared" si="210"/>
        <v>2026</v>
      </c>
      <c r="D2304" s="13" t="str">
        <f t="shared" si="211"/>
        <v>Q4</v>
      </c>
      <c r="E2304" s="4">
        <f>MONTH(SalesDataTable[[#This Row],[Order Date]])</f>
        <v>11</v>
      </c>
      <c r="F2304" s="4"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212"/>
        <v>351.98499999999996</v>
      </c>
      <c r="R2304" s="6">
        <f t="shared" si="213"/>
        <v>219</v>
      </c>
      <c r="S2304" s="6">
        <f t="shared" si="214"/>
        <v>132.98499999999996</v>
      </c>
      <c r="T2304" s="8">
        <f t="shared" si="215"/>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11">
        <f t="shared" si="210"/>
        <v>2026</v>
      </c>
      <c r="D2305" s="13" t="str">
        <f t="shared" si="211"/>
        <v>Q4</v>
      </c>
      <c r="E2305" s="4">
        <f>MONTH(SalesDataTable[[#This Row],[Order Date]])</f>
        <v>11</v>
      </c>
      <c r="F2305" s="4"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212"/>
        <v>689.17500000000007</v>
      </c>
      <c r="R2305" s="6">
        <f t="shared" si="213"/>
        <v>329.25</v>
      </c>
      <c r="S2305" s="6">
        <f t="shared" si="214"/>
        <v>359.92500000000007</v>
      </c>
      <c r="T2305" s="8">
        <f t="shared" si="215"/>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11">
        <f t="shared" ref="C2306:C2369" si="216">YEAR(B2306)</f>
        <v>2026</v>
      </c>
      <c r="D2306" s="13" t="str">
        <f t="shared" ref="D2306:D2369" si="217">"Q"&amp;ROUNDUP(MONTH(B2306)/3,0)</f>
        <v>Q4</v>
      </c>
      <c r="E2306" s="4">
        <f>MONTH(SalesDataTable[[#This Row],[Order Date]])</f>
        <v>11</v>
      </c>
      <c r="F2306" s="4"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218">M2306*N2306*(1-O2306)</f>
        <v>274.536</v>
      </c>
      <c r="R2306" s="6">
        <f t="shared" ref="R2306:R2369" si="219">M2306*P2306</f>
        <v>155.69999999999999</v>
      </c>
      <c r="S2306" s="6">
        <f t="shared" ref="S2306:S2369" si="220">Q2306-R2306</f>
        <v>118.83600000000001</v>
      </c>
      <c r="T2306" s="8">
        <f t="shared" ref="T2306:T2369" si="221">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11">
        <f t="shared" si="216"/>
        <v>2026</v>
      </c>
      <c r="D2307" s="13" t="str">
        <f t="shared" si="217"/>
        <v>Q4</v>
      </c>
      <c r="E2307" s="4">
        <f>MONTH(SalesDataTable[[#This Row],[Order Date]])</f>
        <v>11</v>
      </c>
      <c r="F2307" s="4"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218"/>
        <v>412.233</v>
      </c>
      <c r="R2307" s="6">
        <f t="shared" si="219"/>
        <v>235.92000000000002</v>
      </c>
      <c r="S2307" s="6">
        <f t="shared" si="220"/>
        <v>176.31299999999999</v>
      </c>
      <c r="T2307" s="8">
        <f t="shared" si="221"/>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11">
        <f t="shared" si="216"/>
        <v>2026</v>
      </c>
      <c r="D2308" s="13" t="str">
        <f t="shared" si="217"/>
        <v>Q4</v>
      </c>
      <c r="E2308" s="4">
        <f>MONTH(SalesDataTable[[#This Row],[Order Date]])</f>
        <v>11</v>
      </c>
      <c r="F2308" s="4"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218"/>
        <v>630.71699999999998</v>
      </c>
      <c r="R2308" s="6">
        <f t="shared" si="219"/>
        <v>363.29999999999995</v>
      </c>
      <c r="S2308" s="6">
        <f t="shared" si="220"/>
        <v>267.41700000000003</v>
      </c>
      <c r="T2308" s="8">
        <f t="shared" si="221"/>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11">
        <f t="shared" si="216"/>
        <v>2026</v>
      </c>
      <c r="D2309" s="13" t="str">
        <f t="shared" si="217"/>
        <v>Q4</v>
      </c>
      <c r="E2309" s="4">
        <f>MONTH(SalesDataTable[[#This Row],[Order Date]])</f>
        <v>11</v>
      </c>
      <c r="F2309" s="4"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218"/>
        <v>167.68799999999999</v>
      </c>
      <c r="R2309" s="6">
        <f t="shared" si="219"/>
        <v>88.38</v>
      </c>
      <c r="S2309" s="6">
        <f t="shared" si="220"/>
        <v>79.307999999999993</v>
      </c>
      <c r="T2309" s="8">
        <f t="shared" si="221"/>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11">
        <f t="shared" si="216"/>
        <v>2026</v>
      </c>
      <c r="D2310" s="13" t="str">
        <f t="shared" si="217"/>
        <v>Q4</v>
      </c>
      <c r="E2310" s="4">
        <f>MONTH(SalesDataTable[[#This Row],[Order Date]])</f>
        <v>11</v>
      </c>
      <c r="F2310" s="4"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218"/>
        <v>75.411000000000001</v>
      </c>
      <c r="R2310" s="6">
        <f t="shared" si="219"/>
        <v>42.8</v>
      </c>
      <c r="S2310" s="6">
        <f t="shared" si="220"/>
        <v>32.611000000000004</v>
      </c>
      <c r="T2310" s="8">
        <f t="shared" si="221"/>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11">
        <f t="shared" si="216"/>
        <v>2026</v>
      </c>
      <c r="D2311" s="13" t="str">
        <f t="shared" si="217"/>
        <v>Q4</v>
      </c>
      <c r="E2311" s="4">
        <f>MONTH(SalesDataTable[[#This Row],[Order Date]])</f>
        <v>11</v>
      </c>
      <c r="F2311" s="4"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218"/>
        <v>108.88200000000001</v>
      </c>
      <c r="R2311" s="6">
        <f t="shared" si="219"/>
        <v>70.59</v>
      </c>
      <c r="S2311" s="6">
        <f t="shared" si="220"/>
        <v>38.292000000000002</v>
      </c>
      <c r="T2311" s="8">
        <f t="shared" si="221"/>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11">
        <f t="shared" si="216"/>
        <v>2026</v>
      </c>
      <c r="D2312" s="13" t="str">
        <f t="shared" si="217"/>
        <v>Q4</v>
      </c>
      <c r="E2312" s="4">
        <f>MONTH(SalesDataTable[[#This Row],[Order Date]])</f>
        <v>11</v>
      </c>
      <c r="F2312" s="4"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218"/>
        <v>129.24250000000001</v>
      </c>
      <c r="R2312" s="6">
        <f t="shared" si="219"/>
        <v>80.56</v>
      </c>
      <c r="S2312" s="6">
        <f t="shared" si="220"/>
        <v>48.682500000000005</v>
      </c>
      <c r="T2312" s="8">
        <f t="shared" si="221"/>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11">
        <f t="shared" si="216"/>
        <v>2026</v>
      </c>
      <c r="D2313" s="13" t="str">
        <f t="shared" si="217"/>
        <v>Q4</v>
      </c>
      <c r="E2313" s="4">
        <f>MONTH(SalesDataTable[[#This Row],[Order Date]])</f>
        <v>11</v>
      </c>
      <c r="F2313" s="4"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218"/>
        <v>97.578000000000003</v>
      </c>
      <c r="R2313" s="6">
        <f t="shared" si="219"/>
        <v>39.69</v>
      </c>
      <c r="S2313" s="6">
        <f t="shared" si="220"/>
        <v>57.888000000000005</v>
      </c>
      <c r="T2313" s="8">
        <f t="shared" si="221"/>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11">
        <f t="shared" si="216"/>
        <v>2026</v>
      </c>
      <c r="D2314" s="13" t="str">
        <f t="shared" si="217"/>
        <v>Q4</v>
      </c>
      <c r="E2314" s="4">
        <f>MONTH(SalesDataTable[[#This Row],[Order Date]])</f>
        <v>11</v>
      </c>
      <c r="F2314" s="4"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218"/>
        <v>873.50399999999991</v>
      </c>
      <c r="R2314" s="6">
        <f t="shared" si="219"/>
        <v>546.12</v>
      </c>
      <c r="S2314" s="6">
        <f t="shared" si="220"/>
        <v>327.3839999999999</v>
      </c>
      <c r="T2314" s="8">
        <f t="shared" si="221"/>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11">
        <f t="shared" si="216"/>
        <v>2026</v>
      </c>
      <c r="D2315" s="13" t="str">
        <f t="shared" si="217"/>
        <v>Q4</v>
      </c>
      <c r="E2315" s="4">
        <f>MONTH(SalesDataTable[[#This Row],[Order Date]])</f>
        <v>11</v>
      </c>
      <c r="F2315" s="4"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218"/>
        <v>48.022499999999994</v>
      </c>
      <c r="R2315" s="6">
        <f t="shared" si="219"/>
        <v>22.09</v>
      </c>
      <c r="S2315" s="6">
        <f t="shared" si="220"/>
        <v>25.932499999999994</v>
      </c>
      <c r="T2315" s="8">
        <f t="shared" si="221"/>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11">
        <f t="shared" si="216"/>
        <v>2026</v>
      </c>
      <c r="D2316" s="13" t="str">
        <f t="shared" si="217"/>
        <v>Q4</v>
      </c>
      <c r="E2316" s="4">
        <f>MONTH(SalesDataTable[[#This Row],[Order Date]])</f>
        <v>11</v>
      </c>
      <c r="F2316" s="4"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218"/>
        <v>43.902499999999996</v>
      </c>
      <c r="R2316" s="6">
        <f t="shared" si="219"/>
        <v>21.86</v>
      </c>
      <c r="S2316" s="6">
        <f t="shared" si="220"/>
        <v>22.042499999999997</v>
      </c>
      <c r="T2316" s="8">
        <f t="shared" si="221"/>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11">
        <f t="shared" si="216"/>
        <v>2026</v>
      </c>
      <c r="D2317" s="13" t="str">
        <f t="shared" si="217"/>
        <v>Q4</v>
      </c>
      <c r="E2317" s="4">
        <f>MONTH(SalesDataTable[[#This Row],[Order Date]])</f>
        <v>11</v>
      </c>
      <c r="F2317" s="4"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218"/>
        <v>414.79999999999995</v>
      </c>
      <c r="R2317" s="6">
        <f t="shared" si="219"/>
        <v>217.75</v>
      </c>
      <c r="S2317" s="6">
        <f t="shared" si="220"/>
        <v>197.04999999999995</v>
      </c>
      <c r="T2317" s="8">
        <f t="shared" si="221"/>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11">
        <f t="shared" si="216"/>
        <v>2026</v>
      </c>
      <c r="D2318" s="13" t="str">
        <f t="shared" si="217"/>
        <v>Q4</v>
      </c>
      <c r="E2318" s="4">
        <f>MONTH(SalesDataTable[[#This Row],[Order Date]])</f>
        <v>11</v>
      </c>
      <c r="F2318" s="4"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218"/>
        <v>66.784999999999997</v>
      </c>
      <c r="R2318" s="6">
        <f t="shared" si="219"/>
        <v>33.31</v>
      </c>
      <c r="S2318" s="6">
        <f t="shared" si="220"/>
        <v>33.474999999999994</v>
      </c>
      <c r="T2318" s="8">
        <f t="shared" si="221"/>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11">
        <f t="shared" si="216"/>
        <v>2026</v>
      </c>
      <c r="D2319" s="13" t="str">
        <f t="shared" si="217"/>
        <v>Q4</v>
      </c>
      <c r="E2319" s="4">
        <f>MONTH(SalesDataTable[[#This Row],[Order Date]])</f>
        <v>11</v>
      </c>
      <c r="F2319" s="4"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218"/>
        <v>80.103999999999999</v>
      </c>
      <c r="R2319" s="6">
        <f t="shared" si="219"/>
        <v>37.28</v>
      </c>
      <c r="S2319" s="6">
        <f t="shared" si="220"/>
        <v>42.823999999999998</v>
      </c>
      <c r="T2319" s="8">
        <f t="shared" si="221"/>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11">
        <f t="shared" si="216"/>
        <v>2026</v>
      </c>
      <c r="D2320" s="13" t="str">
        <f t="shared" si="217"/>
        <v>Q4</v>
      </c>
      <c r="E2320" s="4">
        <f>MONTH(SalesDataTable[[#This Row],[Order Date]])</f>
        <v>11</v>
      </c>
      <c r="F2320" s="4"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218"/>
        <v>127.42400000000001</v>
      </c>
      <c r="R2320" s="6">
        <f t="shared" si="219"/>
        <v>59.92</v>
      </c>
      <c r="S2320" s="6">
        <f t="shared" si="220"/>
        <v>67.504000000000005</v>
      </c>
      <c r="T2320" s="8">
        <f t="shared" si="221"/>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11">
        <f t="shared" si="216"/>
        <v>2026</v>
      </c>
      <c r="D2321" s="13" t="str">
        <f t="shared" si="217"/>
        <v>Q4</v>
      </c>
      <c r="E2321" s="4">
        <f>MONTH(SalesDataTable[[#This Row],[Order Date]])</f>
        <v>11</v>
      </c>
      <c r="F2321" s="4"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218"/>
        <v>586.226</v>
      </c>
      <c r="R2321" s="6">
        <f t="shared" si="219"/>
        <v>313.44</v>
      </c>
      <c r="S2321" s="6">
        <f t="shared" si="220"/>
        <v>272.786</v>
      </c>
      <c r="T2321" s="8">
        <f t="shared" si="221"/>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11">
        <f t="shared" si="216"/>
        <v>2026</v>
      </c>
      <c r="D2322" s="13" t="str">
        <f t="shared" si="217"/>
        <v>Q4</v>
      </c>
      <c r="E2322" s="4">
        <f>MONTH(SalesDataTable[[#This Row],[Order Date]])</f>
        <v>11</v>
      </c>
      <c r="F2322" s="4"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218"/>
        <v>128.71800000000002</v>
      </c>
      <c r="R2322" s="6">
        <f t="shared" si="219"/>
        <v>79.25</v>
      </c>
      <c r="S2322" s="6">
        <f t="shared" si="220"/>
        <v>49.468000000000018</v>
      </c>
      <c r="T2322" s="8">
        <f t="shared" si="221"/>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11">
        <f t="shared" si="216"/>
        <v>2026</v>
      </c>
      <c r="D2323" s="13" t="str">
        <f t="shared" si="217"/>
        <v>Q4</v>
      </c>
      <c r="E2323" s="4">
        <f>MONTH(SalesDataTable[[#This Row],[Order Date]])</f>
        <v>11</v>
      </c>
      <c r="F2323" s="4"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218"/>
        <v>35.36</v>
      </c>
      <c r="R2323" s="6">
        <f t="shared" si="219"/>
        <v>13.74</v>
      </c>
      <c r="S2323" s="6">
        <f t="shared" si="220"/>
        <v>21.619999999999997</v>
      </c>
      <c r="T2323" s="8">
        <f t="shared" si="221"/>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11">
        <f t="shared" si="216"/>
        <v>2026</v>
      </c>
      <c r="D2324" s="13" t="str">
        <f t="shared" si="217"/>
        <v>Q4</v>
      </c>
      <c r="E2324" s="4">
        <f>MONTH(SalesDataTable[[#This Row],[Order Date]])</f>
        <v>11</v>
      </c>
      <c r="F2324" s="4"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218"/>
        <v>141.13800000000001</v>
      </c>
      <c r="R2324" s="6">
        <f t="shared" si="219"/>
        <v>77.12</v>
      </c>
      <c r="S2324" s="6">
        <f t="shared" si="220"/>
        <v>64.018000000000001</v>
      </c>
      <c r="T2324" s="8">
        <f t="shared" si="221"/>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11">
        <f t="shared" si="216"/>
        <v>2026</v>
      </c>
      <c r="D2325" s="13" t="str">
        <f t="shared" si="217"/>
        <v>Q4</v>
      </c>
      <c r="E2325" s="4">
        <f>MONTH(SalesDataTable[[#This Row],[Order Date]])</f>
        <v>11</v>
      </c>
      <c r="F2325" s="4"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218"/>
        <v>368.82</v>
      </c>
      <c r="R2325" s="6">
        <f t="shared" si="219"/>
        <v>146</v>
      </c>
      <c r="S2325" s="6">
        <f t="shared" si="220"/>
        <v>222.82</v>
      </c>
      <c r="T2325" s="8">
        <f t="shared" si="221"/>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11">
        <f t="shared" si="216"/>
        <v>2026</v>
      </c>
      <c r="D2326" s="13" t="str">
        <f t="shared" si="217"/>
        <v>Q4</v>
      </c>
      <c r="E2326" s="4">
        <f>MONTH(SalesDataTable[[#This Row],[Order Date]])</f>
        <v>11</v>
      </c>
      <c r="F2326" s="4"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218"/>
        <v>432.68999999999994</v>
      </c>
      <c r="R2326" s="6">
        <f t="shared" si="219"/>
        <v>242.88</v>
      </c>
      <c r="S2326" s="6">
        <f t="shared" si="220"/>
        <v>189.80999999999995</v>
      </c>
      <c r="T2326" s="8">
        <f t="shared" si="221"/>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11">
        <f t="shared" si="216"/>
        <v>2026</v>
      </c>
      <c r="D2327" s="13" t="str">
        <f t="shared" si="217"/>
        <v>Q4</v>
      </c>
      <c r="E2327" s="4">
        <f>MONTH(SalesDataTable[[#This Row],[Order Date]])</f>
        <v>11</v>
      </c>
      <c r="F2327" s="4"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218"/>
        <v>90.23</v>
      </c>
      <c r="R2327" s="6">
        <f t="shared" si="219"/>
        <v>44.06</v>
      </c>
      <c r="S2327" s="6">
        <f t="shared" si="220"/>
        <v>46.17</v>
      </c>
      <c r="T2327" s="8">
        <f t="shared" si="221"/>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11">
        <f t="shared" si="216"/>
        <v>2026</v>
      </c>
      <c r="D2328" s="13" t="str">
        <f t="shared" si="217"/>
        <v>Q4</v>
      </c>
      <c r="E2328" s="4">
        <f>MONTH(SalesDataTable[[#This Row],[Order Date]])</f>
        <v>11</v>
      </c>
      <c r="F2328" s="4"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218"/>
        <v>687.68999999999994</v>
      </c>
      <c r="R2328" s="6">
        <f t="shared" si="219"/>
        <v>400.45000000000005</v>
      </c>
      <c r="S2328" s="6">
        <f t="shared" si="220"/>
        <v>287.2399999999999</v>
      </c>
      <c r="T2328" s="8">
        <f t="shared" si="221"/>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11">
        <f t="shared" si="216"/>
        <v>2026</v>
      </c>
      <c r="D2329" s="13" t="str">
        <f t="shared" si="217"/>
        <v>Q4</v>
      </c>
      <c r="E2329" s="4">
        <f>MONTH(SalesDataTable[[#This Row],[Order Date]])</f>
        <v>11</v>
      </c>
      <c r="F2329" s="4"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218"/>
        <v>69.558999999999997</v>
      </c>
      <c r="R2329" s="6">
        <f t="shared" si="219"/>
        <v>26.62</v>
      </c>
      <c r="S2329" s="6">
        <f t="shared" si="220"/>
        <v>42.938999999999993</v>
      </c>
      <c r="T2329" s="8">
        <f t="shared" si="221"/>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11">
        <f t="shared" si="216"/>
        <v>2026</v>
      </c>
      <c r="D2330" s="13" t="str">
        <f t="shared" si="217"/>
        <v>Q4</v>
      </c>
      <c r="E2330" s="4">
        <f>MONTH(SalesDataTable[[#This Row],[Order Date]])</f>
        <v>11</v>
      </c>
      <c r="F2330" s="4"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218"/>
        <v>1628.1000000000001</v>
      </c>
      <c r="R2330" s="6">
        <f t="shared" si="219"/>
        <v>966.83999999999992</v>
      </c>
      <c r="S2330" s="6">
        <f t="shared" si="220"/>
        <v>661.26000000000022</v>
      </c>
      <c r="T2330" s="8">
        <f t="shared" si="221"/>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11">
        <f t="shared" si="216"/>
        <v>2026</v>
      </c>
      <c r="D2331" s="13" t="str">
        <f t="shared" si="217"/>
        <v>Q4</v>
      </c>
      <c r="E2331" s="4">
        <f>MONTH(SalesDataTable[[#This Row],[Order Date]])</f>
        <v>11</v>
      </c>
      <c r="F2331" s="4"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218"/>
        <v>131.24700000000001</v>
      </c>
      <c r="R2331" s="6">
        <f t="shared" si="219"/>
        <v>79.14</v>
      </c>
      <c r="S2331" s="6">
        <f t="shared" si="220"/>
        <v>52.107000000000014</v>
      </c>
      <c r="T2331" s="8">
        <f t="shared" si="221"/>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11">
        <f t="shared" si="216"/>
        <v>2026</v>
      </c>
      <c r="D2332" s="13" t="str">
        <f t="shared" si="217"/>
        <v>Q4</v>
      </c>
      <c r="E2332" s="4">
        <f>MONTH(SalesDataTable[[#This Row],[Order Date]])</f>
        <v>11</v>
      </c>
      <c r="F2332" s="4"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218"/>
        <v>648.16</v>
      </c>
      <c r="R2332" s="6">
        <f t="shared" si="219"/>
        <v>343.08</v>
      </c>
      <c r="S2332" s="6">
        <f t="shared" si="220"/>
        <v>305.08</v>
      </c>
      <c r="T2332" s="8">
        <f t="shared" si="221"/>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11">
        <f t="shared" si="216"/>
        <v>2026</v>
      </c>
      <c r="D2333" s="13" t="str">
        <f t="shared" si="217"/>
        <v>Q4</v>
      </c>
      <c r="E2333" s="4">
        <f>MONTH(SalesDataTable[[#This Row],[Order Date]])</f>
        <v>11</v>
      </c>
      <c r="F2333" s="4"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218"/>
        <v>268.52699999999999</v>
      </c>
      <c r="R2333" s="6">
        <f t="shared" si="219"/>
        <v>159.47999999999999</v>
      </c>
      <c r="S2333" s="6">
        <f t="shared" si="220"/>
        <v>109.047</v>
      </c>
      <c r="T2333" s="8">
        <f t="shared" si="221"/>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11">
        <f t="shared" si="216"/>
        <v>2026</v>
      </c>
      <c r="D2334" s="13" t="str">
        <f t="shared" si="217"/>
        <v>Q4</v>
      </c>
      <c r="E2334" s="4">
        <f>MONTH(SalesDataTable[[#This Row],[Order Date]])</f>
        <v>11</v>
      </c>
      <c r="F2334" s="4"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218"/>
        <v>112.599</v>
      </c>
      <c r="R2334" s="6">
        <f t="shared" si="219"/>
        <v>61.65</v>
      </c>
      <c r="S2334" s="6">
        <f t="shared" si="220"/>
        <v>50.949000000000005</v>
      </c>
      <c r="T2334" s="8">
        <f t="shared" si="221"/>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11">
        <f t="shared" si="216"/>
        <v>2026</v>
      </c>
      <c r="D2335" s="13" t="str">
        <f t="shared" si="217"/>
        <v>Q4</v>
      </c>
      <c r="E2335" s="4">
        <f>MONTH(SalesDataTable[[#This Row],[Order Date]])</f>
        <v>11</v>
      </c>
      <c r="F2335" s="4"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218"/>
        <v>317.60249999999996</v>
      </c>
      <c r="R2335" s="6">
        <f t="shared" si="219"/>
        <v>182.04</v>
      </c>
      <c r="S2335" s="6">
        <f t="shared" si="220"/>
        <v>135.56249999999997</v>
      </c>
      <c r="T2335" s="8">
        <f t="shared" si="221"/>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11">
        <f t="shared" si="216"/>
        <v>2026</v>
      </c>
      <c r="D2336" s="13" t="str">
        <f t="shared" si="217"/>
        <v>Q4</v>
      </c>
      <c r="E2336" s="4">
        <f>MONTH(SalesDataTable[[#This Row],[Order Date]])</f>
        <v>11</v>
      </c>
      <c r="F2336" s="4"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218"/>
        <v>129.393</v>
      </c>
      <c r="R2336" s="6">
        <f t="shared" si="219"/>
        <v>81.02</v>
      </c>
      <c r="S2336" s="6">
        <f t="shared" si="220"/>
        <v>48.373000000000005</v>
      </c>
      <c r="T2336" s="8">
        <f t="shared" si="221"/>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11">
        <f t="shared" si="216"/>
        <v>2026</v>
      </c>
      <c r="D2337" s="13" t="str">
        <f t="shared" si="217"/>
        <v>Q4</v>
      </c>
      <c r="E2337" s="4">
        <f>MONTH(SalesDataTable[[#This Row],[Order Date]])</f>
        <v>11</v>
      </c>
      <c r="F2337" s="4"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218"/>
        <v>318.03599999999994</v>
      </c>
      <c r="R2337" s="6">
        <f t="shared" si="219"/>
        <v>181.05</v>
      </c>
      <c r="S2337" s="6">
        <f t="shared" si="220"/>
        <v>136.98599999999993</v>
      </c>
      <c r="T2337" s="8">
        <f t="shared" si="221"/>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11">
        <f t="shared" si="216"/>
        <v>2026</v>
      </c>
      <c r="D2338" s="13" t="str">
        <f t="shared" si="217"/>
        <v>Q4</v>
      </c>
      <c r="E2338" s="4">
        <f>MONTH(SalesDataTable[[#This Row],[Order Date]])</f>
        <v>11</v>
      </c>
      <c r="F2338" s="4"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218"/>
        <v>32.156999999999996</v>
      </c>
      <c r="R2338" s="6">
        <f t="shared" si="219"/>
        <v>14.15</v>
      </c>
      <c r="S2338" s="6">
        <f t="shared" si="220"/>
        <v>18.006999999999998</v>
      </c>
      <c r="T2338" s="8">
        <f t="shared" si="221"/>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11">
        <f t="shared" si="216"/>
        <v>2026</v>
      </c>
      <c r="D2339" s="13" t="str">
        <f t="shared" si="217"/>
        <v>Q4</v>
      </c>
      <c r="E2339" s="4">
        <f>MONTH(SalesDataTable[[#This Row],[Order Date]])</f>
        <v>11</v>
      </c>
      <c r="F2339" s="4"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218"/>
        <v>315.58999999999997</v>
      </c>
      <c r="R2339" s="6">
        <f t="shared" si="219"/>
        <v>176.4</v>
      </c>
      <c r="S2339" s="6">
        <f t="shared" si="220"/>
        <v>139.18999999999997</v>
      </c>
      <c r="T2339" s="8">
        <f t="shared" si="221"/>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11">
        <f t="shared" si="216"/>
        <v>2026</v>
      </c>
      <c r="D2340" s="13" t="str">
        <f t="shared" si="217"/>
        <v>Q4</v>
      </c>
      <c r="E2340" s="4">
        <f>MONTH(SalesDataTable[[#This Row],[Order Date]])</f>
        <v>11</v>
      </c>
      <c r="F2340" s="4"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218"/>
        <v>154.41299999999998</v>
      </c>
      <c r="R2340" s="6">
        <f t="shared" si="219"/>
        <v>86.08</v>
      </c>
      <c r="S2340" s="6">
        <f t="shared" si="220"/>
        <v>68.332999999999984</v>
      </c>
      <c r="T2340" s="8">
        <f t="shared" si="221"/>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11">
        <f t="shared" si="216"/>
        <v>2026</v>
      </c>
      <c r="D2341" s="13" t="str">
        <f t="shared" si="217"/>
        <v>Q4</v>
      </c>
      <c r="E2341" s="4">
        <f>MONTH(SalesDataTable[[#This Row],[Order Date]])</f>
        <v>11</v>
      </c>
      <c r="F2341" s="4"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218"/>
        <v>1727.82</v>
      </c>
      <c r="R2341" s="6">
        <f t="shared" si="219"/>
        <v>1027.3</v>
      </c>
      <c r="S2341" s="6">
        <f t="shared" si="220"/>
        <v>700.52</v>
      </c>
      <c r="T2341" s="8">
        <f t="shared" si="221"/>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11">
        <f t="shared" si="216"/>
        <v>2026</v>
      </c>
      <c r="D2342" s="13" t="str">
        <f t="shared" si="217"/>
        <v>Q4</v>
      </c>
      <c r="E2342" s="4">
        <f>MONTH(SalesDataTable[[#This Row],[Order Date]])</f>
        <v>11</v>
      </c>
      <c r="F2342" s="4"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218"/>
        <v>431.37600000000003</v>
      </c>
      <c r="R2342" s="6">
        <f t="shared" si="219"/>
        <v>266.82</v>
      </c>
      <c r="S2342" s="6">
        <f t="shared" si="220"/>
        <v>164.55600000000004</v>
      </c>
      <c r="T2342" s="8">
        <f t="shared" si="221"/>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11">
        <f t="shared" si="216"/>
        <v>2026</v>
      </c>
      <c r="D2343" s="13" t="str">
        <f t="shared" si="217"/>
        <v>Q4</v>
      </c>
      <c r="E2343" s="4">
        <f>MONTH(SalesDataTable[[#This Row],[Order Date]])</f>
        <v>11</v>
      </c>
      <c r="F2343" s="4"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218"/>
        <v>138.88800000000001</v>
      </c>
      <c r="R2343" s="6">
        <f t="shared" si="219"/>
        <v>69.33</v>
      </c>
      <c r="S2343" s="6">
        <f t="shared" si="220"/>
        <v>69.558000000000007</v>
      </c>
      <c r="T2343" s="8">
        <f t="shared" si="221"/>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11">
        <f t="shared" si="216"/>
        <v>2026</v>
      </c>
      <c r="D2344" s="13" t="str">
        <f t="shared" si="217"/>
        <v>Q4</v>
      </c>
      <c r="E2344" s="4">
        <f>MONTH(SalesDataTable[[#This Row],[Order Date]])</f>
        <v>11</v>
      </c>
      <c r="F2344" s="4"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218"/>
        <v>177.38399999999999</v>
      </c>
      <c r="R2344" s="6">
        <f t="shared" si="219"/>
        <v>71.84</v>
      </c>
      <c r="S2344" s="6">
        <f t="shared" si="220"/>
        <v>105.54399999999998</v>
      </c>
      <c r="T2344" s="8">
        <f t="shared" si="221"/>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11">
        <f t="shared" si="216"/>
        <v>2026</v>
      </c>
      <c r="D2345" s="13" t="str">
        <f t="shared" si="217"/>
        <v>Q4</v>
      </c>
      <c r="E2345" s="4">
        <f>MONTH(SalesDataTable[[#This Row],[Order Date]])</f>
        <v>11</v>
      </c>
      <c r="F2345" s="4"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218"/>
        <v>233.76</v>
      </c>
      <c r="R2345" s="6">
        <f t="shared" si="219"/>
        <v>131.28</v>
      </c>
      <c r="S2345" s="6">
        <f t="shared" si="220"/>
        <v>102.47999999999999</v>
      </c>
      <c r="T2345" s="8">
        <f t="shared" si="221"/>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11">
        <f t="shared" si="216"/>
        <v>2026</v>
      </c>
      <c r="D2346" s="13" t="str">
        <f t="shared" si="217"/>
        <v>Q4</v>
      </c>
      <c r="E2346" s="4">
        <f>MONTH(SalesDataTable[[#This Row],[Order Date]])</f>
        <v>11</v>
      </c>
      <c r="F2346" s="4"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218"/>
        <v>106.52199999999999</v>
      </c>
      <c r="R2346" s="6">
        <f t="shared" si="219"/>
        <v>59.49</v>
      </c>
      <c r="S2346" s="6">
        <f t="shared" si="220"/>
        <v>47.031999999999989</v>
      </c>
      <c r="T2346" s="8">
        <f t="shared" si="221"/>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11">
        <f t="shared" si="216"/>
        <v>2026</v>
      </c>
      <c r="D2347" s="13" t="str">
        <f t="shared" si="217"/>
        <v>Q4</v>
      </c>
      <c r="E2347" s="4">
        <f>MONTH(SalesDataTable[[#This Row],[Order Date]])</f>
        <v>11</v>
      </c>
      <c r="F2347" s="4"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218"/>
        <v>209.93299999999999</v>
      </c>
      <c r="R2347" s="6">
        <f t="shared" si="219"/>
        <v>136.16</v>
      </c>
      <c r="S2347" s="6">
        <f t="shared" si="220"/>
        <v>73.772999999999996</v>
      </c>
      <c r="T2347" s="8">
        <f t="shared" si="221"/>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11">
        <f t="shared" si="216"/>
        <v>2026</v>
      </c>
      <c r="D2348" s="13" t="str">
        <f t="shared" si="217"/>
        <v>Q4</v>
      </c>
      <c r="E2348" s="4">
        <f>MONTH(SalesDataTable[[#This Row],[Order Date]])</f>
        <v>11</v>
      </c>
      <c r="F2348" s="4"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218"/>
        <v>37.896000000000001</v>
      </c>
      <c r="R2348" s="6">
        <f t="shared" si="219"/>
        <v>18.739999999999998</v>
      </c>
      <c r="S2348" s="6">
        <f t="shared" si="220"/>
        <v>19.156000000000002</v>
      </c>
      <c r="T2348" s="8">
        <f t="shared" si="221"/>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11">
        <f t="shared" si="216"/>
        <v>2026</v>
      </c>
      <c r="D2349" s="13" t="str">
        <f t="shared" si="217"/>
        <v>Q4</v>
      </c>
      <c r="E2349" s="4">
        <f>MONTH(SalesDataTable[[#This Row],[Order Date]])</f>
        <v>11</v>
      </c>
      <c r="F2349" s="4"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218"/>
        <v>526.16700000000003</v>
      </c>
      <c r="R2349" s="6">
        <f t="shared" si="219"/>
        <v>276.71999999999997</v>
      </c>
      <c r="S2349" s="6">
        <f t="shared" si="220"/>
        <v>249.44700000000006</v>
      </c>
      <c r="T2349" s="8">
        <f t="shared" si="221"/>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11">
        <f t="shared" si="216"/>
        <v>2026</v>
      </c>
      <c r="D2350" s="13" t="str">
        <f t="shared" si="217"/>
        <v>Q4</v>
      </c>
      <c r="E2350" s="4">
        <f>MONTH(SalesDataTable[[#This Row],[Order Date]])</f>
        <v>11</v>
      </c>
      <c r="F2350" s="4"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218"/>
        <v>44.577000000000005</v>
      </c>
      <c r="R2350" s="6">
        <f t="shared" si="219"/>
        <v>22.18</v>
      </c>
      <c r="S2350" s="6">
        <f t="shared" si="220"/>
        <v>22.397000000000006</v>
      </c>
      <c r="T2350" s="8">
        <f t="shared" si="221"/>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11">
        <f t="shared" si="216"/>
        <v>2026</v>
      </c>
      <c r="D2351" s="13" t="str">
        <f t="shared" si="217"/>
        <v>Q4</v>
      </c>
      <c r="E2351" s="4">
        <f>MONTH(SalesDataTable[[#This Row],[Order Date]])</f>
        <v>11</v>
      </c>
      <c r="F2351" s="4"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218"/>
        <v>152.38399999999999</v>
      </c>
      <c r="R2351" s="6">
        <f t="shared" si="219"/>
        <v>72.400000000000006</v>
      </c>
      <c r="S2351" s="6">
        <f t="shared" si="220"/>
        <v>79.98399999999998</v>
      </c>
      <c r="T2351" s="8">
        <f t="shared" si="221"/>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11">
        <f t="shared" si="216"/>
        <v>2026</v>
      </c>
      <c r="D2352" s="13" t="str">
        <f t="shared" si="217"/>
        <v>Q4</v>
      </c>
      <c r="E2352" s="4">
        <f>MONTH(SalesDataTable[[#This Row],[Order Date]])</f>
        <v>11</v>
      </c>
      <c r="F2352" s="4"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218"/>
        <v>197.334</v>
      </c>
      <c r="R2352" s="6">
        <f t="shared" si="219"/>
        <v>90.48</v>
      </c>
      <c r="S2352" s="6">
        <f t="shared" si="220"/>
        <v>106.854</v>
      </c>
      <c r="T2352" s="8">
        <f t="shared" si="221"/>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11">
        <f t="shared" si="216"/>
        <v>2026</v>
      </c>
      <c r="D2353" s="13" t="str">
        <f t="shared" si="217"/>
        <v>Q4</v>
      </c>
      <c r="E2353" s="4">
        <f>MONTH(SalesDataTable[[#This Row],[Order Date]])</f>
        <v>11</v>
      </c>
      <c r="F2353" s="4"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218"/>
        <v>147.67749999999998</v>
      </c>
      <c r="R2353" s="6">
        <f t="shared" si="219"/>
        <v>77.25</v>
      </c>
      <c r="S2353" s="6">
        <f t="shared" si="220"/>
        <v>70.427499999999981</v>
      </c>
      <c r="T2353" s="8">
        <f t="shared" si="221"/>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11">
        <f t="shared" si="216"/>
        <v>2026</v>
      </c>
      <c r="D2354" s="13" t="str">
        <f t="shared" si="217"/>
        <v>Q4</v>
      </c>
      <c r="E2354" s="4">
        <f>MONTH(SalesDataTable[[#This Row],[Order Date]])</f>
        <v>11</v>
      </c>
      <c r="F2354" s="4"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218"/>
        <v>152.114</v>
      </c>
      <c r="R2354" s="6">
        <f t="shared" si="219"/>
        <v>67.12</v>
      </c>
      <c r="S2354" s="6">
        <f t="shared" si="220"/>
        <v>84.994</v>
      </c>
      <c r="T2354" s="8">
        <f t="shared" si="221"/>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11">
        <f t="shared" si="216"/>
        <v>2026</v>
      </c>
      <c r="D2355" s="13" t="str">
        <f t="shared" si="217"/>
        <v>Q4</v>
      </c>
      <c r="E2355" s="4">
        <f>MONTH(SalesDataTable[[#This Row],[Order Date]])</f>
        <v>11</v>
      </c>
      <c r="F2355" s="4"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218"/>
        <v>275.32800000000003</v>
      </c>
      <c r="R2355" s="6">
        <f t="shared" si="219"/>
        <v>158.24</v>
      </c>
      <c r="S2355" s="6">
        <f t="shared" si="220"/>
        <v>117.08800000000002</v>
      </c>
      <c r="T2355" s="8">
        <f t="shared" si="221"/>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11">
        <f t="shared" si="216"/>
        <v>2026</v>
      </c>
      <c r="D2356" s="13" t="str">
        <f t="shared" si="217"/>
        <v>Q4</v>
      </c>
      <c r="E2356" s="4">
        <f>MONTH(SalesDataTable[[#This Row],[Order Date]])</f>
        <v>11</v>
      </c>
      <c r="F2356" s="4"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218"/>
        <v>235.714</v>
      </c>
      <c r="R2356" s="6">
        <f t="shared" si="219"/>
        <v>139.96</v>
      </c>
      <c r="S2356" s="6">
        <f t="shared" si="220"/>
        <v>95.753999999999991</v>
      </c>
      <c r="T2356" s="8">
        <f t="shared" si="221"/>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11">
        <f t="shared" si="216"/>
        <v>2026</v>
      </c>
      <c r="D2357" s="13" t="str">
        <f t="shared" si="217"/>
        <v>Q4</v>
      </c>
      <c r="E2357" s="4">
        <f>MONTH(SalesDataTable[[#This Row],[Order Date]])</f>
        <v>11</v>
      </c>
      <c r="F2357" s="4"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218"/>
        <v>136.494</v>
      </c>
      <c r="R2357" s="6">
        <f t="shared" si="219"/>
        <v>80.209999999999994</v>
      </c>
      <c r="S2357" s="6">
        <f t="shared" si="220"/>
        <v>56.284000000000006</v>
      </c>
      <c r="T2357" s="8">
        <f t="shared" si="221"/>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11">
        <f t="shared" si="216"/>
        <v>2026</v>
      </c>
      <c r="D2358" s="13" t="str">
        <f t="shared" si="217"/>
        <v>Q4</v>
      </c>
      <c r="E2358" s="4">
        <f>MONTH(SalesDataTable[[#This Row],[Order Date]])</f>
        <v>11</v>
      </c>
      <c r="F2358" s="4"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218"/>
        <v>241.91000000000003</v>
      </c>
      <c r="R2358" s="6">
        <f t="shared" si="219"/>
        <v>155.52000000000001</v>
      </c>
      <c r="S2358" s="6">
        <f t="shared" si="220"/>
        <v>86.390000000000015</v>
      </c>
      <c r="T2358" s="8">
        <f t="shared" si="221"/>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11">
        <f t="shared" si="216"/>
        <v>2026</v>
      </c>
      <c r="D2359" s="13" t="str">
        <f t="shared" si="217"/>
        <v>Q4</v>
      </c>
      <c r="E2359" s="4">
        <f>MONTH(SalesDataTable[[#This Row],[Order Date]])</f>
        <v>11</v>
      </c>
      <c r="F2359" s="4"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218"/>
        <v>615.48599999999999</v>
      </c>
      <c r="R2359" s="6">
        <f t="shared" si="219"/>
        <v>348.8</v>
      </c>
      <c r="S2359" s="6">
        <f t="shared" si="220"/>
        <v>266.68599999999998</v>
      </c>
      <c r="T2359" s="8">
        <f t="shared" si="221"/>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11">
        <f t="shared" si="216"/>
        <v>2026</v>
      </c>
      <c r="D2360" s="13" t="str">
        <f t="shared" si="217"/>
        <v>Q4</v>
      </c>
      <c r="E2360" s="4">
        <f>MONTH(SalesDataTable[[#This Row],[Order Date]])</f>
        <v>11</v>
      </c>
      <c r="F2360" s="4"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218"/>
        <v>569.45749999999998</v>
      </c>
      <c r="R2360" s="6">
        <f t="shared" si="219"/>
        <v>327.75</v>
      </c>
      <c r="S2360" s="6">
        <f t="shared" si="220"/>
        <v>241.70749999999998</v>
      </c>
      <c r="T2360" s="8">
        <f t="shared" si="221"/>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11">
        <f t="shared" si="216"/>
        <v>2026</v>
      </c>
      <c r="D2361" s="13" t="str">
        <f t="shared" si="217"/>
        <v>Q4</v>
      </c>
      <c r="E2361" s="4">
        <f>MONTH(SalesDataTable[[#This Row],[Order Date]])</f>
        <v>11</v>
      </c>
      <c r="F2361" s="4"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218"/>
        <v>149.72400000000002</v>
      </c>
      <c r="R2361" s="6">
        <f t="shared" si="219"/>
        <v>80.959999999999994</v>
      </c>
      <c r="S2361" s="6">
        <f t="shared" si="220"/>
        <v>68.764000000000024</v>
      </c>
      <c r="T2361" s="8">
        <f t="shared" si="221"/>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11">
        <f t="shared" si="216"/>
        <v>2026</v>
      </c>
      <c r="D2362" s="13" t="str">
        <f t="shared" si="217"/>
        <v>Q4</v>
      </c>
      <c r="E2362" s="4">
        <f>MONTH(SalesDataTable[[#This Row],[Order Date]])</f>
        <v>11</v>
      </c>
      <c r="F2362" s="4"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218"/>
        <v>91.95</v>
      </c>
      <c r="R2362" s="6">
        <f t="shared" si="219"/>
        <v>46.64</v>
      </c>
      <c r="S2362" s="6">
        <f t="shared" si="220"/>
        <v>45.31</v>
      </c>
      <c r="T2362" s="8">
        <f t="shared" si="221"/>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11">
        <f t="shared" si="216"/>
        <v>2026</v>
      </c>
      <c r="D2363" s="13" t="str">
        <f t="shared" si="217"/>
        <v>Q4</v>
      </c>
      <c r="E2363" s="4">
        <f>MONTH(SalesDataTable[[#This Row],[Order Date]])</f>
        <v>11</v>
      </c>
      <c r="F2363" s="4"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218"/>
        <v>151.64000000000001</v>
      </c>
      <c r="R2363" s="6">
        <f t="shared" si="219"/>
        <v>67.400000000000006</v>
      </c>
      <c r="S2363" s="6">
        <f t="shared" si="220"/>
        <v>84.240000000000009</v>
      </c>
      <c r="T2363" s="8">
        <f t="shared" si="221"/>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11">
        <f t="shared" si="216"/>
        <v>2026</v>
      </c>
      <c r="D2364" s="13" t="str">
        <f t="shared" si="217"/>
        <v>Q4</v>
      </c>
      <c r="E2364" s="4">
        <f>MONTH(SalesDataTable[[#This Row],[Order Date]])</f>
        <v>11</v>
      </c>
      <c r="F2364" s="4"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218"/>
        <v>858.279</v>
      </c>
      <c r="R2364" s="6">
        <f t="shared" si="219"/>
        <v>596.97</v>
      </c>
      <c r="S2364" s="6">
        <f t="shared" si="220"/>
        <v>261.30899999999997</v>
      </c>
      <c r="T2364" s="8">
        <f t="shared" si="221"/>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11">
        <f t="shared" si="216"/>
        <v>2026</v>
      </c>
      <c r="D2365" s="13" t="str">
        <f t="shared" si="217"/>
        <v>Q4</v>
      </c>
      <c r="E2365" s="4">
        <f>MONTH(SalesDataTable[[#This Row],[Order Date]])</f>
        <v>11</v>
      </c>
      <c r="F2365" s="4"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218"/>
        <v>62.865999999999993</v>
      </c>
      <c r="R2365" s="6">
        <f t="shared" si="219"/>
        <v>28.26</v>
      </c>
      <c r="S2365" s="6">
        <f t="shared" si="220"/>
        <v>34.605999999999995</v>
      </c>
      <c r="T2365" s="8">
        <f t="shared" si="221"/>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11">
        <f t="shared" si="216"/>
        <v>2026</v>
      </c>
      <c r="D2366" s="13" t="str">
        <f t="shared" si="217"/>
        <v>Q4</v>
      </c>
      <c r="E2366" s="4">
        <f>MONTH(SalesDataTable[[#This Row],[Order Date]])</f>
        <v>11</v>
      </c>
      <c r="F2366" s="4"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218"/>
        <v>72.3</v>
      </c>
      <c r="R2366" s="6">
        <f t="shared" si="219"/>
        <v>27.02</v>
      </c>
      <c r="S2366" s="6">
        <f t="shared" si="220"/>
        <v>45.28</v>
      </c>
      <c r="T2366" s="8">
        <f t="shared" si="221"/>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11">
        <f t="shared" si="216"/>
        <v>2026</v>
      </c>
      <c r="D2367" s="13" t="str">
        <f t="shared" si="217"/>
        <v>Q4</v>
      </c>
      <c r="E2367" s="4">
        <f>MONTH(SalesDataTable[[#This Row],[Order Date]])</f>
        <v>11</v>
      </c>
      <c r="F2367" s="4"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218"/>
        <v>115.767</v>
      </c>
      <c r="R2367" s="6">
        <f t="shared" si="219"/>
        <v>69.900000000000006</v>
      </c>
      <c r="S2367" s="6">
        <f t="shared" si="220"/>
        <v>45.86699999999999</v>
      </c>
      <c r="T2367" s="8">
        <f t="shared" si="221"/>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11">
        <f t="shared" si="216"/>
        <v>2026</v>
      </c>
      <c r="D2368" s="13" t="str">
        <f t="shared" si="217"/>
        <v>Q4</v>
      </c>
      <c r="E2368" s="4">
        <f>MONTH(SalesDataTable[[#This Row],[Order Date]])</f>
        <v>11</v>
      </c>
      <c r="F2368" s="4"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218"/>
        <v>284.14499999999998</v>
      </c>
      <c r="R2368" s="6">
        <f t="shared" si="219"/>
        <v>136.07999999999998</v>
      </c>
      <c r="S2368" s="6">
        <f t="shared" si="220"/>
        <v>148.065</v>
      </c>
      <c r="T2368" s="8">
        <f t="shared" si="221"/>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11">
        <f t="shared" si="216"/>
        <v>2026</v>
      </c>
      <c r="D2369" s="13" t="str">
        <f t="shared" si="217"/>
        <v>Q4</v>
      </c>
      <c r="E2369" s="4">
        <f>MONTH(SalesDataTable[[#This Row],[Order Date]])</f>
        <v>11</v>
      </c>
      <c r="F2369" s="4"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218"/>
        <v>174.70499999999998</v>
      </c>
      <c r="R2369" s="6">
        <f t="shared" si="219"/>
        <v>92.9</v>
      </c>
      <c r="S2369" s="6">
        <f t="shared" si="220"/>
        <v>81.804999999999978</v>
      </c>
      <c r="T2369" s="8">
        <f t="shared" si="221"/>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11">
        <f t="shared" ref="C2370:C2433" si="222">YEAR(B2370)</f>
        <v>2026</v>
      </c>
      <c r="D2370" s="13" t="str">
        <f t="shared" ref="D2370:D2433" si="223">"Q"&amp;ROUNDUP(MONTH(B2370)/3,0)</f>
        <v>Q4</v>
      </c>
      <c r="E2370" s="4">
        <f>MONTH(SalesDataTable[[#This Row],[Order Date]])</f>
        <v>11</v>
      </c>
      <c r="F2370" s="4"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224">M2370*N2370*(1-O2370)</f>
        <v>87.906999999999996</v>
      </c>
      <c r="R2370" s="6">
        <f t="shared" ref="R2370:R2433" si="225">M2370*P2370</f>
        <v>45.86</v>
      </c>
      <c r="S2370" s="6">
        <f t="shared" ref="S2370:S2433" si="226">Q2370-R2370</f>
        <v>42.046999999999997</v>
      </c>
      <c r="T2370" s="8">
        <f t="shared" ref="T2370:T2433" si="227">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11">
        <f t="shared" si="222"/>
        <v>2026</v>
      </c>
      <c r="D2371" s="13" t="str">
        <f t="shared" si="223"/>
        <v>Q4</v>
      </c>
      <c r="E2371" s="4">
        <f>MONTH(SalesDataTable[[#This Row],[Order Date]])</f>
        <v>11</v>
      </c>
      <c r="F2371" s="4"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224"/>
        <v>38.997499999999995</v>
      </c>
      <c r="R2371" s="6">
        <f t="shared" si="225"/>
        <v>14.6</v>
      </c>
      <c r="S2371" s="6">
        <f t="shared" si="226"/>
        <v>24.397499999999994</v>
      </c>
      <c r="T2371" s="8">
        <f t="shared" si="227"/>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11">
        <f t="shared" si="222"/>
        <v>2026</v>
      </c>
      <c r="D2372" s="13" t="str">
        <f t="shared" si="223"/>
        <v>Q4</v>
      </c>
      <c r="E2372" s="4">
        <f>MONTH(SalesDataTable[[#This Row],[Order Date]])</f>
        <v>11</v>
      </c>
      <c r="F2372" s="4"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224"/>
        <v>2831.2649999999994</v>
      </c>
      <c r="R2372" s="6">
        <f t="shared" si="225"/>
        <v>1979.5</v>
      </c>
      <c r="S2372" s="6">
        <f t="shared" si="226"/>
        <v>851.76499999999942</v>
      </c>
      <c r="T2372" s="8">
        <f t="shared" si="227"/>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11">
        <f t="shared" si="222"/>
        <v>2026</v>
      </c>
      <c r="D2373" s="13" t="str">
        <f t="shared" si="223"/>
        <v>Q4</v>
      </c>
      <c r="E2373" s="4">
        <f>MONTH(SalesDataTable[[#This Row],[Order Date]])</f>
        <v>11</v>
      </c>
      <c r="F2373" s="4"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224"/>
        <v>124.29600000000001</v>
      </c>
      <c r="R2373" s="6">
        <f t="shared" si="225"/>
        <v>66.69</v>
      </c>
      <c r="S2373" s="6">
        <f t="shared" si="226"/>
        <v>57.606000000000009</v>
      </c>
      <c r="T2373" s="8">
        <f t="shared" si="227"/>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11">
        <f t="shared" si="222"/>
        <v>2026</v>
      </c>
      <c r="D2374" s="13" t="str">
        <f t="shared" si="223"/>
        <v>Q4</v>
      </c>
      <c r="E2374" s="4">
        <f>MONTH(SalesDataTable[[#This Row],[Order Date]])</f>
        <v>11</v>
      </c>
      <c r="F2374" s="4"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224"/>
        <v>63.936000000000007</v>
      </c>
      <c r="R2374" s="6">
        <f t="shared" si="225"/>
        <v>31.59</v>
      </c>
      <c r="S2374" s="6">
        <f t="shared" si="226"/>
        <v>32.346000000000004</v>
      </c>
      <c r="T2374" s="8">
        <f t="shared" si="227"/>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11">
        <f t="shared" si="222"/>
        <v>2026</v>
      </c>
      <c r="D2375" s="13" t="str">
        <f t="shared" si="223"/>
        <v>Q4</v>
      </c>
      <c r="E2375" s="4">
        <f>MONTH(SalesDataTable[[#This Row],[Order Date]])</f>
        <v>11</v>
      </c>
      <c r="F2375" s="4"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224"/>
        <v>254.17800000000003</v>
      </c>
      <c r="R2375" s="6">
        <f t="shared" si="225"/>
        <v>156.62</v>
      </c>
      <c r="S2375" s="6">
        <f t="shared" si="226"/>
        <v>97.558000000000021</v>
      </c>
      <c r="T2375" s="8">
        <f t="shared" si="227"/>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11">
        <f t="shared" si="222"/>
        <v>2026</v>
      </c>
      <c r="D2376" s="13" t="str">
        <f t="shared" si="223"/>
        <v>Q4</v>
      </c>
      <c r="E2376" s="4">
        <f>MONTH(SalesDataTable[[#This Row],[Order Date]])</f>
        <v>11</v>
      </c>
      <c r="F2376" s="4"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224"/>
        <v>240.78799999999998</v>
      </c>
      <c r="R2376" s="6">
        <f t="shared" si="225"/>
        <v>160.69999999999999</v>
      </c>
      <c r="S2376" s="6">
        <f t="shared" si="226"/>
        <v>80.087999999999994</v>
      </c>
      <c r="T2376" s="8">
        <f t="shared" si="227"/>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11">
        <f t="shared" si="222"/>
        <v>2026</v>
      </c>
      <c r="D2377" s="13" t="str">
        <f t="shared" si="223"/>
        <v>Q4</v>
      </c>
      <c r="E2377" s="4">
        <f>MONTH(SalesDataTable[[#This Row],[Order Date]])</f>
        <v>11</v>
      </c>
      <c r="F2377" s="4"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224"/>
        <v>61.012999999999998</v>
      </c>
      <c r="R2377" s="6">
        <f t="shared" si="225"/>
        <v>32.869999999999997</v>
      </c>
      <c r="S2377" s="6">
        <f t="shared" si="226"/>
        <v>28.143000000000001</v>
      </c>
      <c r="T2377" s="8">
        <f t="shared" si="227"/>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11">
        <f t="shared" si="222"/>
        <v>2026</v>
      </c>
      <c r="D2378" s="13" t="str">
        <f t="shared" si="223"/>
        <v>Q4</v>
      </c>
      <c r="E2378" s="4">
        <f>MONTH(SalesDataTable[[#This Row],[Order Date]])</f>
        <v>11</v>
      </c>
      <c r="F2378" s="4"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224"/>
        <v>415.50299999999999</v>
      </c>
      <c r="R2378" s="6">
        <f t="shared" si="225"/>
        <v>241.07999999999998</v>
      </c>
      <c r="S2378" s="6">
        <f t="shared" si="226"/>
        <v>174.423</v>
      </c>
      <c r="T2378" s="8">
        <f t="shared" si="227"/>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11">
        <f t="shared" si="222"/>
        <v>2026</v>
      </c>
      <c r="D2379" s="13" t="str">
        <f t="shared" si="223"/>
        <v>Q4</v>
      </c>
      <c r="E2379" s="4">
        <f>MONTH(SalesDataTable[[#This Row],[Order Date]])</f>
        <v>11</v>
      </c>
      <c r="F2379" s="4"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224"/>
        <v>130.86000000000001</v>
      </c>
      <c r="R2379" s="6">
        <f t="shared" si="225"/>
        <v>77.66</v>
      </c>
      <c r="S2379" s="6">
        <f t="shared" si="226"/>
        <v>53.200000000000017</v>
      </c>
      <c r="T2379" s="8">
        <f t="shared" si="227"/>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11">
        <f t="shared" si="222"/>
        <v>2026</v>
      </c>
      <c r="D2380" s="13" t="str">
        <f t="shared" si="223"/>
        <v>Q4</v>
      </c>
      <c r="E2380" s="4">
        <f>MONTH(SalesDataTable[[#This Row],[Order Date]])</f>
        <v>11</v>
      </c>
      <c r="F2380" s="4"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224"/>
        <v>126.30249999999998</v>
      </c>
      <c r="R2380" s="6">
        <f t="shared" si="225"/>
        <v>65.36</v>
      </c>
      <c r="S2380" s="6">
        <f t="shared" si="226"/>
        <v>60.942499999999981</v>
      </c>
      <c r="T2380" s="8">
        <f t="shared" si="227"/>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11">
        <f t="shared" si="222"/>
        <v>2026</v>
      </c>
      <c r="D2381" s="13" t="str">
        <f t="shared" si="223"/>
        <v>Q4</v>
      </c>
      <c r="E2381" s="4">
        <f>MONTH(SalesDataTable[[#This Row],[Order Date]])</f>
        <v>11</v>
      </c>
      <c r="F2381" s="4"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224"/>
        <v>43.639000000000003</v>
      </c>
      <c r="R2381" s="6">
        <f t="shared" si="225"/>
        <v>21.37</v>
      </c>
      <c r="S2381" s="6">
        <f t="shared" si="226"/>
        <v>22.269000000000002</v>
      </c>
      <c r="T2381" s="8">
        <f t="shared" si="227"/>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11">
        <f t="shared" si="222"/>
        <v>2026</v>
      </c>
      <c r="D2382" s="13" t="str">
        <f t="shared" si="223"/>
        <v>Q4</v>
      </c>
      <c r="E2382" s="4">
        <f>MONTH(SalesDataTable[[#This Row],[Order Date]])</f>
        <v>11</v>
      </c>
      <c r="F2382" s="4"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224"/>
        <v>44.981999999999999</v>
      </c>
      <c r="R2382" s="6">
        <f t="shared" si="225"/>
        <v>22.25</v>
      </c>
      <c r="S2382" s="6">
        <f t="shared" si="226"/>
        <v>22.731999999999999</v>
      </c>
      <c r="T2382" s="8">
        <f t="shared" si="227"/>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11">
        <f t="shared" si="222"/>
        <v>2026</v>
      </c>
      <c r="D2383" s="13" t="str">
        <f t="shared" si="223"/>
        <v>Q4</v>
      </c>
      <c r="E2383" s="4">
        <f>MONTH(SalesDataTable[[#This Row],[Order Date]])</f>
        <v>11</v>
      </c>
      <c r="F2383" s="4"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224"/>
        <v>302.54400000000004</v>
      </c>
      <c r="R2383" s="6">
        <f t="shared" si="225"/>
        <v>175.26</v>
      </c>
      <c r="S2383" s="6">
        <f t="shared" si="226"/>
        <v>127.28400000000005</v>
      </c>
      <c r="T2383" s="8">
        <f t="shared" si="227"/>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11">
        <f t="shared" si="222"/>
        <v>2026</v>
      </c>
      <c r="D2384" s="13" t="str">
        <f t="shared" si="223"/>
        <v>Q4</v>
      </c>
      <c r="E2384" s="4">
        <f>MONTH(SalesDataTable[[#This Row],[Order Date]])</f>
        <v>11</v>
      </c>
      <c r="F2384" s="4"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224"/>
        <v>163.07249999999999</v>
      </c>
      <c r="R2384" s="6">
        <f t="shared" si="225"/>
        <v>104.41</v>
      </c>
      <c r="S2384" s="6">
        <f t="shared" si="226"/>
        <v>58.662499999999994</v>
      </c>
      <c r="T2384" s="8">
        <f t="shared" si="227"/>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11">
        <f t="shared" si="222"/>
        <v>2026</v>
      </c>
      <c r="D2385" s="13" t="str">
        <f t="shared" si="223"/>
        <v>Q4</v>
      </c>
      <c r="E2385" s="4">
        <f>MONTH(SalesDataTable[[#This Row],[Order Date]])</f>
        <v>11</v>
      </c>
      <c r="F2385" s="4"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224"/>
        <v>338.36399999999998</v>
      </c>
      <c r="R2385" s="6">
        <f t="shared" si="225"/>
        <v>176.28</v>
      </c>
      <c r="S2385" s="6">
        <f t="shared" si="226"/>
        <v>162.08399999999997</v>
      </c>
      <c r="T2385" s="8">
        <f t="shared" si="227"/>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11">
        <f t="shared" si="222"/>
        <v>2026</v>
      </c>
      <c r="D2386" s="13" t="str">
        <f t="shared" si="223"/>
        <v>Q4</v>
      </c>
      <c r="E2386" s="4">
        <f>MONTH(SalesDataTable[[#This Row],[Order Date]])</f>
        <v>11</v>
      </c>
      <c r="F2386" s="4"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224"/>
        <v>138.96600000000001</v>
      </c>
      <c r="R2386" s="6">
        <f t="shared" si="225"/>
        <v>53.4</v>
      </c>
      <c r="S2386" s="6">
        <f t="shared" si="226"/>
        <v>85.566000000000003</v>
      </c>
      <c r="T2386" s="8">
        <f t="shared" si="227"/>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11">
        <f t="shared" si="222"/>
        <v>2026</v>
      </c>
      <c r="D2387" s="13" t="str">
        <f t="shared" si="223"/>
        <v>Q4</v>
      </c>
      <c r="E2387" s="4">
        <f>MONTH(SalesDataTable[[#This Row],[Order Date]])</f>
        <v>11</v>
      </c>
      <c r="F2387" s="4"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224"/>
        <v>37.819499999999998</v>
      </c>
      <c r="R2387" s="6">
        <f t="shared" si="225"/>
        <v>16.25</v>
      </c>
      <c r="S2387" s="6">
        <f t="shared" si="226"/>
        <v>21.569499999999998</v>
      </c>
      <c r="T2387" s="8">
        <f t="shared" si="227"/>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11">
        <f t="shared" si="222"/>
        <v>2026</v>
      </c>
      <c r="D2388" s="13" t="str">
        <f t="shared" si="223"/>
        <v>Q4</v>
      </c>
      <c r="E2388" s="4">
        <f>MONTH(SalesDataTable[[#This Row],[Order Date]])</f>
        <v>11</v>
      </c>
      <c r="F2388" s="4"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224"/>
        <v>82.287000000000006</v>
      </c>
      <c r="R2388" s="6">
        <f t="shared" si="225"/>
        <v>45.06</v>
      </c>
      <c r="S2388" s="6">
        <f t="shared" si="226"/>
        <v>37.227000000000004</v>
      </c>
      <c r="T2388" s="8">
        <f t="shared" si="227"/>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11">
        <f t="shared" si="222"/>
        <v>2026</v>
      </c>
      <c r="D2389" s="13" t="str">
        <f t="shared" si="223"/>
        <v>Q4</v>
      </c>
      <c r="E2389" s="4">
        <f>MONTH(SalesDataTable[[#This Row],[Order Date]])</f>
        <v>11</v>
      </c>
      <c r="F2389" s="4"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224"/>
        <v>122.64</v>
      </c>
      <c r="R2389" s="6">
        <f t="shared" si="225"/>
        <v>68.58</v>
      </c>
      <c r="S2389" s="6">
        <f t="shared" si="226"/>
        <v>54.06</v>
      </c>
      <c r="T2389" s="8">
        <f t="shared" si="227"/>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11">
        <f t="shared" si="222"/>
        <v>2026</v>
      </c>
      <c r="D2390" s="13" t="str">
        <f t="shared" si="223"/>
        <v>Q4</v>
      </c>
      <c r="E2390" s="4">
        <f>MONTH(SalesDataTable[[#This Row],[Order Date]])</f>
        <v>11</v>
      </c>
      <c r="F2390" s="4"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224"/>
        <v>72.86399999999999</v>
      </c>
      <c r="R2390" s="6">
        <f t="shared" si="225"/>
        <v>43.86</v>
      </c>
      <c r="S2390" s="6">
        <f t="shared" si="226"/>
        <v>29.003999999999991</v>
      </c>
      <c r="T2390" s="8">
        <f t="shared" si="227"/>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11">
        <f t="shared" si="222"/>
        <v>2026</v>
      </c>
      <c r="D2391" s="13" t="str">
        <f t="shared" si="223"/>
        <v>Q4</v>
      </c>
      <c r="E2391" s="4">
        <f>MONTH(SalesDataTable[[#This Row],[Order Date]])</f>
        <v>11</v>
      </c>
      <c r="F2391" s="4"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224"/>
        <v>34.561</v>
      </c>
      <c r="R2391" s="6">
        <f t="shared" si="225"/>
        <v>14.06</v>
      </c>
      <c r="S2391" s="6">
        <f t="shared" si="226"/>
        <v>20.500999999999998</v>
      </c>
      <c r="T2391" s="8">
        <f t="shared" si="227"/>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11">
        <f t="shared" si="222"/>
        <v>2026</v>
      </c>
      <c r="D2392" s="13" t="str">
        <f t="shared" si="223"/>
        <v>Q4</v>
      </c>
      <c r="E2392" s="4">
        <f>MONTH(SalesDataTable[[#This Row],[Order Date]])</f>
        <v>11</v>
      </c>
      <c r="F2392" s="4"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224"/>
        <v>181.29599999999999</v>
      </c>
      <c r="R2392" s="6">
        <f t="shared" si="225"/>
        <v>103.36</v>
      </c>
      <c r="S2392" s="6">
        <f t="shared" si="226"/>
        <v>77.935999999999993</v>
      </c>
      <c r="T2392" s="8">
        <f t="shared" si="227"/>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11">
        <f t="shared" si="222"/>
        <v>2026</v>
      </c>
      <c r="D2393" s="13" t="str">
        <f t="shared" si="223"/>
        <v>Q4</v>
      </c>
      <c r="E2393" s="4">
        <f>MONTH(SalesDataTable[[#This Row],[Order Date]])</f>
        <v>11</v>
      </c>
      <c r="F2393" s="4"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224"/>
        <v>360.87</v>
      </c>
      <c r="R2393" s="6">
        <f t="shared" si="225"/>
        <v>186.12</v>
      </c>
      <c r="S2393" s="6">
        <f t="shared" si="226"/>
        <v>174.75</v>
      </c>
      <c r="T2393" s="8">
        <f t="shared" si="227"/>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11">
        <f t="shared" si="222"/>
        <v>2026</v>
      </c>
      <c r="D2394" s="13" t="str">
        <f t="shared" si="223"/>
        <v>Q4</v>
      </c>
      <c r="E2394" s="4">
        <f>MONTH(SalesDataTable[[#This Row],[Order Date]])</f>
        <v>11</v>
      </c>
      <c r="F2394" s="4"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224"/>
        <v>211.10599999999999</v>
      </c>
      <c r="R2394" s="6">
        <f t="shared" si="225"/>
        <v>121.44</v>
      </c>
      <c r="S2394" s="6">
        <f t="shared" si="226"/>
        <v>89.665999999999997</v>
      </c>
      <c r="T2394" s="8">
        <f t="shared" si="227"/>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11">
        <f t="shared" si="222"/>
        <v>2026</v>
      </c>
      <c r="D2395" s="13" t="str">
        <f t="shared" si="223"/>
        <v>Q4</v>
      </c>
      <c r="E2395" s="4">
        <f>MONTH(SalesDataTable[[#This Row],[Order Date]])</f>
        <v>11</v>
      </c>
      <c r="F2395" s="4"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224"/>
        <v>439.09949999999998</v>
      </c>
      <c r="R2395" s="6">
        <f t="shared" si="225"/>
        <v>233.19</v>
      </c>
      <c r="S2395" s="6">
        <f t="shared" si="226"/>
        <v>205.90949999999998</v>
      </c>
      <c r="T2395" s="8">
        <f t="shared" si="227"/>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11">
        <f t="shared" si="222"/>
        <v>2026</v>
      </c>
      <c r="D2396" s="13" t="str">
        <f t="shared" si="223"/>
        <v>Q4</v>
      </c>
      <c r="E2396" s="4">
        <f>MONTH(SalesDataTable[[#This Row],[Order Date]])</f>
        <v>11</v>
      </c>
      <c r="F2396" s="4"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224"/>
        <v>468.92</v>
      </c>
      <c r="R2396" s="6">
        <f t="shared" si="225"/>
        <v>283.72000000000003</v>
      </c>
      <c r="S2396" s="6">
        <f t="shared" si="226"/>
        <v>185.2</v>
      </c>
      <c r="T2396" s="8">
        <f t="shared" si="227"/>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11">
        <f t="shared" si="222"/>
        <v>2026</v>
      </c>
      <c r="D2397" s="13" t="str">
        <f t="shared" si="223"/>
        <v>Q4</v>
      </c>
      <c r="E2397" s="4">
        <f>MONTH(SalesDataTable[[#This Row],[Order Date]])</f>
        <v>11</v>
      </c>
      <c r="F2397" s="4"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224"/>
        <v>104.64</v>
      </c>
      <c r="R2397" s="6">
        <f t="shared" si="225"/>
        <v>50.79</v>
      </c>
      <c r="S2397" s="6">
        <f t="shared" si="226"/>
        <v>53.85</v>
      </c>
      <c r="T2397" s="8">
        <f t="shared" si="227"/>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11">
        <f t="shared" si="222"/>
        <v>2026</v>
      </c>
      <c r="D2398" s="13" t="str">
        <f t="shared" si="223"/>
        <v>Q4</v>
      </c>
      <c r="E2398" s="4">
        <f>MONTH(SalesDataTable[[#This Row],[Order Date]])</f>
        <v>11</v>
      </c>
      <c r="F2398" s="4"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224"/>
        <v>83.591999999999999</v>
      </c>
      <c r="R2398" s="6">
        <f t="shared" si="225"/>
        <v>36.380000000000003</v>
      </c>
      <c r="S2398" s="6">
        <f t="shared" si="226"/>
        <v>47.211999999999996</v>
      </c>
      <c r="T2398" s="8">
        <f t="shared" si="227"/>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11">
        <f t="shared" si="222"/>
        <v>2026</v>
      </c>
      <c r="D2399" s="13" t="str">
        <f t="shared" si="223"/>
        <v>Q4</v>
      </c>
      <c r="E2399" s="4">
        <f>MONTH(SalesDataTable[[#This Row],[Order Date]])</f>
        <v>11</v>
      </c>
      <c r="F2399" s="4"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224"/>
        <v>155.173</v>
      </c>
      <c r="R2399" s="6">
        <f t="shared" si="225"/>
        <v>80.86</v>
      </c>
      <c r="S2399" s="6">
        <f t="shared" si="226"/>
        <v>74.313000000000002</v>
      </c>
      <c r="T2399" s="8">
        <f t="shared" si="227"/>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11">
        <f t="shared" si="222"/>
        <v>2026</v>
      </c>
      <c r="D2400" s="13" t="str">
        <f t="shared" si="223"/>
        <v>Q4</v>
      </c>
      <c r="E2400" s="4">
        <f>MONTH(SalesDataTable[[#This Row],[Order Date]])</f>
        <v>11</v>
      </c>
      <c r="F2400" s="4"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224"/>
        <v>201.20999999999998</v>
      </c>
      <c r="R2400" s="6">
        <f t="shared" si="225"/>
        <v>98.039999999999992</v>
      </c>
      <c r="S2400" s="6">
        <f t="shared" si="226"/>
        <v>103.16999999999999</v>
      </c>
      <c r="T2400" s="8">
        <f t="shared" si="227"/>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11">
        <f t="shared" si="222"/>
        <v>2026</v>
      </c>
      <c r="D2401" s="13" t="str">
        <f t="shared" si="223"/>
        <v>Q4</v>
      </c>
      <c r="E2401" s="4">
        <f>MONTH(SalesDataTable[[#This Row],[Order Date]])</f>
        <v>11</v>
      </c>
      <c r="F2401" s="4"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224"/>
        <v>30.404500000000002</v>
      </c>
      <c r="R2401" s="6">
        <f t="shared" si="225"/>
        <v>13.69</v>
      </c>
      <c r="S2401" s="6">
        <f t="shared" si="226"/>
        <v>16.714500000000001</v>
      </c>
      <c r="T2401" s="8">
        <f t="shared" si="227"/>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11">
        <f t="shared" si="222"/>
        <v>2026</v>
      </c>
      <c r="D2402" s="13" t="str">
        <f t="shared" si="223"/>
        <v>Q4</v>
      </c>
      <c r="E2402" s="4">
        <f>MONTH(SalesDataTable[[#This Row],[Order Date]])</f>
        <v>11</v>
      </c>
      <c r="F2402" s="4"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224"/>
        <v>78.31049999999999</v>
      </c>
      <c r="R2402" s="6">
        <f t="shared" si="225"/>
        <v>45.85</v>
      </c>
      <c r="S2402" s="6">
        <f t="shared" si="226"/>
        <v>32.460499999999989</v>
      </c>
      <c r="T2402" s="8">
        <f t="shared" si="227"/>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11">
        <f t="shared" si="222"/>
        <v>2026</v>
      </c>
      <c r="D2403" s="13" t="str">
        <f t="shared" si="223"/>
        <v>Q4</v>
      </c>
      <c r="E2403" s="4">
        <f>MONTH(SalesDataTable[[#This Row],[Order Date]])</f>
        <v>11</v>
      </c>
      <c r="F2403" s="4"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224"/>
        <v>717.67750000000001</v>
      </c>
      <c r="R2403" s="6">
        <f t="shared" si="225"/>
        <v>396.65</v>
      </c>
      <c r="S2403" s="6">
        <f t="shared" si="226"/>
        <v>321.02750000000003</v>
      </c>
      <c r="T2403" s="8">
        <f t="shared" si="227"/>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11">
        <f t="shared" si="222"/>
        <v>2026</v>
      </c>
      <c r="D2404" s="13" t="str">
        <f t="shared" si="223"/>
        <v>Q4</v>
      </c>
      <c r="E2404" s="4">
        <f>MONTH(SalesDataTable[[#This Row],[Order Date]])</f>
        <v>11</v>
      </c>
      <c r="F2404" s="4"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224"/>
        <v>207.98</v>
      </c>
      <c r="R2404" s="6">
        <f t="shared" si="225"/>
        <v>100.72</v>
      </c>
      <c r="S2404" s="6">
        <f t="shared" si="226"/>
        <v>107.25999999999999</v>
      </c>
      <c r="T2404" s="8">
        <f t="shared" si="227"/>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11">
        <f t="shared" si="222"/>
        <v>2026</v>
      </c>
      <c r="D2405" s="13" t="str">
        <f t="shared" si="223"/>
        <v>Q4</v>
      </c>
      <c r="E2405" s="4">
        <f>MONTH(SalesDataTable[[#This Row],[Order Date]])</f>
        <v>11</v>
      </c>
      <c r="F2405" s="4"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224"/>
        <v>33.219000000000001</v>
      </c>
      <c r="R2405" s="6">
        <f t="shared" si="225"/>
        <v>13.43</v>
      </c>
      <c r="S2405" s="6">
        <f t="shared" si="226"/>
        <v>19.789000000000001</v>
      </c>
      <c r="T2405" s="8">
        <f t="shared" si="227"/>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11">
        <f t="shared" si="222"/>
        <v>2026</v>
      </c>
      <c r="D2406" s="13" t="str">
        <f t="shared" si="223"/>
        <v>Q4</v>
      </c>
      <c r="E2406" s="4">
        <f>MONTH(SalesDataTable[[#This Row],[Order Date]])</f>
        <v>11</v>
      </c>
      <c r="F2406" s="4"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224"/>
        <v>162.04</v>
      </c>
      <c r="R2406" s="6">
        <f t="shared" si="225"/>
        <v>86.44</v>
      </c>
      <c r="S2406" s="6">
        <f t="shared" si="226"/>
        <v>75.599999999999994</v>
      </c>
      <c r="T2406" s="8">
        <f t="shared" si="227"/>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11">
        <f t="shared" si="222"/>
        <v>2026</v>
      </c>
      <c r="D2407" s="13" t="str">
        <f t="shared" si="223"/>
        <v>Q4</v>
      </c>
      <c r="E2407" s="4">
        <f>MONTH(SalesDataTable[[#This Row],[Order Date]])</f>
        <v>11</v>
      </c>
      <c r="F2407" s="4"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224"/>
        <v>468.42600000000004</v>
      </c>
      <c r="R2407" s="6">
        <f t="shared" si="225"/>
        <v>266.10000000000002</v>
      </c>
      <c r="S2407" s="6">
        <f t="shared" si="226"/>
        <v>202.32600000000002</v>
      </c>
      <c r="T2407" s="8">
        <f t="shared" si="227"/>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11">
        <f t="shared" si="222"/>
        <v>2026</v>
      </c>
      <c r="D2408" s="13" t="str">
        <f t="shared" si="223"/>
        <v>Q4</v>
      </c>
      <c r="E2408" s="4">
        <f>MONTH(SalesDataTable[[#This Row],[Order Date]])</f>
        <v>11</v>
      </c>
      <c r="F2408" s="4"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224"/>
        <v>231.12</v>
      </c>
      <c r="R2408" s="6">
        <f t="shared" si="225"/>
        <v>112.25</v>
      </c>
      <c r="S2408" s="6">
        <f t="shared" si="226"/>
        <v>118.87</v>
      </c>
      <c r="T2408" s="8">
        <f t="shared" si="227"/>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11">
        <f t="shared" si="222"/>
        <v>2026</v>
      </c>
      <c r="D2409" s="13" t="str">
        <f t="shared" si="223"/>
        <v>Q4</v>
      </c>
      <c r="E2409" s="4">
        <f>MONTH(SalesDataTable[[#This Row],[Order Date]])</f>
        <v>11</v>
      </c>
      <c r="F2409" s="4"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224"/>
        <v>36.590000000000003</v>
      </c>
      <c r="R2409" s="6">
        <f t="shared" si="225"/>
        <v>13.73</v>
      </c>
      <c r="S2409" s="6">
        <f t="shared" si="226"/>
        <v>22.860000000000003</v>
      </c>
      <c r="T2409" s="8">
        <f t="shared" si="227"/>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11">
        <f t="shared" si="222"/>
        <v>2026</v>
      </c>
      <c r="D2410" s="13" t="str">
        <f t="shared" si="223"/>
        <v>Q4</v>
      </c>
      <c r="E2410" s="4">
        <f>MONTH(SalesDataTable[[#This Row],[Order Date]])</f>
        <v>11</v>
      </c>
      <c r="F2410" s="4"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224"/>
        <v>519.90249999999992</v>
      </c>
      <c r="R2410" s="6">
        <f t="shared" si="225"/>
        <v>294.89999999999998</v>
      </c>
      <c r="S2410" s="6">
        <f t="shared" si="226"/>
        <v>225.00249999999994</v>
      </c>
      <c r="T2410" s="8">
        <f t="shared" si="227"/>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11">
        <f t="shared" si="222"/>
        <v>2026</v>
      </c>
      <c r="D2411" s="13" t="str">
        <f t="shared" si="223"/>
        <v>Q4</v>
      </c>
      <c r="E2411" s="4">
        <f>MONTH(SalesDataTable[[#This Row],[Order Date]])</f>
        <v>11</v>
      </c>
      <c r="F2411" s="4"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224"/>
        <v>79.315499999999986</v>
      </c>
      <c r="R2411" s="6">
        <f t="shared" si="225"/>
        <v>39.659999999999997</v>
      </c>
      <c r="S2411" s="6">
        <f t="shared" si="226"/>
        <v>39.655499999999989</v>
      </c>
      <c r="T2411" s="8">
        <f t="shared" si="227"/>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11">
        <f t="shared" si="222"/>
        <v>2026</v>
      </c>
      <c r="D2412" s="13" t="str">
        <f t="shared" si="223"/>
        <v>Q4</v>
      </c>
      <c r="E2412" s="4">
        <f>MONTH(SalesDataTable[[#This Row],[Order Date]])</f>
        <v>11</v>
      </c>
      <c r="F2412" s="4"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224"/>
        <v>92.664000000000001</v>
      </c>
      <c r="R2412" s="6">
        <f t="shared" si="225"/>
        <v>45.02</v>
      </c>
      <c r="S2412" s="6">
        <f t="shared" si="226"/>
        <v>47.643999999999998</v>
      </c>
      <c r="T2412" s="8">
        <f t="shared" si="227"/>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11">
        <f t="shared" si="222"/>
        <v>2026</v>
      </c>
      <c r="D2413" s="13" t="str">
        <f t="shared" si="223"/>
        <v>Q4</v>
      </c>
      <c r="E2413" s="4">
        <f>MONTH(SalesDataTable[[#This Row],[Order Date]])</f>
        <v>11</v>
      </c>
      <c r="F2413" s="4"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224"/>
        <v>104.91550000000001</v>
      </c>
      <c r="R2413" s="6">
        <f t="shared" si="225"/>
        <v>60.8</v>
      </c>
      <c r="S2413" s="6">
        <f t="shared" si="226"/>
        <v>44.115500000000011</v>
      </c>
      <c r="T2413" s="8">
        <f t="shared" si="227"/>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11">
        <f t="shared" si="222"/>
        <v>2026</v>
      </c>
      <c r="D2414" s="13" t="str">
        <f t="shared" si="223"/>
        <v>Q4</v>
      </c>
      <c r="E2414" s="4">
        <f>MONTH(SalesDataTable[[#This Row],[Order Date]])</f>
        <v>11</v>
      </c>
      <c r="F2414" s="4"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224"/>
        <v>148.36500000000001</v>
      </c>
      <c r="R2414" s="6">
        <f t="shared" si="225"/>
        <v>89.4</v>
      </c>
      <c r="S2414" s="6">
        <f t="shared" si="226"/>
        <v>58.965000000000003</v>
      </c>
      <c r="T2414" s="8">
        <f t="shared" si="227"/>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11">
        <f t="shared" si="222"/>
        <v>2026</v>
      </c>
      <c r="D2415" s="13" t="str">
        <f t="shared" si="223"/>
        <v>Q4</v>
      </c>
      <c r="E2415" s="4">
        <f>MONTH(SalesDataTable[[#This Row],[Order Date]])</f>
        <v>11</v>
      </c>
      <c r="F2415" s="4"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224"/>
        <v>37.456000000000003</v>
      </c>
      <c r="R2415" s="6">
        <f t="shared" si="225"/>
        <v>18.27</v>
      </c>
      <c r="S2415" s="6">
        <f t="shared" si="226"/>
        <v>19.186000000000003</v>
      </c>
      <c r="T2415" s="8">
        <f t="shared" si="227"/>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11">
        <f t="shared" si="222"/>
        <v>2026</v>
      </c>
      <c r="D2416" s="13" t="str">
        <f t="shared" si="223"/>
        <v>Q4</v>
      </c>
      <c r="E2416" s="4">
        <f>MONTH(SalesDataTable[[#This Row],[Order Date]])</f>
        <v>11</v>
      </c>
      <c r="F2416" s="4"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224"/>
        <v>37.043999999999997</v>
      </c>
      <c r="R2416" s="6">
        <f t="shared" si="225"/>
        <v>14.82</v>
      </c>
      <c r="S2416" s="6">
        <f t="shared" si="226"/>
        <v>22.223999999999997</v>
      </c>
      <c r="T2416" s="8">
        <f t="shared" si="227"/>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11">
        <f t="shared" si="222"/>
        <v>2026</v>
      </c>
      <c r="D2417" s="13" t="str">
        <f t="shared" si="223"/>
        <v>Q4</v>
      </c>
      <c r="E2417" s="4">
        <f>MONTH(SalesDataTable[[#This Row],[Order Date]])</f>
        <v>11</v>
      </c>
      <c r="F2417" s="4"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224"/>
        <v>176.47200000000001</v>
      </c>
      <c r="R2417" s="6">
        <f t="shared" si="225"/>
        <v>104.19</v>
      </c>
      <c r="S2417" s="6">
        <f t="shared" si="226"/>
        <v>72.282000000000011</v>
      </c>
      <c r="T2417" s="8">
        <f t="shared" si="227"/>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11">
        <f t="shared" si="222"/>
        <v>2026</v>
      </c>
      <c r="D2418" s="13" t="str">
        <f t="shared" si="223"/>
        <v>Q4</v>
      </c>
      <c r="E2418" s="4">
        <f>MONTH(SalesDataTable[[#This Row],[Order Date]])</f>
        <v>11</v>
      </c>
      <c r="F2418" s="4"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224"/>
        <v>173.358</v>
      </c>
      <c r="R2418" s="6">
        <f t="shared" si="225"/>
        <v>105.97</v>
      </c>
      <c r="S2418" s="6">
        <f t="shared" si="226"/>
        <v>67.388000000000005</v>
      </c>
      <c r="T2418" s="8">
        <f t="shared" si="227"/>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11">
        <f t="shared" si="222"/>
        <v>2026</v>
      </c>
      <c r="D2419" s="13" t="str">
        <f t="shared" si="223"/>
        <v>Q4</v>
      </c>
      <c r="E2419" s="4">
        <f>MONTH(SalesDataTable[[#This Row],[Order Date]])</f>
        <v>11</v>
      </c>
      <c r="F2419" s="4"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224"/>
        <v>195.453</v>
      </c>
      <c r="R2419" s="6">
        <f t="shared" si="225"/>
        <v>103.38</v>
      </c>
      <c r="S2419" s="6">
        <f t="shared" si="226"/>
        <v>92.073000000000008</v>
      </c>
      <c r="T2419" s="8">
        <f t="shared" si="227"/>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11">
        <f t="shared" si="222"/>
        <v>2026</v>
      </c>
      <c r="D2420" s="13" t="str">
        <f t="shared" si="223"/>
        <v>Q4</v>
      </c>
      <c r="E2420" s="4">
        <f>MONTH(SalesDataTable[[#This Row],[Order Date]])</f>
        <v>11</v>
      </c>
      <c r="F2420" s="4"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224"/>
        <v>122.376</v>
      </c>
      <c r="R2420" s="6">
        <f t="shared" si="225"/>
        <v>67.59</v>
      </c>
      <c r="S2420" s="6">
        <f t="shared" si="226"/>
        <v>54.786000000000001</v>
      </c>
      <c r="T2420" s="8">
        <f t="shared" si="227"/>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11">
        <f t="shared" si="222"/>
        <v>2026</v>
      </c>
      <c r="D2421" s="13" t="str">
        <f t="shared" si="223"/>
        <v>Q4</v>
      </c>
      <c r="E2421" s="4">
        <f>MONTH(SalesDataTable[[#This Row],[Order Date]])</f>
        <v>11</v>
      </c>
      <c r="F2421" s="4"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224"/>
        <v>35.945999999999998</v>
      </c>
      <c r="R2421" s="6">
        <f t="shared" si="225"/>
        <v>16.89</v>
      </c>
      <c r="S2421" s="6">
        <f t="shared" si="226"/>
        <v>19.055999999999997</v>
      </c>
      <c r="T2421" s="8">
        <f t="shared" si="227"/>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11">
        <f t="shared" si="222"/>
        <v>2026</v>
      </c>
      <c r="D2422" s="13" t="str">
        <f t="shared" si="223"/>
        <v>Q4</v>
      </c>
      <c r="E2422" s="4">
        <f>MONTH(SalesDataTable[[#This Row],[Order Date]])</f>
        <v>11</v>
      </c>
      <c r="F2422" s="4"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224"/>
        <v>332.3</v>
      </c>
      <c r="R2422" s="6">
        <f t="shared" si="225"/>
        <v>172.84</v>
      </c>
      <c r="S2422" s="6">
        <f t="shared" si="226"/>
        <v>159.46</v>
      </c>
      <c r="T2422" s="8">
        <f t="shared" si="227"/>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11">
        <f t="shared" si="222"/>
        <v>2026</v>
      </c>
      <c r="D2423" s="13" t="str">
        <f t="shared" si="223"/>
        <v>Q4</v>
      </c>
      <c r="E2423" s="4">
        <f>MONTH(SalesDataTable[[#This Row],[Order Date]])</f>
        <v>11</v>
      </c>
      <c r="F2423" s="4"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224"/>
        <v>32.210999999999999</v>
      </c>
      <c r="R2423" s="6">
        <f t="shared" si="225"/>
        <v>14.17</v>
      </c>
      <c r="S2423" s="6">
        <f t="shared" si="226"/>
        <v>18.040999999999997</v>
      </c>
      <c r="T2423" s="8">
        <f t="shared" si="227"/>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11">
        <f t="shared" si="222"/>
        <v>2026</v>
      </c>
      <c r="D2424" s="13" t="str">
        <f t="shared" si="223"/>
        <v>Q4</v>
      </c>
      <c r="E2424" s="4">
        <f>MONTH(SalesDataTable[[#This Row],[Order Date]])</f>
        <v>11</v>
      </c>
      <c r="F2424" s="4"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224"/>
        <v>835.25249999999994</v>
      </c>
      <c r="R2424" s="6">
        <f t="shared" si="225"/>
        <v>525.05000000000007</v>
      </c>
      <c r="S2424" s="6">
        <f t="shared" si="226"/>
        <v>310.20249999999987</v>
      </c>
      <c r="T2424" s="8">
        <f t="shared" si="227"/>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11">
        <f t="shared" si="222"/>
        <v>2026</v>
      </c>
      <c r="D2425" s="13" t="str">
        <f t="shared" si="223"/>
        <v>Q4</v>
      </c>
      <c r="E2425" s="4">
        <f>MONTH(SalesDataTable[[#This Row],[Order Date]])</f>
        <v>11</v>
      </c>
      <c r="F2425" s="4"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224"/>
        <v>218.10000000000002</v>
      </c>
      <c r="R2425" s="6">
        <f t="shared" si="225"/>
        <v>79.44</v>
      </c>
      <c r="S2425" s="6">
        <f t="shared" si="226"/>
        <v>138.66000000000003</v>
      </c>
      <c r="T2425" s="8">
        <f t="shared" si="227"/>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11">
        <f t="shared" si="222"/>
        <v>2026</v>
      </c>
      <c r="D2426" s="13" t="str">
        <f t="shared" si="223"/>
        <v>Q4</v>
      </c>
      <c r="E2426" s="4">
        <f>MONTH(SalesDataTable[[#This Row],[Order Date]])</f>
        <v>11</v>
      </c>
      <c r="F2426" s="4"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224"/>
        <v>2450.9324999999999</v>
      </c>
      <c r="R2426" s="6">
        <f t="shared" si="225"/>
        <v>1595.1000000000001</v>
      </c>
      <c r="S2426" s="6">
        <f t="shared" si="226"/>
        <v>855.83249999999975</v>
      </c>
      <c r="T2426" s="8">
        <f t="shared" si="227"/>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11">
        <f t="shared" si="222"/>
        <v>2026</v>
      </c>
      <c r="D2427" s="13" t="str">
        <f t="shared" si="223"/>
        <v>Q4</v>
      </c>
      <c r="E2427" s="4">
        <f>MONTH(SalesDataTable[[#This Row],[Order Date]])</f>
        <v>11</v>
      </c>
      <c r="F2427" s="4"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224"/>
        <v>285.43</v>
      </c>
      <c r="R2427" s="6">
        <f t="shared" si="225"/>
        <v>179.1</v>
      </c>
      <c r="S2427" s="6">
        <f t="shared" si="226"/>
        <v>106.33000000000001</v>
      </c>
      <c r="T2427" s="8">
        <f t="shared" si="227"/>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11">
        <f t="shared" si="222"/>
        <v>2026</v>
      </c>
      <c r="D2428" s="13" t="str">
        <f t="shared" si="223"/>
        <v>Q4</v>
      </c>
      <c r="E2428" s="4">
        <f>MONTH(SalesDataTable[[#This Row],[Order Date]])</f>
        <v>11</v>
      </c>
      <c r="F2428" s="4"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224"/>
        <v>145.27799999999999</v>
      </c>
      <c r="R2428" s="6">
        <f t="shared" si="225"/>
        <v>78.66</v>
      </c>
      <c r="S2428" s="6">
        <f t="shared" si="226"/>
        <v>66.617999999999995</v>
      </c>
      <c r="T2428" s="8">
        <f t="shared" si="227"/>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11">
        <f t="shared" si="222"/>
        <v>2026</v>
      </c>
      <c r="D2429" s="13" t="str">
        <f t="shared" si="223"/>
        <v>Q4</v>
      </c>
      <c r="E2429" s="4">
        <f>MONTH(SalesDataTable[[#This Row],[Order Date]])</f>
        <v>11</v>
      </c>
      <c r="F2429" s="4"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224"/>
        <v>57.328000000000003</v>
      </c>
      <c r="R2429" s="6">
        <f t="shared" si="225"/>
        <v>31.83</v>
      </c>
      <c r="S2429" s="6">
        <f t="shared" si="226"/>
        <v>25.498000000000005</v>
      </c>
      <c r="T2429" s="8">
        <f t="shared" si="227"/>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11">
        <f t="shared" si="222"/>
        <v>2026</v>
      </c>
      <c r="D2430" s="13" t="str">
        <f t="shared" si="223"/>
        <v>Q4</v>
      </c>
      <c r="E2430" s="4">
        <f>MONTH(SalesDataTable[[#This Row],[Order Date]])</f>
        <v>11</v>
      </c>
      <c r="F2430" s="4"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224"/>
        <v>594.84249999999997</v>
      </c>
      <c r="R2430" s="6">
        <f t="shared" si="225"/>
        <v>299.20000000000005</v>
      </c>
      <c r="S2430" s="6">
        <f t="shared" si="226"/>
        <v>295.64249999999993</v>
      </c>
      <c r="T2430" s="8">
        <f t="shared" si="227"/>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11">
        <f t="shared" si="222"/>
        <v>2026</v>
      </c>
      <c r="D2431" s="13" t="str">
        <f t="shared" si="223"/>
        <v>Q4</v>
      </c>
      <c r="E2431" s="4">
        <f>MONTH(SalesDataTable[[#This Row],[Order Date]])</f>
        <v>11</v>
      </c>
      <c r="F2431" s="4"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224"/>
        <v>155.261</v>
      </c>
      <c r="R2431" s="6">
        <f t="shared" si="225"/>
        <v>90.9</v>
      </c>
      <c r="S2431" s="6">
        <f t="shared" si="226"/>
        <v>64.36099999999999</v>
      </c>
      <c r="T2431" s="8">
        <f t="shared" si="227"/>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11">
        <f t="shared" si="222"/>
        <v>2026</v>
      </c>
      <c r="D2432" s="13" t="str">
        <f t="shared" si="223"/>
        <v>Q4</v>
      </c>
      <c r="E2432" s="4">
        <f>MONTH(SalesDataTable[[#This Row],[Order Date]])</f>
        <v>11</v>
      </c>
      <c r="F2432" s="4"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224"/>
        <v>623.64</v>
      </c>
      <c r="R2432" s="6">
        <f t="shared" si="225"/>
        <v>319.64</v>
      </c>
      <c r="S2432" s="6">
        <f t="shared" si="226"/>
        <v>304</v>
      </c>
      <c r="T2432" s="8">
        <f t="shared" si="227"/>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11">
        <f t="shared" si="222"/>
        <v>2026</v>
      </c>
      <c r="D2433" s="13" t="str">
        <f t="shared" si="223"/>
        <v>Q4</v>
      </c>
      <c r="E2433" s="4">
        <f>MONTH(SalesDataTable[[#This Row],[Order Date]])</f>
        <v>11</v>
      </c>
      <c r="F2433" s="4"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224"/>
        <v>39.42</v>
      </c>
      <c r="R2433" s="6">
        <f t="shared" si="225"/>
        <v>14.63</v>
      </c>
      <c r="S2433" s="6">
        <f t="shared" si="226"/>
        <v>24.79</v>
      </c>
      <c r="T2433" s="8">
        <f t="shared" si="227"/>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11">
        <f t="shared" ref="C2434:C2497" si="228">YEAR(B2434)</f>
        <v>2026</v>
      </c>
      <c r="D2434" s="13" t="str">
        <f t="shared" ref="D2434:D2497" si="229">"Q"&amp;ROUNDUP(MONTH(B2434)/3,0)</f>
        <v>Q4</v>
      </c>
      <c r="E2434" s="4">
        <f>MONTH(SalesDataTable[[#This Row],[Order Date]])</f>
        <v>11</v>
      </c>
      <c r="F2434" s="4"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230">M2434*N2434*(1-O2434)</f>
        <v>97.963999999999999</v>
      </c>
      <c r="R2434" s="6">
        <f t="shared" ref="R2434:R2497" si="231">M2434*P2434</f>
        <v>45.4</v>
      </c>
      <c r="S2434" s="6">
        <f t="shared" ref="S2434:S2497" si="232">Q2434-R2434</f>
        <v>52.564</v>
      </c>
      <c r="T2434" s="8">
        <f t="shared" ref="T2434:T2497" si="233">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11">
        <f t="shared" si="228"/>
        <v>2026</v>
      </c>
      <c r="D2435" s="13" t="str">
        <f t="shared" si="229"/>
        <v>Q4</v>
      </c>
      <c r="E2435" s="4">
        <f>MONTH(SalesDataTable[[#This Row],[Order Date]])</f>
        <v>11</v>
      </c>
      <c r="F2435" s="4"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230"/>
        <v>102.4165</v>
      </c>
      <c r="R2435" s="6">
        <f t="shared" si="231"/>
        <v>61.22</v>
      </c>
      <c r="S2435" s="6">
        <f t="shared" si="232"/>
        <v>41.1965</v>
      </c>
      <c r="T2435" s="8">
        <f t="shared" si="233"/>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11">
        <f t="shared" si="228"/>
        <v>2026</v>
      </c>
      <c r="D2436" s="13" t="str">
        <f t="shared" si="229"/>
        <v>Q4</v>
      </c>
      <c r="E2436" s="4">
        <f>MONTH(SalesDataTable[[#This Row],[Order Date]])</f>
        <v>11</v>
      </c>
      <c r="F2436" s="4"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230"/>
        <v>307.92</v>
      </c>
      <c r="R2436" s="6">
        <f t="shared" si="231"/>
        <v>158.66</v>
      </c>
      <c r="S2436" s="6">
        <f t="shared" si="232"/>
        <v>149.26000000000002</v>
      </c>
      <c r="T2436" s="8">
        <f t="shared" si="233"/>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11">
        <f t="shared" si="228"/>
        <v>2026</v>
      </c>
      <c r="D2437" s="13" t="str">
        <f t="shared" si="229"/>
        <v>Q4</v>
      </c>
      <c r="E2437" s="4">
        <f>MONTH(SalesDataTable[[#This Row],[Order Date]])</f>
        <v>11</v>
      </c>
      <c r="F2437" s="4"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230"/>
        <v>39.85</v>
      </c>
      <c r="R2437" s="6">
        <f t="shared" si="231"/>
        <v>16.3</v>
      </c>
      <c r="S2437" s="6">
        <f t="shared" si="232"/>
        <v>23.55</v>
      </c>
      <c r="T2437" s="8">
        <f t="shared" si="233"/>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11">
        <f t="shared" si="228"/>
        <v>2026</v>
      </c>
      <c r="D2438" s="13" t="str">
        <f t="shared" si="229"/>
        <v>Q4</v>
      </c>
      <c r="E2438" s="4">
        <f>MONTH(SalesDataTable[[#This Row],[Order Date]])</f>
        <v>11</v>
      </c>
      <c r="F2438" s="4"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230"/>
        <v>176.59599999999998</v>
      </c>
      <c r="R2438" s="6">
        <f t="shared" si="231"/>
        <v>98.52</v>
      </c>
      <c r="S2438" s="6">
        <f t="shared" si="232"/>
        <v>78.075999999999979</v>
      </c>
      <c r="T2438" s="8">
        <f t="shared" si="233"/>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11">
        <f t="shared" si="228"/>
        <v>2026</v>
      </c>
      <c r="D2439" s="13" t="str">
        <f t="shared" si="229"/>
        <v>Q4</v>
      </c>
      <c r="E2439" s="4">
        <f>MONTH(SalesDataTable[[#This Row],[Order Date]])</f>
        <v>11</v>
      </c>
      <c r="F2439" s="4"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230"/>
        <v>241.542</v>
      </c>
      <c r="R2439" s="6">
        <f t="shared" si="231"/>
        <v>130.78</v>
      </c>
      <c r="S2439" s="6">
        <f t="shared" si="232"/>
        <v>110.762</v>
      </c>
      <c r="T2439" s="8">
        <f t="shared" si="233"/>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11">
        <f t="shared" si="228"/>
        <v>2026</v>
      </c>
      <c r="D2440" s="13" t="str">
        <f t="shared" si="229"/>
        <v>Q4</v>
      </c>
      <c r="E2440" s="4">
        <f>MONTH(SalesDataTable[[#This Row],[Order Date]])</f>
        <v>11</v>
      </c>
      <c r="F2440" s="4"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230"/>
        <v>33.354000000000006</v>
      </c>
      <c r="R2440" s="6">
        <f t="shared" si="231"/>
        <v>13.18</v>
      </c>
      <c r="S2440" s="6">
        <f t="shared" si="232"/>
        <v>20.174000000000007</v>
      </c>
      <c r="T2440" s="8">
        <f t="shared" si="233"/>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11">
        <f t="shared" si="228"/>
        <v>2026</v>
      </c>
      <c r="D2441" s="13" t="str">
        <f t="shared" si="229"/>
        <v>Q4</v>
      </c>
      <c r="E2441" s="4">
        <f>MONTH(SalesDataTable[[#This Row],[Order Date]])</f>
        <v>11</v>
      </c>
      <c r="F2441" s="4"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230"/>
        <v>513.798</v>
      </c>
      <c r="R2441" s="6">
        <f t="shared" si="231"/>
        <v>274.56</v>
      </c>
      <c r="S2441" s="6">
        <f t="shared" si="232"/>
        <v>239.238</v>
      </c>
      <c r="T2441" s="8">
        <f t="shared" si="233"/>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11">
        <f t="shared" si="228"/>
        <v>2026</v>
      </c>
      <c r="D2442" s="13" t="str">
        <f t="shared" si="229"/>
        <v>Q4</v>
      </c>
      <c r="E2442" s="4">
        <f>MONTH(SalesDataTable[[#This Row],[Order Date]])</f>
        <v>11</v>
      </c>
      <c r="F2442" s="4"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230"/>
        <v>262.38600000000002</v>
      </c>
      <c r="R2442" s="6">
        <f t="shared" si="231"/>
        <v>156.28</v>
      </c>
      <c r="S2442" s="6">
        <f t="shared" si="232"/>
        <v>106.10600000000002</v>
      </c>
      <c r="T2442" s="8">
        <f t="shared" si="233"/>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11">
        <f t="shared" si="228"/>
        <v>2026</v>
      </c>
      <c r="D2443" s="13" t="str">
        <f t="shared" si="229"/>
        <v>Q4</v>
      </c>
      <c r="E2443" s="4">
        <f>MONTH(SalesDataTable[[#This Row],[Order Date]])</f>
        <v>11</v>
      </c>
      <c r="F2443" s="4"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230"/>
        <v>103.3005</v>
      </c>
      <c r="R2443" s="6">
        <f t="shared" si="231"/>
        <v>62.14</v>
      </c>
      <c r="S2443" s="6">
        <f t="shared" si="232"/>
        <v>41.160499999999999</v>
      </c>
      <c r="T2443" s="8">
        <f t="shared" si="233"/>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11">
        <f t="shared" si="228"/>
        <v>2026</v>
      </c>
      <c r="D2444" s="13" t="str">
        <f t="shared" si="229"/>
        <v>Q4</v>
      </c>
      <c r="E2444" s="4">
        <f>MONTH(SalesDataTable[[#This Row],[Order Date]])</f>
        <v>11</v>
      </c>
      <c r="F2444" s="4"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230"/>
        <v>76.968999999999994</v>
      </c>
      <c r="R2444" s="6">
        <f t="shared" si="231"/>
        <v>32.9</v>
      </c>
      <c r="S2444" s="6">
        <f t="shared" si="232"/>
        <v>44.068999999999996</v>
      </c>
      <c r="T2444" s="8">
        <f t="shared" si="233"/>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11">
        <f t="shared" si="228"/>
        <v>2026</v>
      </c>
      <c r="D2445" s="13" t="str">
        <f t="shared" si="229"/>
        <v>Q4</v>
      </c>
      <c r="E2445" s="4">
        <f>MONTH(SalesDataTable[[#This Row],[Order Date]])</f>
        <v>11</v>
      </c>
      <c r="F2445" s="4"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230"/>
        <v>59.584999999999994</v>
      </c>
      <c r="R2445" s="6">
        <f t="shared" si="231"/>
        <v>32.28</v>
      </c>
      <c r="S2445" s="6">
        <f t="shared" si="232"/>
        <v>27.304999999999993</v>
      </c>
      <c r="T2445" s="8">
        <f t="shared" si="233"/>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11">
        <f t="shared" si="228"/>
        <v>2026</v>
      </c>
      <c r="D2446" s="13" t="str">
        <f t="shared" si="229"/>
        <v>Q4</v>
      </c>
      <c r="E2446" s="4">
        <f>MONTH(SalesDataTable[[#This Row],[Order Date]])</f>
        <v>11</v>
      </c>
      <c r="F2446" s="4"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230"/>
        <v>129.82500000000002</v>
      </c>
      <c r="R2446" s="6">
        <f t="shared" si="231"/>
        <v>79.55</v>
      </c>
      <c r="S2446" s="6">
        <f t="shared" si="232"/>
        <v>50.27500000000002</v>
      </c>
      <c r="T2446" s="8">
        <f t="shared" si="233"/>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11">
        <f t="shared" si="228"/>
        <v>2026</v>
      </c>
      <c r="D2447" s="13" t="str">
        <f t="shared" si="229"/>
        <v>Q4</v>
      </c>
      <c r="E2447" s="4">
        <f>MONTH(SalesDataTable[[#This Row],[Order Date]])</f>
        <v>11</v>
      </c>
      <c r="F2447" s="4"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230"/>
        <v>526.28399999999999</v>
      </c>
      <c r="R2447" s="6">
        <f t="shared" si="231"/>
        <v>318.27999999999997</v>
      </c>
      <c r="S2447" s="6">
        <f t="shared" si="232"/>
        <v>208.00400000000002</v>
      </c>
      <c r="T2447" s="8">
        <f t="shared" si="233"/>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11">
        <f t="shared" si="228"/>
        <v>2026</v>
      </c>
      <c r="D2448" s="13" t="str">
        <f t="shared" si="229"/>
        <v>Q4</v>
      </c>
      <c r="E2448" s="4">
        <f>MONTH(SalesDataTable[[#This Row],[Order Date]])</f>
        <v>11</v>
      </c>
      <c r="F2448" s="4"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230"/>
        <v>77.79549999999999</v>
      </c>
      <c r="R2448" s="6">
        <f t="shared" si="231"/>
        <v>38.33</v>
      </c>
      <c r="S2448" s="6">
        <f t="shared" si="232"/>
        <v>39.465499999999992</v>
      </c>
      <c r="T2448" s="8">
        <f t="shared" si="233"/>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11">
        <f t="shared" si="228"/>
        <v>2026</v>
      </c>
      <c r="D2449" s="13" t="str">
        <f t="shared" si="229"/>
        <v>Q4</v>
      </c>
      <c r="E2449" s="4">
        <f>MONTH(SalesDataTable[[#This Row],[Order Date]])</f>
        <v>11</v>
      </c>
      <c r="F2449" s="4"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230"/>
        <v>331.12599999999998</v>
      </c>
      <c r="R2449" s="6">
        <f t="shared" si="231"/>
        <v>205.02</v>
      </c>
      <c r="S2449" s="6">
        <f t="shared" si="232"/>
        <v>126.10599999999997</v>
      </c>
      <c r="T2449" s="8">
        <f t="shared" si="233"/>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11">
        <f t="shared" si="228"/>
        <v>2026</v>
      </c>
      <c r="D2450" s="13" t="str">
        <f t="shared" si="229"/>
        <v>Q4</v>
      </c>
      <c r="E2450" s="4">
        <f>MONTH(SalesDataTable[[#This Row],[Order Date]])</f>
        <v>11</v>
      </c>
      <c r="F2450" s="4"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230"/>
        <v>134.54849999999999</v>
      </c>
      <c r="R2450" s="6">
        <f t="shared" si="231"/>
        <v>77.17</v>
      </c>
      <c r="S2450" s="6">
        <f t="shared" si="232"/>
        <v>57.378499999999988</v>
      </c>
      <c r="T2450" s="8">
        <f t="shared" si="233"/>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11">
        <f t="shared" si="228"/>
        <v>2026</v>
      </c>
      <c r="D2451" s="13" t="str">
        <f t="shared" si="229"/>
        <v>Q4</v>
      </c>
      <c r="E2451" s="4">
        <f>MONTH(SalesDataTable[[#This Row],[Order Date]])</f>
        <v>11</v>
      </c>
      <c r="F2451" s="4"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230"/>
        <v>38.817</v>
      </c>
      <c r="R2451" s="6">
        <f t="shared" si="231"/>
        <v>17.14</v>
      </c>
      <c r="S2451" s="6">
        <f t="shared" si="232"/>
        <v>21.677</v>
      </c>
      <c r="T2451" s="8">
        <f t="shared" si="233"/>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11">
        <f t="shared" si="228"/>
        <v>2026</v>
      </c>
      <c r="D2452" s="13" t="str">
        <f t="shared" si="229"/>
        <v>Q4</v>
      </c>
      <c r="E2452" s="4">
        <f>MONTH(SalesDataTable[[#This Row],[Order Date]])</f>
        <v>11</v>
      </c>
      <c r="F2452" s="4"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230"/>
        <v>134.52950000000001</v>
      </c>
      <c r="R2452" s="6">
        <f t="shared" si="231"/>
        <v>77.7</v>
      </c>
      <c r="S2452" s="6">
        <f t="shared" si="232"/>
        <v>56.82950000000001</v>
      </c>
      <c r="T2452" s="8">
        <f t="shared" si="233"/>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11">
        <f t="shared" si="228"/>
        <v>2026</v>
      </c>
      <c r="D2453" s="13" t="str">
        <f t="shared" si="229"/>
        <v>Q4</v>
      </c>
      <c r="E2453" s="4">
        <f>MONTH(SalesDataTable[[#This Row],[Order Date]])</f>
        <v>11</v>
      </c>
      <c r="F2453" s="4"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230"/>
        <v>219.87</v>
      </c>
      <c r="R2453" s="6">
        <f t="shared" si="231"/>
        <v>122.3</v>
      </c>
      <c r="S2453" s="6">
        <f t="shared" si="232"/>
        <v>97.570000000000007</v>
      </c>
      <c r="T2453" s="8">
        <f t="shared" si="233"/>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11">
        <f t="shared" si="228"/>
        <v>2026</v>
      </c>
      <c r="D2454" s="13" t="str">
        <f t="shared" si="229"/>
        <v>Q4</v>
      </c>
      <c r="E2454" s="4">
        <f>MONTH(SalesDataTable[[#This Row],[Order Date]])</f>
        <v>11</v>
      </c>
      <c r="F2454" s="4"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230"/>
        <v>586.08000000000004</v>
      </c>
      <c r="R2454" s="6">
        <f t="shared" si="231"/>
        <v>333.75</v>
      </c>
      <c r="S2454" s="6">
        <f t="shared" si="232"/>
        <v>252.33000000000004</v>
      </c>
      <c r="T2454" s="8">
        <f t="shared" si="233"/>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11">
        <f t="shared" si="228"/>
        <v>2026</v>
      </c>
      <c r="D2455" s="13" t="str">
        <f t="shared" si="229"/>
        <v>Q4</v>
      </c>
      <c r="E2455" s="4">
        <f>MONTH(SalesDataTable[[#This Row],[Order Date]])</f>
        <v>11</v>
      </c>
      <c r="F2455" s="4"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230"/>
        <v>135.48599999999999</v>
      </c>
      <c r="R2455" s="6">
        <f t="shared" si="231"/>
        <v>69.36</v>
      </c>
      <c r="S2455" s="6">
        <f t="shared" si="232"/>
        <v>66.125999999999991</v>
      </c>
      <c r="T2455" s="8">
        <f t="shared" si="233"/>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11">
        <f t="shared" si="228"/>
        <v>2026</v>
      </c>
      <c r="D2456" s="13" t="str">
        <f t="shared" si="229"/>
        <v>Q4</v>
      </c>
      <c r="E2456" s="4">
        <f>MONTH(SalesDataTable[[#This Row],[Order Date]])</f>
        <v>11</v>
      </c>
      <c r="F2456" s="4"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230"/>
        <v>86.581000000000003</v>
      </c>
      <c r="R2456" s="6">
        <f t="shared" si="231"/>
        <v>44.7</v>
      </c>
      <c r="S2456" s="6">
        <f t="shared" si="232"/>
        <v>41.881</v>
      </c>
      <c r="T2456" s="8">
        <f t="shared" si="233"/>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11">
        <f t="shared" si="228"/>
        <v>2026</v>
      </c>
      <c r="D2457" s="13" t="str">
        <f t="shared" si="229"/>
        <v>Q4</v>
      </c>
      <c r="E2457" s="4">
        <f>MONTH(SalesDataTable[[#This Row],[Order Date]])</f>
        <v>11</v>
      </c>
      <c r="F2457" s="4"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230"/>
        <v>49.6</v>
      </c>
      <c r="R2457" s="6">
        <f t="shared" si="231"/>
        <v>22.62</v>
      </c>
      <c r="S2457" s="6">
        <f t="shared" si="232"/>
        <v>26.98</v>
      </c>
      <c r="T2457" s="8">
        <f t="shared" si="233"/>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11">
        <f t="shared" si="228"/>
        <v>2026</v>
      </c>
      <c r="D2458" s="13" t="str">
        <f t="shared" si="229"/>
        <v>Q4</v>
      </c>
      <c r="E2458" s="4">
        <f>MONTH(SalesDataTable[[#This Row],[Order Date]])</f>
        <v>11</v>
      </c>
      <c r="F2458" s="4"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230"/>
        <v>212.41499999999996</v>
      </c>
      <c r="R2458" s="6">
        <f t="shared" si="231"/>
        <v>116.22</v>
      </c>
      <c r="S2458" s="6">
        <f t="shared" si="232"/>
        <v>96.194999999999965</v>
      </c>
      <c r="T2458" s="8">
        <f t="shared" si="233"/>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11">
        <f t="shared" si="228"/>
        <v>2026</v>
      </c>
      <c r="D2459" s="13" t="str">
        <f t="shared" si="229"/>
        <v>Q4</v>
      </c>
      <c r="E2459" s="4">
        <f>MONTH(SalesDataTable[[#This Row],[Order Date]])</f>
        <v>11</v>
      </c>
      <c r="F2459" s="4"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230"/>
        <v>34.095500000000001</v>
      </c>
      <c r="R2459" s="6">
        <f t="shared" si="231"/>
        <v>13.53</v>
      </c>
      <c r="S2459" s="6">
        <f t="shared" si="232"/>
        <v>20.5655</v>
      </c>
      <c r="T2459" s="8">
        <f t="shared" si="233"/>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11">
        <f t="shared" si="228"/>
        <v>2026</v>
      </c>
      <c r="D2460" s="13" t="str">
        <f t="shared" si="229"/>
        <v>Q4</v>
      </c>
      <c r="E2460" s="4">
        <f>MONTH(SalesDataTable[[#This Row],[Order Date]])</f>
        <v>11</v>
      </c>
      <c r="F2460" s="4"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230"/>
        <v>195.32</v>
      </c>
      <c r="R2460" s="6">
        <f t="shared" si="231"/>
        <v>103.21</v>
      </c>
      <c r="S2460" s="6">
        <f t="shared" si="232"/>
        <v>92.11</v>
      </c>
      <c r="T2460" s="8">
        <f t="shared" si="233"/>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11">
        <f t="shared" si="228"/>
        <v>2026</v>
      </c>
      <c r="D2461" s="13" t="str">
        <f t="shared" si="229"/>
        <v>Q4</v>
      </c>
      <c r="E2461" s="4">
        <f>MONTH(SalesDataTable[[#This Row],[Order Date]])</f>
        <v>11</v>
      </c>
      <c r="F2461" s="4"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230"/>
        <v>34.541999999999994</v>
      </c>
      <c r="R2461" s="6">
        <f t="shared" si="231"/>
        <v>13.33</v>
      </c>
      <c r="S2461" s="6">
        <f t="shared" si="232"/>
        <v>21.211999999999996</v>
      </c>
      <c r="T2461" s="8">
        <f t="shared" si="233"/>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11">
        <f t="shared" si="228"/>
        <v>2026</v>
      </c>
      <c r="D2462" s="13" t="str">
        <f t="shared" si="229"/>
        <v>Q4</v>
      </c>
      <c r="E2462" s="4">
        <f>MONTH(SalesDataTable[[#This Row],[Order Date]])</f>
        <v>11</v>
      </c>
      <c r="F2462" s="4"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230"/>
        <v>68.114999999999995</v>
      </c>
      <c r="R2462" s="6">
        <f t="shared" si="231"/>
        <v>27.38</v>
      </c>
      <c r="S2462" s="6">
        <f t="shared" si="232"/>
        <v>40.734999999999999</v>
      </c>
      <c r="T2462" s="8">
        <f t="shared" si="233"/>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11">
        <f t="shared" si="228"/>
        <v>2026</v>
      </c>
      <c r="D2463" s="13" t="str">
        <f t="shared" si="229"/>
        <v>Q4</v>
      </c>
      <c r="E2463" s="4">
        <f>MONTH(SalesDataTable[[#This Row],[Order Date]])</f>
        <v>11</v>
      </c>
      <c r="F2463" s="4"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230"/>
        <v>186.92</v>
      </c>
      <c r="R2463" s="6">
        <f t="shared" si="231"/>
        <v>71.959999999999994</v>
      </c>
      <c r="S2463" s="6">
        <f t="shared" si="232"/>
        <v>114.96</v>
      </c>
      <c r="T2463" s="8">
        <f t="shared" si="233"/>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11">
        <f t="shared" si="228"/>
        <v>2026</v>
      </c>
      <c r="D2464" s="13" t="str">
        <f t="shared" si="229"/>
        <v>Q4</v>
      </c>
      <c r="E2464" s="4">
        <f>MONTH(SalesDataTable[[#This Row],[Order Date]])</f>
        <v>11</v>
      </c>
      <c r="F2464" s="4"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230"/>
        <v>366.48599999999999</v>
      </c>
      <c r="R2464" s="6">
        <f t="shared" si="231"/>
        <v>235.68</v>
      </c>
      <c r="S2464" s="6">
        <f t="shared" si="232"/>
        <v>130.80599999999998</v>
      </c>
      <c r="T2464" s="8">
        <f t="shared" si="233"/>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11">
        <f t="shared" si="228"/>
        <v>2026</v>
      </c>
      <c r="D2465" s="13" t="str">
        <f t="shared" si="229"/>
        <v>Q4</v>
      </c>
      <c r="E2465" s="4">
        <f>MONTH(SalesDataTable[[#This Row],[Order Date]])</f>
        <v>11</v>
      </c>
      <c r="F2465" s="4"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230"/>
        <v>35.590000000000003</v>
      </c>
      <c r="R2465" s="6">
        <f t="shared" si="231"/>
        <v>13.57</v>
      </c>
      <c r="S2465" s="6">
        <f t="shared" si="232"/>
        <v>22.020000000000003</v>
      </c>
      <c r="T2465" s="8">
        <f t="shared" si="233"/>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11">
        <f t="shared" si="228"/>
        <v>2026</v>
      </c>
      <c r="D2466" s="13" t="str">
        <f t="shared" si="229"/>
        <v>Q4</v>
      </c>
      <c r="E2466" s="4">
        <f>MONTH(SalesDataTable[[#This Row],[Order Date]])</f>
        <v>11</v>
      </c>
      <c r="F2466" s="4"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230"/>
        <v>270.21799999999996</v>
      </c>
      <c r="R2466" s="6">
        <f t="shared" si="231"/>
        <v>129</v>
      </c>
      <c r="S2466" s="6">
        <f t="shared" si="232"/>
        <v>141.21799999999996</v>
      </c>
      <c r="T2466" s="8">
        <f t="shared" si="233"/>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11">
        <f t="shared" si="228"/>
        <v>2026</v>
      </c>
      <c r="D2467" s="13" t="str">
        <f t="shared" si="229"/>
        <v>Q4</v>
      </c>
      <c r="E2467" s="4">
        <f>MONTH(SalesDataTable[[#This Row],[Order Date]])</f>
        <v>11</v>
      </c>
      <c r="F2467" s="4"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230"/>
        <v>255.2</v>
      </c>
      <c r="R2467" s="6">
        <f t="shared" si="231"/>
        <v>113.45</v>
      </c>
      <c r="S2467" s="6">
        <f t="shared" si="232"/>
        <v>141.75</v>
      </c>
      <c r="T2467" s="8">
        <f t="shared" si="233"/>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11">
        <f t="shared" si="228"/>
        <v>2026</v>
      </c>
      <c r="D2468" s="13" t="str">
        <f t="shared" si="229"/>
        <v>Q4</v>
      </c>
      <c r="E2468" s="4">
        <f>MONTH(SalesDataTable[[#This Row],[Order Date]])</f>
        <v>11</v>
      </c>
      <c r="F2468" s="4"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230"/>
        <v>460.73099999999999</v>
      </c>
      <c r="R2468" s="6">
        <f t="shared" si="231"/>
        <v>264.89999999999998</v>
      </c>
      <c r="S2468" s="6">
        <f t="shared" si="232"/>
        <v>195.83100000000002</v>
      </c>
      <c r="T2468" s="8">
        <f t="shared" si="233"/>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11">
        <f t="shared" si="228"/>
        <v>2026</v>
      </c>
      <c r="D2469" s="13" t="str">
        <f t="shared" si="229"/>
        <v>Q4</v>
      </c>
      <c r="E2469" s="4">
        <f>MONTH(SalesDataTable[[#This Row],[Order Date]])</f>
        <v>11</v>
      </c>
      <c r="F2469" s="4"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230"/>
        <v>136.68</v>
      </c>
      <c r="R2469" s="6">
        <f t="shared" si="231"/>
        <v>77.739999999999995</v>
      </c>
      <c r="S2469" s="6">
        <f t="shared" si="232"/>
        <v>58.940000000000012</v>
      </c>
      <c r="T2469" s="8">
        <f t="shared" si="233"/>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11">
        <f t="shared" si="228"/>
        <v>2026</v>
      </c>
      <c r="D2470" s="13" t="str">
        <f t="shared" si="229"/>
        <v>Q4</v>
      </c>
      <c r="E2470" s="4">
        <f>MONTH(SalesDataTable[[#This Row],[Order Date]])</f>
        <v>11</v>
      </c>
      <c r="F2470" s="4"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230"/>
        <v>104.9085</v>
      </c>
      <c r="R2470" s="6">
        <f t="shared" si="231"/>
        <v>41.46</v>
      </c>
      <c r="S2470" s="6">
        <f t="shared" si="232"/>
        <v>63.448500000000003</v>
      </c>
      <c r="T2470" s="8">
        <f t="shared" si="233"/>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11">
        <f t="shared" si="228"/>
        <v>2026</v>
      </c>
      <c r="D2471" s="13" t="str">
        <f t="shared" si="229"/>
        <v>Q4</v>
      </c>
      <c r="E2471" s="4">
        <f>MONTH(SalesDataTable[[#This Row],[Order Date]])</f>
        <v>11</v>
      </c>
      <c r="F2471" s="4"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230"/>
        <v>238.69800000000004</v>
      </c>
      <c r="R2471" s="6">
        <f t="shared" si="231"/>
        <v>134.6</v>
      </c>
      <c r="S2471" s="6">
        <f t="shared" si="232"/>
        <v>104.09800000000004</v>
      </c>
      <c r="T2471" s="8">
        <f t="shared" si="233"/>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11">
        <f t="shared" si="228"/>
        <v>2026</v>
      </c>
      <c r="D2472" s="13" t="str">
        <f t="shared" si="229"/>
        <v>Q4</v>
      </c>
      <c r="E2472" s="4">
        <f>MONTH(SalesDataTable[[#This Row],[Order Date]])</f>
        <v>11</v>
      </c>
      <c r="F2472" s="4"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230"/>
        <v>179.05500000000001</v>
      </c>
      <c r="R2472" s="6">
        <f t="shared" si="231"/>
        <v>85.45</v>
      </c>
      <c r="S2472" s="6">
        <f t="shared" si="232"/>
        <v>93.605000000000004</v>
      </c>
      <c r="T2472" s="8">
        <f t="shared" si="233"/>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11">
        <f t="shared" si="228"/>
        <v>2026</v>
      </c>
      <c r="D2473" s="13" t="str">
        <f t="shared" si="229"/>
        <v>Q4</v>
      </c>
      <c r="E2473" s="4">
        <f>MONTH(SalesDataTable[[#This Row],[Order Date]])</f>
        <v>11</v>
      </c>
      <c r="F2473" s="4"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230"/>
        <v>65.015999999999991</v>
      </c>
      <c r="R2473" s="6">
        <f t="shared" si="231"/>
        <v>27.22</v>
      </c>
      <c r="S2473" s="6">
        <f t="shared" si="232"/>
        <v>37.795999999999992</v>
      </c>
      <c r="T2473" s="8">
        <f t="shared" si="233"/>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11">
        <f t="shared" si="228"/>
        <v>2026</v>
      </c>
      <c r="D2474" s="13" t="str">
        <f t="shared" si="229"/>
        <v>Q4</v>
      </c>
      <c r="E2474" s="4">
        <f>MONTH(SalesDataTable[[#This Row],[Order Date]])</f>
        <v>11</v>
      </c>
      <c r="F2474" s="4"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230"/>
        <v>731.16750000000002</v>
      </c>
      <c r="R2474" s="6">
        <f t="shared" si="231"/>
        <v>386.34999999999997</v>
      </c>
      <c r="S2474" s="6">
        <f t="shared" si="232"/>
        <v>344.81750000000005</v>
      </c>
      <c r="T2474" s="8">
        <f t="shared" si="233"/>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11">
        <f t="shared" si="228"/>
        <v>2026</v>
      </c>
      <c r="D2475" s="13" t="str">
        <f t="shared" si="229"/>
        <v>Q4</v>
      </c>
      <c r="E2475" s="4">
        <f>MONTH(SalesDataTable[[#This Row],[Order Date]])</f>
        <v>11</v>
      </c>
      <c r="F2475" s="4"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230"/>
        <v>144.40949999999998</v>
      </c>
      <c r="R2475" s="6">
        <f t="shared" si="231"/>
        <v>66.75</v>
      </c>
      <c r="S2475" s="6">
        <f t="shared" si="232"/>
        <v>77.65949999999998</v>
      </c>
      <c r="T2475" s="8">
        <f t="shared" si="233"/>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11">
        <f t="shared" si="228"/>
        <v>2026</v>
      </c>
      <c r="D2476" s="13" t="str">
        <f t="shared" si="229"/>
        <v>Q4</v>
      </c>
      <c r="E2476" s="4">
        <f>MONTH(SalesDataTable[[#This Row],[Order Date]])</f>
        <v>11</v>
      </c>
      <c r="F2476" s="4"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230"/>
        <v>291.08</v>
      </c>
      <c r="R2476" s="6">
        <f t="shared" si="231"/>
        <v>128.36000000000001</v>
      </c>
      <c r="S2476" s="6">
        <f t="shared" si="232"/>
        <v>162.71999999999997</v>
      </c>
      <c r="T2476" s="8">
        <f t="shared" si="233"/>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11">
        <f t="shared" si="228"/>
        <v>2026</v>
      </c>
      <c r="D2477" s="13" t="str">
        <f t="shared" si="229"/>
        <v>Q4</v>
      </c>
      <c r="E2477" s="4">
        <f>MONTH(SalesDataTable[[#This Row],[Order Date]])</f>
        <v>11</v>
      </c>
      <c r="F2477" s="4"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230"/>
        <v>41.805000000000007</v>
      </c>
      <c r="R2477" s="6">
        <f t="shared" si="231"/>
        <v>17.96</v>
      </c>
      <c r="S2477" s="6">
        <f t="shared" si="232"/>
        <v>23.845000000000006</v>
      </c>
      <c r="T2477" s="8">
        <f t="shared" si="233"/>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11">
        <f t="shared" si="228"/>
        <v>2026</v>
      </c>
      <c r="D2478" s="13" t="str">
        <f t="shared" si="229"/>
        <v>Q4</v>
      </c>
      <c r="E2478" s="4">
        <f>MONTH(SalesDataTable[[#This Row],[Order Date]])</f>
        <v>11</v>
      </c>
      <c r="F2478" s="4"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230"/>
        <v>132.6</v>
      </c>
      <c r="R2478" s="6">
        <f t="shared" si="231"/>
        <v>89.16</v>
      </c>
      <c r="S2478" s="6">
        <f t="shared" si="232"/>
        <v>43.44</v>
      </c>
      <c r="T2478" s="8">
        <f t="shared" si="233"/>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11">
        <f t="shared" si="228"/>
        <v>2026</v>
      </c>
      <c r="D2479" s="13" t="str">
        <f t="shared" si="229"/>
        <v>Q4</v>
      </c>
      <c r="E2479" s="4">
        <f>MONTH(SalesDataTable[[#This Row],[Order Date]])</f>
        <v>11</v>
      </c>
      <c r="F2479" s="4"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230"/>
        <v>752.476</v>
      </c>
      <c r="R2479" s="6">
        <f t="shared" si="231"/>
        <v>415.28</v>
      </c>
      <c r="S2479" s="6">
        <f t="shared" si="232"/>
        <v>337.19600000000003</v>
      </c>
      <c r="T2479" s="8">
        <f t="shared" si="233"/>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11">
        <f t="shared" si="228"/>
        <v>2026</v>
      </c>
      <c r="D2480" s="13" t="str">
        <f t="shared" si="229"/>
        <v>Q4</v>
      </c>
      <c r="E2480" s="4">
        <f>MONTH(SalesDataTable[[#This Row],[Order Date]])</f>
        <v>11</v>
      </c>
      <c r="F2480" s="4"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230"/>
        <v>37.04</v>
      </c>
      <c r="R2480" s="6">
        <f t="shared" si="231"/>
        <v>18.78</v>
      </c>
      <c r="S2480" s="6">
        <f t="shared" si="232"/>
        <v>18.259999999999998</v>
      </c>
      <c r="T2480" s="8">
        <f t="shared" si="233"/>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11">
        <f t="shared" si="228"/>
        <v>2026</v>
      </c>
      <c r="D2481" s="13" t="str">
        <f t="shared" si="229"/>
        <v>Q4</v>
      </c>
      <c r="E2481" s="4">
        <f>MONTH(SalesDataTable[[#This Row],[Order Date]])</f>
        <v>11</v>
      </c>
      <c r="F2481" s="4"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230"/>
        <v>39.659999999999997</v>
      </c>
      <c r="R2481" s="6">
        <f t="shared" si="231"/>
        <v>14.76</v>
      </c>
      <c r="S2481" s="6">
        <f t="shared" si="232"/>
        <v>24.9</v>
      </c>
      <c r="T2481" s="8">
        <f t="shared" si="233"/>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11">
        <f t="shared" si="228"/>
        <v>2026</v>
      </c>
      <c r="D2482" s="13" t="str">
        <f t="shared" si="229"/>
        <v>Q4</v>
      </c>
      <c r="E2482" s="4">
        <f>MONTH(SalesDataTable[[#This Row],[Order Date]])</f>
        <v>11</v>
      </c>
      <c r="F2482" s="4"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230"/>
        <v>230.05199999999999</v>
      </c>
      <c r="R2482" s="6">
        <f t="shared" si="231"/>
        <v>117.39000000000001</v>
      </c>
      <c r="S2482" s="6">
        <f t="shared" si="232"/>
        <v>112.66199999999998</v>
      </c>
      <c r="T2482" s="8">
        <f t="shared" si="233"/>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11">
        <f t="shared" si="228"/>
        <v>2026</v>
      </c>
      <c r="D2483" s="13" t="str">
        <f t="shared" si="229"/>
        <v>Q4</v>
      </c>
      <c r="E2483" s="4">
        <f>MONTH(SalesDataTable[[#This Row],[Order Date]])</f>
        <v>11</v>
      </c>
      <c r="F2483" s="4"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230"/>
        <v>67.468999999999994</v>
      </c>
      <c r="R2483" s="6">
        <f t="shared" si="231"/>
        <v>26.48</v>
      </c>
      <c r="S2483" s="6">
        <f t="shared" si="232"/>
        <v>40.98899999999999</v>
      </c>
      <c r="T2483" s="8">
        <f t="shared" si="233"/>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11">
        <f t="shared" si="228"/>
        <v>2026</v>
      </c>
      <c r="D2484" s="13" t="str">
        <f t="shared" si="229"/>
        <v>Q4</v>
      </c>
      <c r="E2484" s="4">
        <f>MONTH(SalesDataTable[[#This Row],[Order Date]])</f>
        <v>11</v>
      </c>
      <c r="F2484" s="4"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230"/>
        <v>112.251</v>
      </c>
      <c r="R2484" s="6">
        <f t="shared" si="231"/>
        <v>67.53</v>
      </c>
      <c r="S2484" s="6">
        <f t="shared" si="232"/>
        <v>44.721000000000004</v>
      </c>
      <c r="T2484" s="8">
        <f t="shared" si="233"/>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11">
        <f t="shared" si="228"/>
        <v>2026</v>
      </c>
      <c r="D2485" s="13" t="str">
        <f t="shared" si="229"/>
        <v>Q4</v>
      </c>
      <c r="E2485" s="4">
        <f>MONTH(SalesDataTable[[#This Row],[Order Date]])</f>
        <v>11</v>
      </c>
      <c r="F2485" s="4"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230"/>
        <v>110.88900000000001</v>
      </c>
      <c r="R2485" s="6">
        <f t="shared" si="231"/>
        <v>50.58</v>
      </c>
      <c r="S2485" s="6">
        <f t="shared" si="232"/>
        <v>60.309000000000012</v>
      </c>
      <c r="T2485" s="8">
        <f t="shared" si="233"/>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11">
        <f t="shared" si="228"/>
        <v>2026</v>
      </c>
      <c r="D2486" s="13" t="str">
        <f t="shared" si="229"/>
        <v>Q4</v>
      </c>
      <c r="E2486" s="4">
        <f>MONTH(SalesDataTable[[#This Row],[Order Date]])</f>
        <v>11</v>
      </c>
      <c r="F2486" s="4"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230"/>
        <v>272.68200000000002</v>
      </c>
      <c r="R2486" s="6">
        <f t="shared" si="231"/>
        <v>162.78</v>
      </c>
      <c r="S2486" s="6">
        <f t="shared" si="232"/>
        <v>109.90200000000002</v>
      </c>
      <c r="T2486" s="8">
        <f t="shared" si="233"/>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11">
        <f t="shared" si="228"/>
        <v>2026</v>
      </c>
      <c r="D2487" s="13" t="str">
        <f t="shared" si="229"/>
        <v>Q4</v>
      </c>
      <c r="E2487" s="4">
        <f>MONTH(SalesDataTable[[#This Row],[Order Date]])</f>
        <v>11</v>
      </c>
      <c r="F2487" s="4"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230"/>
        <v>28.584</v>
      </c>
      <c r="R2487" s="6">
        <f t="shared" si="231"/>
        <v>14.33</v>
      </c>
      <c r="S2487" s="6">
        <f t="shared" si="232"/>
        <v>14.254</v>
      </c>
      <c r="T2487" s="8">
        <f t="shared" si="233"/>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11">
        <f t="shared" si="228"/>
        <v>2026</v>
      </c>
      <c r="D2488" s="13" t="str">
        <f t="shared" si="229"/>
        <v>Q4</v>
      </c>
      <c r="E2488" s="4">
        <f>MONTH(SalesDataTable[[#This Row],[Order Date]])</f>
        <v>11</v>
      </c>
      <c r="F2488" s="4"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230"/>
        <v>90.684000000000012</v>
      </c>
      <c r="R2488" s="6">
        <f t="shared" si="231"/>
        <v>44.82</v>
      </c>
      <c r="S2488" s="6">
        <f t="shared" si="232"/>
        <v>45.864000000000011</v>
      </c>
      <c r="T2488" s="8">
        <f t="shared" si="233"/>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11">
        <f t="shared" si="228"/>
        <v>2026</v>
      </c>
      <c r="D2489" s="13" t="str">
        <f t="shared" si="229"/>
        <v>Q4</v>
      </c>
      <c r="E2489" s="4">
        <f>MONTH(SalesDataTable[[#This Row],[Order Date]])</f>
        <v>11</v>
      </c>
      <c r="F2489" s="4"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230"/>
        <v>32.103000000000002</v>
      </c>
      <c r="R2489" s="6">
        <f t="shared" si="231"/>
        <v>13.81</v>
      </c>
      <c r="S2489" s="6">
        <f t="shared" si="232"/>
        <v>18.292999999999999</v>
      </c>
      <c r="T2489" s="8">
        <f t="shared" si="233"/>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11">
        <f t="shared" si="228"/>
        <v>2026</v>
      </c>
      <c r="D2490" s="13" t="str">
        <f t="shared" si="229"/>
        <v>Q4</v>
      </c>
      <c r="E2490" s="4">
        <f>MONTH(SalesDataTable[[#This Row],[Order Date]])</f>
        <v>11</v>
      </c>
      <c r="F2490" s="4"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230"/>
        <v>827.73</v>
      </c>
      <c r="R2490" s="6">
        <f t="shared" si="231"/>
        <v>475.08000000000004</v>
      </c>
      <c r="S2490" s="6">
        <f t="shared" si="232"/>
        <v>352.65</v>
      </c>
      <c r="T2490" s="8">
        <f t="shared" si="233"/>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11">
        <f t="shared" si="228"/>
        <v>2026</v>
      </c>
      <c r="D2491" s="13" t="str">
        <f t="shared" si="229"/>
        <v>Q4</v>
      </c>
      <c r="E2491" s="4">
        <f>MONTH(SalesDataTable[[#This Row],[Order Date]])</f>
        <v>11</v>
      </c>
      <c r="F2491" s="4"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230"/>
        <v>194.73</v>
      </c>
      <c r="R2491" s="6">
        <f t="shared" si="231"/>
        <v>104.48</v>
      </c>
      <c r="S2491" s="6">
        <f t="shared" si="232"/>
        <v>90.249999999999986</v>
      </c>
      <c r="T2491" s="8">
        <f t="shared" si="233"/>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11">
        <f t="shared" si="228"/>
        <v>2026</v>
      </c>
      <c r="D2492" s="13" t="str">
        <f t="shared" si="229"/>
        <v>Q4</v>
      </c>
      <c r="E2492" s="4">
        <f>MONTH(SalesDataTable[[#This Row],[Order Date]])</f>
        <v>11</v>
      </c>
      <c r="F2492" s="4"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230"/>
        <v>207.70600000000002</v>
      </c>
      <c r="R2492" s="6">
        <f t="shared" si="231"/>
        <v>122.6</v>
      </c>
      <c r="S2492" s="6">
        <f t="shared" si="232"/>
        <v>85.106000000000023</v>
      </c>
      <c r="T2492" s="8">
        <f t="shared" si="233"/>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11">
        <f t="shared" si="228"/>
        <v>2026</v>
      </c>
      <c r="D2493" s="13" t="str">
        <f t="shared" si="229"/>
        <v>Q4</v>
      </c>
      <c r="E2493" s="4">
        <f>MONTH(SalesDataTable[[#This Row],[Order Date]])</f>
        <v>11</v>
      </c>
      <c r="F2493" s="4"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230"/>
        <v>83.14</v>
      </c>
      <c r="R2493" s="6">
        <f t="shared" si="231"/>
        <v>39.369999999999997</v>
      </c>
      <c r="S2493" s="6">
        <f t="shared" si="232"/>
        <v>43.77</v>
      </c>
      <c r="T2493" s="8">
        <f t="shared" si="233"/>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11">
        <f t="shared" si="228"/>
        <v>2026</v>
      </c>
      <c r="D2494" s="13" t="str">
        <f t="shared" si="229"/>
        <v>Q4</v>
      </c>
      <c r="E2494" s="4">
        <f>MONTH(SalesDataTable[[#This Row],[Order Date]])</f>
        <v>11</v>
      </c>
      <c r="F2494" s="4"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230"/>
        <v>80.97</v>
      </c>
      <c r="R2494" s="6">
        <f t="shared" si="231"/>
        <v>43.64</v>
      </c>
      <c r="S2494" s="6">
        <f t="shared" si="232"/>
        <v>37.33</v>
      </c>
      <c r="T2494" s="8">
        <f t="shared" si="233"/>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11">
        <f t="shared" si="228"/>
        <v>2026</v>
      </c>
      <c r="D2495" s="13" t="str">
        <f t="shared" si="229"/>
        <v>Q4</v>
      </c>
      <c r="E2495" s="4">
        <f>MONTH(SalesDataTable[[#This Row],[Order Date]])</f>
        <v>11</v>
      </c>
      <c r="F2495" s="4"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230"/>
        <v>73.03</v>
      </c>
      <c r="R2495" s="6">
        <f t="shared" si="231"/>
        <v>32.71</v>
      </c>
      <c r="S2495" s="6">
        <f t="shared" si="232"/>
        <v>40.32</v>
      </c>
      <c r="T2495" s="8">
        <f t="shared" si="233"/>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11">
        <f t="shared" si="228"/>
        <v>2026</v>
      </c>
      <c r="D2496" s="13" t="str">
        <f t="shared" si="229"/>
        <v>Q4</v>
      </c>
      <c r="E2496" s="4">
        <f>MONTH(SalesDataTable[[#This Row],[Order Date]])</f>
        <v>11</v>
      </c>
      <c r="F2496" s="4"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230"/>
        <v>44.469500000000004</v>
      </c>
      <c r="R2496" s="6">
        <f t="shared" si="231"/>
        <v>17.87</v>
      </c>
      <c r="S2496" s="6">
        <f t="shared" si="232"/>
        <v>26.599500000000003</v>
      </c>
      <c r="T2496" s="8">
        <f t="shared" si="233"/>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11">
        <f t="shared" si="228"/>
        <v>2026</v>
      </c>
      <c r="D2497" s="13" t="str">
        <f t="shared" si="229"/>
        <v>Q4</v>
      </c>
      <c r="E2497" s="4">
        <f>MONTH(SalesDataTable[[#This Row],[Order Date]])</f>
        <v>11</v>
      </c>
      <c r="F2497" s="4"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230"/>
        <v>260.96699999999998</v>
      </c>
      <c r="R2497" s="6">
        <f t="shared" si="231"/>
        <v>162.58000000000001</v>
      </c>
      <c r="S2497" s="6">
        <f t="shared" si="232"/>
        <v>98.386999999999972</v>
      </c>
      <c r="T2497" s="8">
        <f t="shared" si="233"/>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11">
        <f t="shared" ref="C2498:C2561" si="234">YEAR(B2498)</f>
        <v>2026</v>
      </c>
      <c r="D2498" s="13" t="str">
        <f t="shared" ref="D2498:D2561" si="235">"Q"&amp;ROUNDUP(MONTH(B2498)/3,0)</f>
        <v>Q4</v>
      </c>
      <c r="E2498" s="4">
        <f>MONTH(SalesDataTable[[#This Row],[Order Date]])</f>
        <v>11</v>
      </c>
      <c r="F2498" s="4"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236">M2498*N2498*(1-O2498)</f>
        <v>395</v>
      </c>
      <c r="R2498" s="6">
        <f t="shared" ref="R2498:R2561" si="237">M2498*P2498</f>
        <v>208.94</v>
      </c>
      <c r="S2498" s="6">
        <f t="shared" ref="S2498:S2561" si="238">Q2498-R2498</f>
        <v>186.06</v>
      </c>
      <c r="T2498" s="8">
        <f t="shared" ref="T2498:T2561" si="23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11">
        <f t="shared" si="234"/>
        <v>2026</v>
      </c>
      <c r="D2499" s="13" t="str">
        <f t="shared" si="235"/>
        <v>Q4</v>
      </c>
      <c r="E2499" s="4">
        <f>MONTH(SalesDataTable[[#This Row],[Order Date]])</f>
        <v>12</v>
      </c>
      <c r="F2499" s="4"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236"/>
        <v>1055.1600000000001</v>
      </c>
      <c r="R2499" s="6">
        <f t="shared" si="237"/>
        <v>624.24</v>
      </c>
      <c r="S2499" s="6">
        <f t="shared" si="238"/>
        <v>430.92000000000007</v>
      </c>
      <c r="T2499" s="8">
        <f t="shared" si="23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11">
        <f t="shared" si="234"/>
        <v>2026</v>
      </c>
      <c r="D2500" s="13" t="str">
        <f t="shared" si="235"/>
        <v>Q4</v>
      </c>
      <c r="E2500" s="4">
        <f>MONTH(SalesDataTable[[#This Row],[Order Date]])</f>
        <v>12</v>
      </c>
      <c r="F2500" s="4"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236"/>
        <v>88.11099999999999</v>
      </c>
      <c r="R2500" s="6">
        <f t="shared" si="237"/>
        <v>44.04</v>
      </c>
      <c r="S2500" s="6">
        <f t="shared" si="238"/>
        <v>44.070999999999991</v>
      </c>
      <c r="T2500" s="8">
        <f t="shared" si="23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11">
        <f t="shared" si="234"/>
        <v>2026</v>
      </c>
      <c r="D2501" s="13" t="str">
        <f t="shared" si="235"/>
        <v>Q4</v>
      </c>
      <c r="E2501" s="4">
        <f>MONTH(SalesDataTable[[#This Row],[Order Date]])</f>
        <v>12</v>
      </c>
      <c r="F2501" s="4"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236"/>
        <v>119.289</v>
      </c>
      <c r="R2501" s="6">
        <f t="shared" si="237"/>
        <v>79.92</v>
      </c>
      <c r="S2501" s="6">
        <f t="shared" si="238"/>
        <v>39.369</v>
      </c>
      <c r="T2501" s="8">
        <f t="shared" si="23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11">
        <f t="shared" si="234"/>
        <v>2026</v>
      </c>
      <c r="D2502" s="13" t="str">
        <f t="shared" si="235"/>
        <v>Q4</v>
      </c>
      <c r="E2502" s="4">
        <f>MONTH(SalesDataTable[[#This Row],[Order Date]])</f>
        <v>12</v>
      </c>
      <c r="F2502" s="4"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236"/>
        <v>156.44999999999999</v>
      </c>
      <c r="R2502" s="6">
        <f t="shared" si="237"/>
        <v>80.56</v>
      </c>
      <c r="S2502" s="6">
        <f t="shared" si="238"/>
        <v>75.889999999999986</v>
      </c>
      <c r="T2502" s="8">
        <f t="shared" si="23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11">
        <f t="shared" si="234"/>
        <v>2026</v>
      </c>
      <c r="D2503" s="13" t="str">
        <f t="shared" si="235"/>
        <v>Q4</v>
      </c>
      <c r="E2503" s="4">
        <f>MONTH(SalesDataTable[[#This Row],[Order Date]])</f>
        <v>12</v>
      </c>
      <c r="F2503" s="4"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236"/>
        <v>41.33</v>
      </c>
      <c r="R2503" s="6">
        <f t="shared" si="237"/>
        <v>15.03</v>
      </c>
      <c r="S2503" s="6">
        <f t="shared" si="238"/>
        <v>26.299999999999997</v>
      </c>
      <c r="T2503" s="8">
        <f t="shared" si="23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11">
        <f t="shared" si="234"/>
        <v>2026</v>
      </c>
      <c r="D2504" s="13" t="str">
        <f t="shared" si="235"/>
        <v>Q4</v>
      </c>
      <c r="E2504" s="4">
        <f>MONTH(SalesDataTable[[#This Row],[Order Date]])</f>
        <v>12</v>
      </c>
      <c r="F2504" s="4"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236"/>
        <v>37.505999999999993</v>
      </c>
      <c r="R2504" s="6">
        <f t="shared" si="237"/>
        <v>16.78</v>
      </c>
      <c r="S2504" s="6">
        <f t="shared" si="238"/>
        <v>20.725999999999992</v>
      </c>
      <c r="T2504" s="8">
        <f t="shared" si="23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11">
        <f t="shared" si="234"/>
        <v>2026</v>
      </c>
      <c r="D2505" s="13" t="str">
        <f t="shared" si="235"/>
        <v>Q4</v>
      </c>
      <c r="E2505" s="4">
        <f>MONTH(SalesDataTable[[#This Row],[Order Date]])</f>
        <v>12</v>
      </c>
      <c r="F2505" s="4"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236"/>
        <v>65.709000000000003</v>
      </c>
      <c r="R2505" s="6">
        <f t="shared" si="237"/>
        <v>31.51</v>
      </c>
      <c r="S2505" s="6">
        <f t="shared" si="238"/>
        <v>34.198999999999998</v>
      </c>
      <c r="T2505" s="8">
        <f t="shared" si="23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11">
        <f t="shared" si="234"/>
        <v>2026</v>
      </c>
      <c r="D2506" s="13" t="str">
        <f t="shared" si="235"/>
        <v>Q4</v>
      </c>
      <c r="E2506" s="4">
        <f>MONTH(SalesDataTable[[#This Row],[Order Date]])</f>
        <v>12</v>
      </c>
      <c r="F2506" s="4"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236"/>
        <v>77.634</v>
      </c>
      <c r="R2506" s="6">
        <f t="shared" si="237"/>
        <v>30.12</v>
      </c>
      <c r="S2506" s="6">
        <f t="shared" si="238"/>
        <v>47.513999999999996</v>
      </c>
      <c r="T2506" s="8">
        <f t="shared" si="23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11">
        <f t="shared" si="234"/>
        <v>2026</v>
      </c>
      <c r="D2507" s="13" t="str">
        <f t="shared" si="235"/>
        <v>Q4</v>
      </c>
      <c r="E2507" s="4">
        <f>MONTH(SalesDataTable[[#This Row],[Order Date]])</f>
        <v>12</v>
      </c>
      <c r="F2507" s="4"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236"/>
        <v>1168.74</v>
      </c>
      <c r="R2507" s="6">
        <f t="shared" si="237"/>
        <v>634.38</v>
      </c>
      <c r="S2507" s="6">
        <f t="shared" si="238"/>
        <v>534.36</v>
      </c>
      <c r="T2507" s="8">
        <f t="shared" si="23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11">
        <f t="shared" si="234"/>
        <v>2026</v>
      </c>
      <c r="D2508" s="13" t="str">
        <f t="shared" si="235"/>
        <v>Q4</v>
      </c>
      <c r="E2508" s="4">
        <f>MONTH(SalesDataTable[[#This Row],[Order Date]])</f>
        <v>12</v>
      </c>
      <c r="F2508" s="4"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236"/>
        <v>259.13600000000002</v>
      </c>
      <c r="R2508" s="6">
        <f t="shared" si="237"/>
        <v>154.4</v>
      </c>
      <c r="S2508" s="6">
        <f t="shared" si="238"/>
        <v>104.73600000000002</v>
      </c>
      <c r="T2508" s="8">
        <f t="shared" si="23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11">
        <f t="shared" si="234"/>
        <v>2026</v>
      </c>
      <c r="D2509" s="13" t="str">
        <f t="shared" si="235"/>
        <v>Q4</v>
      </c>
      <c r="E2509" s="4">
        <f>MONTH(SalesDataTable[[#This Row],[Order Date]])</f>
        <v>12</v>
      </c>
      <c r="F2509" s="4"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236"/>
        <v>559.96799999999996</v>
      </c>
      <c r="R2509" s="6">
        <f t="shared" si="237"/>
        <v>321.60000000000002</v>
      </c>
      <c r="S2509" s="6">
        <f t="shared" si="238"/>
        <v>238.36799999999994</v>
      </c>
      <c r="T2509" s="8">
        <f t="shared" si="23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11">
        <f t="shared" si="234"/>
        <v>2026</v>
      </c>
      <c r="D2510" s="13" t="str">
        <f t="shared" si="235"/>
        <v>Q4</v>
      </c>
      <c r="E2510" s="4">
        <f>MONTH(SalesDataTable[[#This Row],[Order Date]])</f>
        <v>12</v>
      </c>
      <c r="F2510" s="4"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236"/>
        <v>93.26</v>
      </c>
      <c r="R2510" s="6">
        <f t="shared" si="237"/>
        <v>37.36</v>
      </c>
      <c r="S2510" s="6">
        <f t="shared" si="238"/>
        <v>55.900000000000006</v>
      </c>
      <c r="T2510" s="8">
        <f t="shared" si="23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11">
        <f t="shared" si="234"/>
        <v>2026</v>
      </c>
      <c r="D2511" s="13" t="str">
        <f t="shared" si="235"/>
        <v>Q4</v>
      </c>
      <c r="E2511" s="4">
        <f>MONTH(SalesDataTable[[#This Row],[Order Date]])</f>
        <v>12</v>
      </c>
      <c r="F2511" s="4"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236"/>
        <v>1543.644</v>
      </c>
      <c r="R2511" s="6">
        <f t="shared" si="237"/>
        <v>957.72</v>
      </c>
      <c r="S2511" s="6">
        <f t="shared" si="238"/>
        <v>585.92399999999998</v>
      </c>
      <c r="T2511" s="8">
        <f t="shared" si="23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11">
        <f t="shared" si="234"/>
        <v>2026</v>
      </c>
      <c r="D2512" s="13" t="str">
        <f t="shared" si="235"/>
        <v>Q4</v>
      </c>
      <c r="E2512" s="4">
        <f>MONTH(SalesDataTable[[#This Row],[Order Date]])</f>
        <v>12</v>
      </c>
      <c r="F2512" s="4"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236"/>
        <v>307.94</v>
      </c>
      <c r="R2512" s="6">
        <f t="shared" si="237"/>
        <v>158.9</v>
      </c>
      <c r="S2512" s="6">
        <f t="shared" si="238"/>
        <v>149.04</v>
      </c>
      <c r="T2512" s="8">
        <f t="shared" si="23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11">
        <f t="shared" si="234"/>
        <v>2026</v>
      </c>
      <c r="D2513" s="13" t="str">
        <f t="shared" si="235"/>
        <v>Q4</v>
      </c>
      <c r="E2513" s="4">
        <f>MONTH(SalesDataTable[[#This Row],[Order Date]])</f>
        <v>12</v>
      </c>
      <c r="F2513" s="4"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236"/>
        <v>327.39849999999996</v>
      </c>
      <c r="R2513" s="6">
        <f t="shared" si="237"/>
        <v>189.22</v>
      </c>
      <c r="S2513" s="6">
        <f t="shared" si="238"/>
        <v>138.17849999999996</v>
      </c>
      <c r="T2513" s="8">
        <f t="shared" si="23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11">
        <f t="shared" si="234"/>
        <v>2026</v>
      </c>
      <c r="D2514" s="13" t="str">
        <f t="shared" si="235"/>
        <v>Q4</v>
      </c>
      <c r="E2514" s="4">
        <f>MONTH(SalesDataTable[[#This Row],[Order Date]])</f>
        <v>12</v>
      </c>
      <c r="F2514" s="4"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236"/>
        <v>88.368999999999986</v>
      </c>
      <c r="R2514" s="6">
        <f t="shared" si="237"/>
        <v>37.46</v>
      </c>
      <c r="S2514" s="6">
        <f t="shared" si="238"/>
        <v>50.908999999999985</v>
      </c>
      <c r="T2514" s="8">
        <f t="shared" si="23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11">
        <f t="shared" si="234"/>
        <v>2026</v>
      </c>
      <c r="D2515" s="13" t="str">
        <f t="shared" si="235"/>
        <v>Q4</v>
      </c>
      <c r="E2515" s="4">
        <f>MONTH(SalesDataTable[[#This Row],[Order Date]])</f>
        <v>12</v>
      </c>
      <c r="F2515" s="4"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236"/>
        <v>432.91800000000001</v>
      </c>
      <c r="R2515" s="6">
        <f t="shared" si="237"/>
        <v>256.02</v>
      </c>
      <c r="S2515" s="6">
        <f t="shared" si="238"/>
        <v>176.89800000000002</v>
      </c>
      <c r="T2515" s="8">
        <f t="shared" si="23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11">
        <f t="shared" si="234"/>
        <v>2026</v>
      </c>
      <c r="D2516" s="13" t="str">
        <f t="shared" si="235"/>
        <v>Q4</v>
      </c>
      <c r="E2516" s="4">
        <f>MONTH(SalesDataTable[[#This Row],[Order Date]])</f>
        <v>12</v>
      </c>
      <c r="F2516" s="4"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236"/>
        <v>224.316</v>
      </c>
      <c r="R2516" s="6">
        <f t="shared" si="237"/>
        <v>117.82</v>
      </c>
      <c r="S2516" s="6">
        <f t="shared" si="238"/>
        <v>106.49600000000001</v>
      </c>
      <c r="T2516" s="8">
        <f t="shared" si="23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11">
        <f t="shared" si="234"/>
        <v>2026</v>
      </c>
      <c r="D2517" s="13" t="str">
        <f t="shared" si="235"/>
        <v>Q4</v>
      </c>
      <c r="E2517" s="4">
        <f>MONTH(SalesDataTable[[#This Row],[Order Date]])</f>
        <v>12</v>
      </c>
      <c r="F2517" s="4"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236"/>
        <v>123.063</v>
      </c>
      <c r="R2517" s="6">
        <f t="shared" si="237"/>
        <v>81.53</v>
      </c>
      <c r="S2517" s="6">
        <f t="shared" si="238"/>
        <v>41.533000000000001</v>
      </c>
      <c r="T2517" s="8">
        <f t="shared" si="23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11">
        <f t="shared" si="234"/>
        <v>2026</v>
      </c>
      <c r="D2518" s="13" t="str">
        <f t="shared" si="235"/>
        <v>Q4</v>
      </c>
      <c r="E2518" s="4">
        <f>MONTH(SalesDataTable[[#This Row],[Order Date]])</f>
        <v>12</v>
      </c>
      <c r="F2518" s="4"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236"/>
        <v>133.80000000000001</v>
      </c>
      <c r="R2518" s="6">
        <f t="shared" si="237"/>
        <v>66.349999999999994</v>
      </c>
      <c r="S2518" s="6">
        <f t="shared" si="238"/>
        <v>67.450000000000017</v>
      </c>
      <c r="T2518" s="8">
        <f t="shared" si="23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11">
        <f t="shared" si="234"/>
        <v>2026</v>
      </c>
      <c r="D2519" s="13" t="str">
        <f t="shared" si="235"/>
        <v>Q4</v>
      </c>
      <c r="E2519" s="4">
        <f>MONTH(SalesDataTable[[#This Row],[Order Date]])</f>
        <v>12</v>
      </c>
      <c r="F2519" s="4"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236"/>
        <v>124.93</v>
      </c>
      <c r="R2519" s="6">
        <f t="shared" si="237"/>
        <v>59.41</v>
      </c>
      <c r="S2519" s="6">
        <f t="shared" si="238"/>
        <v>65.52000000000001</v>
      </c>
      <c r="T2519" s="8">
        <f t="shared" si="23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11">
        <f t="shared" si="234"/>
        <v>2026</v>
      </c>
      <c r="D2520" s="13" t="str">
        <f t="shared" si="235"/>
        <v>Q4</v>
      </c>
      <c r="E2520" s="4">
        <f>MONTH(SalesDataTable[[#This Row],[Order Date]])</f>
        <v>12</v>
      </c>
      <c r="F2520" s="4"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236"/>
        <v>127.06200000000001</v>
      </c>
      <c r="R2520" s="6">
        <f t="shared" si="237"/>
        <v>65.36</v>
      </c>
      <c r="S2520" s="6">
        <f t="shared" si="238"/>
        <v>61.702000000000012</v>
      </c>
      <c r="T2520" s="8">
        <f t="shared" si="23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11">
        <f t="shared" si="234"/>
        <v>2026</v>
      </c>
      <c r="D2521" s="13" t="str">
        <f t="shared" si="235"/>
        <v>Q4</v>
      </c>
      <c r="E2521" s="4">
        <f>MONTH(SalesDataTable[[#This Row],[Order Date]])</f>
        <v>12</v>
      </c>
      <c r="F2521" s="4"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236"/>
        <v>256.78500000000003</v>
      </c>
      <c r="R2521" s="6">
        <f t="shared" si="237"/>
        <v>160.72</v>
      </c>
      <c r="S2521" s="6">
        <f t="shared" si="238"/>
        <v>96.065000000000026</v>
      </c>
      <c r="T2521" s="8">
        <f t="shared" si="23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11">
        <f t="shared" si="234"/>
        <v>2026</v>
      </c>
      <c r="D2522" s="13" t="str">
        <f t="shared" si="235"/>
        <v>Q4</v>
      </c>
      <c r="E2522" s="4">
        <f>MONTH(SalesDataTable[[#This Row],[Order Date]])</f>
        <v>12</v>
      </c>
      <c r="F2522" s="4"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236"/>
        <v>192.59200000000001</v>
      </c>
      <c r="R2522" s="6">
        <f t="shared" si="237"/>
        <v>118.78</v>
      </c>
      <c r="S2522" s="6">
        <f t="shared" si="238"/>
        <v>73.812000000000012</v>
      </c>
      <c r="T2522" s="8">
        <f t="shared" si="23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11">
        <f t="shared" si="234"/>
        <v>2026</v>
      </c>
      <c r="D2523" s="13" t="str">
        <f t="shared" si="235"/>
        <v>Q4</v>
      </c>
      <c r="E2523" s="4">
        <f>MONTH(SalesDataTable[[#This Row],[Order Date]])</f>
        <v>12</v>
      </c>
      <c r="F2523" s="4"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236"/>
        <v>581.40000000000009</v>
      </c>
      <c r="R2523" s="6">
        <f t="shared" si="237"/>
        <v>313.64999999999998</v>
      </c>
      <c r="S2523" s="6">
        <f t="shared" si="238"/>
        <v>267.75000000000011</v>
      </c>
      <c r="T2523" s="8">
        <f t="shared" si="23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11">
        <f t="shared" si="234"/>
        <v>2026</v>
      </c>
      <c r="D2524" s="13" t="str">
        <f t="shared" si="235"/>
        <v>Q4</v>
      </c>
      <c r="E2524" s="4">
        <f>MONTH(SalesDataTable[[#This Row],[Order Date]])</f>
        <v>12</v>
      </c>
      <c r="F2524" s="4"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236"/>
        <v>131.47200000000001</v>
      </c>
      <c r="R2524" s="6">
        <f t="shared" si="237"/>
        <v>81.540000000000006</v>
      </c>
      <c r="S2524" s="6">
        <f t="shared" si="238"/>
        <v>49.932000000000002</v>
      </c>
      <c r="T2524" s="8">
        <f t="shared" si="23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11">
        <f t="shared" si="234"/>
        <v>2026</v>
      </c>
      <c r="D2525" s="13" t="str">
        <f t="shared" si="235"/>
        <v>Q4</v>
      </c>
      <c r="E2525" s="4">
        <f>MONTH(SalesDataTable[[#This Row],[Order Date]])</f>
        <v>12</v>
      </c>
      <c r="F2525" s="4"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236"/>
        <v>343.97800000000001</v>
      </c>
      <c r="R2525" s="6">
        <f t="shared" si="237"/>
        <v>201.92</v>
      </c>
      <c r="S2525" s="6">
        <f t="shared" si="238"/>
        <v>142.05800000000002</v>
      </c>
      <c r="T2525" s="8">
        <f t="shared" si="23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11">
        <f t="shared" si="234"/>
        <v>2026</v>
      </c>
      <c r="D2526" s="13" t="str">
        <f t="shared" si="235"/>
        <v>Q4</v>
      </c>
      <c r="E2526" s="4">
        <f>MONTH(SalesDataTable[[#This Row],[Order Date]])</f>
        <v>12</v>
      </c>
      <c r="F2526" s="4"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236"/>
        <v>243.28</v>
      </c>
      <c r="R2526" s="6">
        <f t="shared" si="237"/>
        <v>123.88</v>
      </c>
      <c r="S2526" s="6">
        <f t="shared" si="238"/>
        <v>119.4</v>
      </c>
      <c r="T2526" s="8">
        <f t="shared" si="23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11">
        <f t="shared" si="234"/>
        <v>2026</v>
      </c>
      <c r="D2527" s="13" t="str">
        <f t="shared" si="235"/>
        <v>Q4</v>
      </c>
      <c r="E2527" s="4">
        <f>MONTH(SalesDataTable[[#This Row],[Order Date]])</f>
        <v>12</v>
      </c>
      <c r="F2527" s="4"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236"/>
        <v>156.845</v>
      </c>
      <c r="R2527" s="6">
        <f t="shared" si="237"/>
        <v>85.23</v>
      </c>
      <c r="S2527" s="6">
        <f t="shared" si="238"/>
        <v>71.614999999999995</v>
      </c>
      <c r="T2527" s="8">
        <f t="shared" si="23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11">
        <f t="shared" si="234"/>
        <v>2026</v>
      </c>
      <c r="D2528" s="13" t="str">
        <f t="shared" si="235"/>
        <v>Q4</v>
      </c>
      <c r="E2528" s="4">
        <f>MONTH(SalesDataTable[[#This Row],[Order Date]])</f>
        <v>12</v>
      </c>
      <c r="F2528" s="4"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236"/>
        <v>523.98900000000003</v>
      </c>
      <c r="R2528" s="6">
        <f t="shared" si="237"/>
        <v>307.11</v>
      </c>
      <c r="S2528" s="6">
        <f t="shared" si="238"/>
        <v>216.87900000000002</v>
      </c>
      <c r="T2528" s="8">
        <f t="shared" si="23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11">
        <f t="shared" si="234"/>
        <v>2026</v>
      </c>
      <c r="D2529" s="13" t="str">
        <f t="shared" si="235"/>
        <v>Q4</v>
      </c>
      <c r="E2529" s="4">
        <f>MONTH(SalesDataTable[[#This Row],[Order Date]])</f>
        <v>12</v>
      </c>
      <c r="F2529" s="4"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236"/>
        <v>137.196</v>
      </c>
      <c r="R2529" s="6">
        <f t="shared" si="237"/>
        <v>76.91</v>
      </c>
      <c r="S2529" s="6">
        <f t="shared" si="238"/>
        <v>60.286000000000001</v>
      </c>
      <c r="T2529" s="8">
        <f t="shared" si="23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11">
        <f t="shared" si="234"/>
        <v>2026</v>
      </c>
      <c r="D2530" s="13" t="str">
        <f t="shared" si="235"/>
        <v>Q4</v>
      </c>
      <c r="E2530" s="4">
        <f>MONTH(SalesDataTable[[#This Row],[Order Date]])</f>
        <v>12</v>
      </c>
      <c r="F2530" s="4"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236"/>
        <v>117.62899999999999</v>
      </c>
      <c r="R2530" s="6">
        <f t="shared" si="237"/>
        <v>59.19</v>
      </c>
      <c r="S2530" s="6">
        <f t="shared" si="238"/>
        <v>58.438999999999993</v>
      </c>
      <c r="T2530" s="8">
        <f t="shared" si="23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11">
        <f t="shared" si="234"/>
        <v>2026</v>
      </c>
      <c r="D2531" s="13" t="str">
        <f t="shared" si="235"/>
        <v>Q4</v>
      </c>
      <c r="E2531" s="4">
        <f>MONTH(SalesDataTable[[#This Row],[Order Date]])</f>
        <v>12</v>
      </c>
      <c r="F2531" s="4"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236"/>
        <v>270.25600000000003</v>
      </c>
      <c r="R2531" s="6">
        <f t="shared" si="237"/>
        <v>127.72</v>
      </c>
      <c r="S2531" s="6">
        <f t="shared" si="238"/>
        <v>142.53600000000003</v>
      </c>
      <c r="T2531" s="8">
        <f t="shared" si="23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11">
        <f t="shared" si="234"/>
        <v>2026</v>
      </c>
      <c r="D2532" s="13" t="str">
        <f t="shared" si="235"/>
        <v>Q4</v>
      </c>
      <c r="E2532" s="4">
        <f>MONTH(SalesDataTable[[#This Row],[Order Date]])</f>
        <v>12</v>
      </c>
      <c r="F2532" s="4"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236"/>
        <v>64.394999999999996</v>
      </c>
      <c r="R2532" s="6">
        <f t="shared" si="237"/>
        <v>32.07</v>
      </c>
      <c r="S2532" s="6">
        <f t="shared" si="238"/>
        <v>32.324999999999996</v>
      </c>
      <c r="T2532" s="8">
        <f t="shared" si="23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11">
        <f t="shared" si="234"/>
        <v>2026</v>
      </c>
      <c r="D2533" s="13" t="str">
        <f t="shared" si="235"/>
        <v>Q4</v>
      </c>
      <c r="E2533" s="4">
        <f>MONTH(SalesDataTable[[#This Row],[Order Date]])</f>
        <v>12</v>
      </c>
      <c r="F2533" s="4"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236"/>
        <v>126.43199999999999</v>
      </c>
      <c r="R2533" s="6">
        <f t="shared" si="237"/>
        <v>66.58</v>
      </c>
      <c r="S2533" s="6">
        <f t="shared" si="238"/>
        <v>59.85199999999999</v>
      </c>
      <c r="T2533" s="8">
        <f t="shared" si="23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11">
        <f t="shared" si="234"/>
        <v>2026</v>
      </c>
      <c r="D2534" s="13" t="str">
        <f t="shared" si="235"/>
        <v>Q4</v>
      </c>
      <c r="E2534" s="4">
        <f>MONTH(SalesDataTable[[#This Row],[Order Date]])</f>
        <v>12</v>
      </c>
      <c r="F2534" s="4"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236"/>
        <v>86.155999999999992</v>
      </c>
      <c r="R2534" s="6">
        <f t="shared" si="237"/>
        <v>44.82</v>
      </c>
      <c r="S2534" s="6">
        <f t="shared" si="238"/>
        <v>41.335999999999991</v>
      </c>
      <c r="T2534" s="8">
        <f t="shared" si="23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11">
        <f t="shared" si="234"/>
        <v>2026</v>
      </c>
      <c r="D2535" s="13" t="str">
        <f t="shared" si="235"/>
        <v>Q4</v>
      </c>
      <c r="E2535" s="4">
        <f>MONTH(SalesDataTable[[#This Row],[Order Date]])</f>
        <v>12</v>
      </c>
      <c r="F2535" s="4"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236"/>
        <v>101.26</v>
      </c>
      <c r="R2535" s="6">
        <f t="shared" si="237"/>
        <v>51.7</v>
      </c>
      <c r="S2535" s="6">
        <f t="shared" si="238"/>
        <v>49.56</v>
      </c>
      <c r="T2535" s="8">
        <f t="shared" si="23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11">
        <f t="shared" si="234"/>
        <v>2026</v>
      </c>
      <c r="D2536" s="13" t="str">
        <f t="shared" si="235"/>
        <v>Q4</v>
      </c>
      <c r="E2536" s="4">
        <f>MONTH(SalesDataTable[[#This Row],[Order Date]])</f>
        <v>12</v>
      </c>
      <c r="F2536" s="4"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236"/>
        <v>87.418999999999997</v>
      </c>
      <c r="R2536" s="6">
        <f t="shared" si="237"/>
        <v>36.799999999999997</v>
      </c>
      <c r="S2536" s="6">
        <f t="shared" si="238"/>
        <v>50.619</v>
      </c>
      <c r="T2536" s="8">
        <f t="shared" si="23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11">
        <f t="shared" si="234"/>
        <v>2026</v>
      </c>
      <c r="D2537" s="13" t="str">
        <f t="shared" si="235"/>
        <v>Q4</v>
      </c>
      <c r="E2537" s="4">
        <f>MONTH(SalesDataTable[[#This Row],[Order Date]])</f>
        <v>12</v>
      </c>
      <c r="F2537" s="4"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236"/>
        <v>237.56399999999999</v>
      </c>
      <c r="R2537" s="6">
        <f t="shared" si="237"/>
        <v>136.04</v>
      </c>
      <c r="S2537" s="6">
        <f t="shared" si="238"/>
        <v>101.524</v>
      </c>
      <c r="T2537" s="8">
        <f t="shared" si="23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11">
        <f t="shared" si="234"/>
        <v>2026</v>
      </c>
      <c r="D2538" s="13" t="str">
        <f t="shared" si="235"/>
        <v>Q4</v>
      </c>
      <c r="E2538" s="4">
        <f>MONTH(SalesDataTable[[#This Row],[Order Date]])</f>
        <v>12</v>
      </c>
      <c r="F2538" s="4"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236"/>
        <v>124.37199999999999</v>
      </c>
      <c r="R2538" s="6">
        <f t="shared" si="237"/>
        <v>65.28</v>
      </c>
      <c r="S2538" s="6">
        <f t="shared" si="238"/>
        <v>59.091999999999985</v>
      </c>
      <c r="T2538" s="8">
        <f t="shared" si="23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11">
        <f t="shared" si="234"/>
        <v>2026</v>
      </c>
      <c r="D2539" s="13" t="str">
        <f t="shared" si="235"/>
        <v>Q4</v>
      </c>
      <c r="E2539" s="4">
        <f>MONTH(SalesDataTable[[#This Row],[Order Date]])</f>
        <v>12</v>
      </c>
      <c r="F2539" s="4"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236"/>
        <v>90.11699999999999</v>
      </c>
      <c r="R2539" s="6">
        <f t="shared" si="237"/>
        <v>37.26</v>
      </c>
      <c r="S2539" s="6">
        <f t="shared" si="238"/>
        <v>52.856999999999992</v>
      </c>
      <c r="T2539" s="8">
        <f t="shared" si="23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11">
        <f t="shared" si="234"/>
        <v>2026</v>
      </c>
      <c r="D2540" s="13" t="str">
        <f t="shared" si="235"/>
        <v>Q4</v>
      </c>
      <c r="E2540" s="4">
        <f>MONTH(SalesDataTable[[#This Row],[Order Date]])</f>
        <v>12</v>
      </c>
      <c r="F2540" s="4"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236"/>
        <v>34.133499999999998</v>
      </c>
      <c r="R2540" s="6">
        <f t="shared" si="237"/>
        <v>13.23</v>
      </c>
      <c r="S2540" s="6">
        <f t="shared" si="238"/>
        <v>20.903499999999998</v>
      </c>
      <c r="T2540" s="8">
        <f t="shared" si="23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11">
        <f t="shared" si="234"/>
        <v>2026</v>
      </c>
      <c r="D2541" s="13" t="str">
        <f t="shared" si="235"/>
        <v>Q4</v>
      </c>
      <c r="E2541" s="4">
        <f>MONTH(SalesDataTable[[#This Row],[Order Date]])</f>
        <v>12</v>
      </c>
      <c r="F2541" s="4"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236"/>
        <v>33.753500000000003</v>
      </c>
      <c r="R2541" s="6">
        <f t="shared" si="237"/>
        <v>13.28</v>
      </c>
      <c r="S2541" s="6">
        <f t="shared" si="238"/>
        <v>20.473500000000001</v>
      </c>
      <c r="T2541" s="8">
        <f t="shared" si="23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11">
        <f t="shared" si="234"/>
        <v>2026</v>
      </c>
      <c r="D2542" s="13" t="str">
        <f t="shared" si="235"/>
        <v>Q4</v>
      </c>
      <c r="E2542" s="4">
        <f>MONTH(SalesDataTable[[#This Row],[Order Date]])</f>
        <v>12</v>
      </c>
      <c r="F2542" s="4"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236"/>
        <v>502.27349999999996</v>
      </c>
      <c r="R2542" s="6">
        <f t="shared" si="237"/>
        <v>305.64</v>
      </c>
      <c r="S2542" s="6">
        <f t="shared" si="238"/>
        <v>196.63349999999997</v>
      </c>
      <c r="T2542" s="8">
        <f t="shared" si="23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11">
        <f t="shared" si="234"/>
        <v>2026</v>
      </c>
      <c r="D2543" s="13" t="str">
        <f t="shared" si="235"/>
        <v>Q4</v>
      </c>
      <c r="E2543" s="4">
        <f>MONTH(SalesDataTable[[#This Row],[Order Date]])</f>
        <v>12</v>
      </c>
      <c r="F2543" s="4"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236"/>
        <v>59.232000000000006</v>
      </c>
      <c r="R2543" s="6">
        <f t="shared" si="237"/>
        <v>26.78</v>
      </c>
      <c r="S2543" s="6">
        <f t="shared" si="238"/>
        <v>32.452000000000005</v>
      </c>
      <c r="T2543" s="8">
        <f t="shared" si="23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11">
        <f t="shared" si="234"/>
        <v>2026</v>
      </c>
      <c r="D2544" s="13" t="str">
        <f t="shared" si="235"/>
        <v>Q4</v>
      </c>
      <c r="E2544" s="4">
        <f>MONTH(SalesDataTable[[#This Row],[Order Date]])</f>
        <v>12</v>
      </c>
      <c r="F2544" s="4"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236"/>
        <v>188.88</v>
      </c>
      <c r="R2544" s="6">
        <f t="shared" si="237"/>
        <v>73.680000000000007</v>
      </c>
      <c r="S2544" s="6">
        <f t="shared" si="238"/>
        <v>115.19999999999999</v>
      </c>
      <c r="T2544" s="8">
        <f t="shared" si="23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11">
        <f t="shared" si="234"/>
        <v>2026</v>
      </c>
      <c r="D2545" s="13" t="str">
        <f t="shared" si="235"/>
        <v>Q4</v>
      </c>
      <c r="E2545" s="4">
        <f>MONTH(SalesDataTable[[#This Row],[Order Date]])</f>
        <v>12</v>
      </c>
      <c r="F2545" s="4"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236"/>
        <v>167.328</v>
      </c>
      <c r="R2545" s="6">
        <f t="shared" si="237"/>
        <v>74.64</v>
      </c>
      <c r="S2545" s="6">
        <f t="shared" si="238"/>
        <v>92.688000000000002</v>
      </c>
      <c r="T2545" s="8">
        <f t="shared" si="23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11">
        <f t="shared" si="234"/>
        <v>2026</v>
      </c>
      <c r="D2546" s="13" t="str">
        <f t="shared" si="235"/>
        <v>Q4</v>
      </c>
      <c r="E2546" s="4">
        <f>MONTH(SalesDataTable[[#This Row],[Order Date]])</f>
        <v>12</v>
      </c>
      <c r="F2546" s="4"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236"/>
        <v>1499.298</v>
      </c>
      <c r="R2546" s="6">
        <f t="shared" si="237"/>
        <v>950.87999999999988</v>
      </c>
      <c r="S2546" s="6">
        <f t="shared" si="238"/>
        <v>548.41800000000012</v>
      </c>
      <c r="T2546" s="8">
        <f t="shared" si="23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11">
        <f t="shared" si="234"/>
        <v>2026</v>
      </c>
      <c r="D2547" s="13" t="str">
        <f t="shared" si="235"/>
        <v>Q4</v>
      </c>
      <c r="E2547" s="4">
        <f>MONTH(SalesDataTable[[#This Row],[Order Date]])</f>
        <v>12</v>
      </c>
      <c r="F2547" s="4"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236"/>
        <v>40.29</v>
      </c>
      <c r="R2547" s="6">
        <f t="shared" si="237"/>
        <v>15.07</v>
      </c>
      <c r="S2547" s="6">
        <f t="shared" si="238"/>
        <v>25.22</v>
      </c>
      <c r="T2547" s="8">
        <f t="shared" si="23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11">
        <f t="shared" si="234"/>
        <v>2026</v>
      </c>
      <c r="D2548" s="13" t="str">
        <f t="shared" si="235"/>
        <v>Q4</v>
      </c>
      <c r="E2548" s="4">
        <f>MONTH(SalesDataTable[[#This Row],[Order Date]])</f>
        <v>12</v>
      </c>
      <c r="F2548" s="4"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236"/>
        <v>427.78799999999995</v>
      </c>
      <c r="R2548" s="6">
        <f t="shared" si="237"/>
        <v>245.56</v>
      </c>
      <c r="S2548" s="6">
        <f t="shared" si="238"/>
        <v>182.22799999999995</v>
      </c>
      <c r="T2548" s="8">
        <f t="shared" si="23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11">
        <f t="shared" si="234"/>
        <v>2026</v>
      </c>
      <c r="D2549" s="13" t="str">
        <f t="shared" si="235"/>
        <v>Q4</v>
      </c>
      <c r="E2549" s="4">
        <f>MONTH(SalesDataTable[[#This Row],[Order Date]])</f>
        <v>12</v>
      </c>
      <c r="F2549" s="4"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236"/>
        <v>108.75</v>
      </c>
      <c r="R2549" s="6">
        <f t="shared" si="237"/>
        <v>41.01</v>
      </c>
      <c r="S2549" s="6">
        <f t="shared" si="238"/>
        <v>67.740000000000009</v>
      </c>
      <c r="T2549" s="8">
        <f t="shared" si="23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11">
        <f t="shared" si="234"/>
        <v>2026</v>
      </c>
      <c r="D2550" s="13" t="str">
        <f t="shared" si="235"/>
        <v>Q4</v>
      </c>
      <c r="E2550" s="4">
        <f>MONTH(SalesDataTable[[#This Row],[Order Date]])</f>
        <v>12</v>
      </c>
      <c r="F2550" s="4"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236"/>
        <v>157.02549999999999</v>
      </c>
      <c r="R2550" s="6">
        <f t="shared" si="237"/>
        <v>89.92</v>
      </c>
      <c r="S2550" s="6">
        <f t="shared" si="238"/>
        <v>67.105499999999992</v>
      </c>
      <c r="T2550" s="8">
        <f t="shared" si="23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11">
        <f t="shared" si="234"/>
        <v>2026</v>
      </c>
      <c r="D2551" s="13" t="str">
        <f t="shared" si="235"/>
        <v>Q4</v>
      </c>
      <c r="E2551" s="4">
        <f>MONTH(SalesDataTable[[#This Row],[Order Date]])</f>
        <v>12</v>
      </c>
      <c r="F2551" s="4"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236"/>
        <v>70.456500000000005</v>
      </c>
      <c r="R2551" s="6">
        <f t="shared" si="237"/>
        <v>38.51</v>
      </c>
      <c r="S2551" s="6">
        <f t="shared" si="238"/>
        <v>31.946500000000007</v>
      </c>
      <c r="T2551" s="8">
        <f t="shared" si="23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11">
        <f t="shared" si="234"/>
        <v>2026</v>
      </c>
      <c r="D2552" s="13" t="str">
        <f t="shared" si="235"/>
        <v>Q4</v>
      </c>
      <c r="E2552" s="4">
        <f>MONTH(SalesDataTable[[#This Row],[Order Date]])</f>
        <v>12</v>
      </c>
      <c r="F2552" s="4"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236"/>
        <v>199.66</v>
      </c>
      <c r="R2552" s="6">
        <f t="shared" si="237"/>
        <v>103.15</v>
      </c>
      <c r="S2552" s="6">
        <f t="shared" si="238"/>
        <v>96.509999999999991</v>
      </c>
      <c r="T2552" s="8">
        <f t="shared" si="23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11">
        <f t="shared" si="234"/>
        <v>2026</v>
      </c>
      <c r="D2553" s="13" t="str">
        <f t="shared" si="235"/>
        <v>Q4</v>
      </c>
      <c r="E2553" s="4">
        <f>MONTH(SalesDataTable[[#This Row],[Order Date]])</f>
        <v>12</v>
      </c>
      <c r="F2553" s="4"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236"/>
        <v>277.875</v>
      </c>
      <c r="R2553" s="6">
        <f t="shared" si="237"/>
        <v>154.6</v>
      </c>
      <c r="S2553" s="6">
        <f t="shared" si="238"/>
        <v>123.27500000000001</v>
      </c>
      <c r="T2553" s="8">
        <f t="shared" si="23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11">
        <f t="shared" si="234"/>
        <v>2026</v>
      </c>
      <c r="D2554" s="13" t="str">
        <f t="shared" si="235"/>
        <v>Q4</v>
      </c>
      <c r="E2554" s="4">
        <f>MONTH(SalesDataTable[[#This Row],[Order Date]])</f>
        <v>12</v>
      </c>
      <c r="F2554" s="4"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236"/>
        <v>266.80799999999999</v>
      </c>
      <c r="R2554" s="6">
        <f t="shared" si="237"/>
        <v>199.91</v>
      </c>
      <c r="S2554" s="6">
        <f t="shared" si="238"/>
        <v>66.897999999999996</v>
      </c>
      <c r="T2554" s="8">
        <f t="shared" si="23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11">
        <f t="shared" si="234"/>
        <v>2026</v>
      </c>
      <c r="D2555" s="13" t="str">
        <f t="shared" si="235"/>
        <v>Q4</v>
      </c>
      <c r="E2555" s="4">
        <f>MONTH(SalesDataTable[[#This Row],[Order Date]])</f>
        <v>12</v>
      </c>
      <c r="F2555" s="4"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236"/>
        <v>144.3715</v>
      </c>
      <c r="R2555" s="6">
        <f t="shared" si="237"/>
        <v>80.239999999999995</v>
      </c>
      <c r="S2555" s="6">
        <f t="shared" si="238"/>
        <v>64.131500000000003</v>
      </c>
      <c r="T2555" s="8">
        <f t="shared" si="23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11">
        <f t="shared" si="234"/>
        <v>2026</v>
      </c>
      <c r="D2556" s="13" t="str">
        <f t="shared" si="235"/>
        <v>Q4</v>
      </c>
      <c r="E2556" s="4">
        <f>MONTH(SalesDataTable[[#This Row],[Order Date]])</f>
        <v>12</v>
      </c>
      <c r="F2556" s="4"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236"/>
        <v>41.07</v>
      </c>
      <c r="R2556" s="6">
        <f t="shared" si="237"/>
        <v>16.600000000000001</v>
      </c>
      <c r="S2556" s="6">
        <f t="shared" si="238"/>
        <v>24.47</v>
      </c>
      <c r="T2556" s="8">
        <f t="shared" si="23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11">
        <f t="shared" si="234"/>
        <v>2026</v>
      </c>
      <c r="D2557" s="13" t="str">
        <f t="shared" si="235"/>
        <v>Q4</v>
      </c>
      <c r="E2557" s="4">
        <f>MONTH(SalesDataTable[[#This Row],[Order Date]])</f>
        <v>12</v>
      </c>
      <c r="F2557" s="4"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236"/>
        <v>122.65</v>
      </c>
      <c r="R2557" s="6">
        <f t="shared" si="237"/>
        <v>58.9</v>
      </c>
      <c r="S2557" s="6">
        <f t="shared" si="238"/>
        <v>63.750000000000007</v>
      </c>
      <c r="T2557" s="8">
        <f t="shared" si="23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11">
        <f t="shared" si="234"/>
        <v>2026</v>
      </c>
      <c r="D2558" s="13" t="str">
        <f t="shared" si="235"/>
        <v>Q4</v>
      </c>
      <c r="E2558" s="4">
        <f>MONTH(SalesDataTable[[#This Row],[Order Date]])</f>
        <v>12</v>
      </c>
      <c r="F2558" s="4"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236"/>
        <v>730.11599999999999</v>
      </c>
      <c r="R2558" s="6">
        <f t="shared" si="237"/>
        <v>482.09999999999997</v>
      </c>
      <c r="S2558" s="6">
        <f t="shared" si="238"/>
        <v>248.01600000000002</v>
      </c>
      <c r="T2558" s="8">
        <f t="shared" si="23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11">
        <f t="shared" si="234"/>
        <v>2026</v>
      </c>
      <c r="D2559" s="13" t="str">
        <f t="shared" si="235"/>
        <v>Q4</v>
      </c>
      <c r="E2559" s="4">
        <f>MONTH(SalesDataTable[[#This Row],[Order Date]])</f>
        <v>12</v>
      </c>
      <c r="F2559" s="4"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236"/>
        <v>385.42500000000001</v>
      </c>
      <c r="R2559" s="6">
        <f t="shared" si="237"/>
        <v>245.21999999999997</v>
      </c>
      <c r="S2559" s="6">
        <f t="shared" si="238"/>
        <v>140.20500000000004</v>
      </c>
      <c r="T2559" s="8">
        <f t="shared" si="23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11">
        <f t="shared" si="234"/>
        <v>2026</v>
      </c>
      <c r="D2560" s="13" t="str">
        <f t="shared" si="235"/>
        <v>Q4</v>
      </c>
      <c r="E2560" s="4">
        <f>MONTH(SalesDataTable[[#This Row],[Order Date]])</f>
        <v>12</v>
      </c>
      <c r="F2560" s="4"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236"/>
        <v>64.853999999999999</v>
      </c>
      <c r="R2560" s="6">
        <f t="shared" si="237"/>
        <v>27.08</v>
      </c>
      <c r="S2560" s="6">
        <f t="shared" si="238"/>
        <v>37.774000000000001</v>
      </c>
      <c r="T2560" s="8">
        <f t="shared" si="23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11">
        <f t="shared" si="234"/>
        <v>2026</v>
      </c>
      <c r="D2561" s="13" t="str">
        <f t="shared" si="235"/>
        <v>Q4</v>
      </c>
      <c r="E2561" s="4">
        <f>MONTH(SalesDataTable[[#This Row],[Order Date]])</f>
        <v>12</v>
      </c>
      <c r="F2561" s="4"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236"/>
        <v>266.8</v>
      </c>
      <c r="R2561" s="6">
        <f t="shared" si="237"/>
        <v>135.38</v>
      </c>
      <c r="S2561" s="6">
        <f t="shared" si="238"/>
        <v>131.42000000000002</v>
      </c>
      <c r="T2561" s="8">
        <f t="shared" si="23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11">
        <f t="shared" ref="C2562:C2625" si="240">YEAR(B2562)</f>
        <v>2026</v>
      </c>
      <c r="D2562" s="13" t="str">
        <f t="shared" ref="D2562:D2625" si="241">"Q"&amp;ROUNDUP(MONTH(B2562)/3,0)</f>
        <v>Q4</v>
      </c>
      <c r="E2562" s="4">
        <f>MONTH(SalesDataTable[[#This Row],[Order Date]])</f>
        <v>12</v>
      </c>
      <c r="F2562" s="4"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242">M2562*N2562*(1-O2562)</f>
        <v>568.0335</v>
      </c>
      <c r="R2562" s="6">
        <f t="shared" ref="R2562:R2625" si="243">M2562*P2562</f>
        <v>303.57</v>
      </c>
      <c r="S2562" s="6">
        <f t="shared" ref="S2562:S2625" si="244">Q2562-R2562</f>
        <v>264.46350000000001</v>
      </c>
      <c r="T2562" s="8">
        <f t="shared" ref="T2562:T2625" si="245">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11">
        <f t="shared" si="240"/>
        <v>2026</v>
      </c>
      <c r="D2563" s="13" t="str">
        <f t="shared" si="241"/>
        <v>Q4</v>
      </c>
      <c r="E2563" s="4">
        <f>MONTH(SalesDataTable[[#This Row],[Order Date]])</f>
        <v>12</v>
      </c>
      <c r="F2563" s="4"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242"/>
        <v>40.323999999999998</v>
      </c>
      <c r="R2563" s="6">
        <f t="shared" si="243"/>
        <v>17.899999999999999</v>
      </c>
      <c r="S2563" s="6">
        <f t="shared" si="244"/>
        <v>22.423999999999999</v>
      </c>
      <c r="T2563" s="8">
        <f t="shared" si="245"/>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11">
        <f t="shared" si="240"/>
        <v>2026</v>
      </c>
      <c r="D2564" s="13" t="str">
        <f t="shared" si="241"/>
        <v>Q4</v>
      </c>
      <c r="E2564" s="4">
        <f>MONTH(SalesDataTable[[#This Row],[Order Date]])</f>
        <v>12</v>
      </c>
      <c r="F2564" s="4"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242"/>
        <v>1307.7</v>
      </c>
      <c r="R2564" s="6">
        <f t="shared" si="243"/>
        <v>797</v>
      </c>
      <c r="S2564" s="6">
        <f t="shared" si="244"/>
        <v>510.70000000000005</v>
      </c>
      <c r="T2564" s="8">
        <f t="shared" si="245"/>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11">
        <f t="shared" si="240"/>
        <v>2026</v>
      </c>
      <c r="D2565" s="13" t="str">
        <f t="shared" si="241"/>
        <v>Q4</v>
      </c>
      <c r="E2565" s="4">
        <f>MONTH(SalesDataTable[[#This Row],[Order Date]])</f>
        <v>12</v>
      </c>
      <c r="F2565" s="4"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242"/>
        <v>64.808000000000007</v>
      </c>
      <c r="R2565" s="6">
        <f t="shared" si="243"/>
        <v>41.51</v>
      </c>
      <c r="S2565" s="6">
        <f t="shared" si="244"/>
        <v>23.298000000000009</v>
      </c>
      <c r="T2565" s="8">
        <f t="shared" si="245"/>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11">
        <f t="shared" si="240"/>
        <v>2026</v>
      </c>
      <c r="D2566" s="13" t="str">
        <f t="shared" si="241"/>
        <v>Q4</v>
      </c>
      <c r="E2566" s="4">
        <f>MONTH(SalesDataTable[[#This Row],[Order Date]])</f>
        <v>12</v>
      </c>
      <c r="F2566" s="4"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242"/>
        <v>71.239999999999995</v>
      </c>
      <c r="R2566" s="6">
        <f t="shared" si="243"/>
        <v>27.24</v>
      </c>
      <c r="S2566" s="6">
        <f t="shared" si="244"/>
        <v>44</v>
      </c>
      <c r="T2566" s="8">
        <f t="shared" si="245"/>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11">
        <f t="shared" si="240"/>
        <v>2026</v>
      </c>
      <c r="D2567" s="13" t="str">
        <f t="shared" si="241"/>
        <v>Q4</v>
      </c>
      <c r="E2567" s="4">
        <f>MONTH(SalesDataTable[[#This Row],[Order Date]])</f>
        <v>12</v>
      </c>
      <c r="F2567" s="4"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242"/>
        <v>94.772000000000006</v>
      </c>
      <c r="R2567" s="6">
        <f t="shared" si="243"/>
        <v>44.62</v>
      </c>
      <c r="S2567" s="6">
        <f t="shared" si="244"/>
        <v>50.152000000000008</v>
      </c>
      <c r="T2567" s="8">
        <f t="shared" si="245"/>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11">
        <f t="shared" si="240"/>
        <v>2026</v>
      </c>
      <c r="D2568" s="13" t="str">
        <f t="shared" si="241"/>
        <v>Q4</v>
      </c>
      <c r="E2568" s="4">
        <f>MONTH(SalesDataTable[[#This Row],[Order Date]])</f>
        <v>12</v>
      </c>
      <c r="F2568" s="4"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242"/>
        <v>96.120999999999995</v>
      </c>
      <c r="R2568" s="6">
        <f t="shared" si="243"/>
        <v>49.12</v>
      </c>
      <c r="S2568" s="6">
        <f t="shared" si="244"/>
        <v>47.000999999999998</v>
      </c>
      <c r="T2568" s="8">
        <f t="shared" si="245"/>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11">
        <f t="shared" si="240"/>
        <v>2026</v>
      </c>
      <c r="D2569" s="13" t="str">
        <f t="shared" si="241"/>
        <v>Q4</v>
      </c>
      <c r="E2569" s="4">
        <f>MONTH(SalesDataTable[[#This Row],[Order Date]])</f>
        <v>12</v>
      </c>
      <c r="F2569" s="4"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242"/>
        <v>73.28</v>
      </c>
      <c r="R2569" s="6">
        <f t="shared" si="243"/>
        <v>27.4</v>
      </c>
      <c r="S2569" s="6">
        <f t="shared" si="244"/>
        <v>45.88</v>
      </c>
      <c r="T2569" s="8">
        <f t="shared" si="245"/>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11">
        <f t="shared" si="240"/>
        <v>2026</v>
      </c>
      <c r="D2570" s="13" t="str">
        <f t="shared" si="241"/>
        <v>Q4</v>
      </c>
      <c r="E2570" s="4">
        <f>MONTH(SalesDataTable[[#This Row],[Order Date]])</f>
        <v>12</v>
      </c>
      <c r="F2570" s="4"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242"/>
        <v>107.946</v>
      </c>
      <c r="R2570" s="6">
        <f t="shared" si="243"/>
        <v>50.97</v>
      </c>
      <c r="S2570" s="6">
        <f t="shared" si="244"/>
        <v>56.975999999999999</v>
      </c>
      <c r="T2570" s="8">
        <f t="shared" si="245"/>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11">
        <f t="shared" si="240"/>
        <v>2026</v>
      </c>
      <c r="D2571" s="13" t="str">
        <f t="shared" si="241"/>
        <v>Q4</v>
      </c>
      <c r="E2571" s="4">
        <f>MONTH(SalesDataTable[[#This Row],[Order Date]])</f>
        <v>12</v>
      </c>
      <c r="F2571" s="4"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242"/>
        <v>432.48</v>
      </c>
      <c r="R2571" s="6">
        <f t="shared" si="243"/>
        <v>232.07999999999998</v>
      </c>
      <c r="S2571" s="6">
        <f t="shared" si="244"/>
        <v>200.40000000000003</v>
      </c>
      <c r="T2571" s="8">
        <f t="shared" si="245"/>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11">
        <f t="shared" si="240"/>
        <v>2026</v>
      </c>
      <c r="D2572" s="13" t="str">
        <f t="shared" si="241"/>
        <v>Q4</v>
      </c>
      <c r="E2572" s="4">
        <f>MONTH(SalesDataTable[[#This Row],[Order Date]])</f>
        <v>12</v>
      </c>
      <c r="F2572" s="4"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242"/>
        <v>92.682000000000002</v>
      </c>
      <c r="R2572" s="6">
        <f t="shared" si="243"/>
        <v>51.45</v>
      </c>
      <c r="S2572" s="6">
        <f t="shared" si="244"/>
        <v>41.231999999999999</v>
      </c>
      <c r="T2572" s="8">
        <f t="shared" si="245"/>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11">
        <f t="shared" si="240"/>
        <v>2026</v>
      </c>
      <c r="D2573" s="13" t="str">
        <f t="shared" si="241"/>
        <v>Q4</v>
      </c>
      <c r="E2573" s="4">
        <f>MONTH(SalesDataTable[[#This Row],[Order Date]])</f>
        <v>12</v>
      </c>
      <c r="F2573" s="4"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242"/>
        <v>208.23299999999998</v>
      </c>
      <c r="R2573" s="6">
        <f t="shared" si="243"/>
        <v>141.86000000000001</v>
      </c>
      <c r="S2573" s="6">
        <f t="shared" si="244"/>
        <v>66.372999999999962</v>
      </c>
      <c r="T2573" s="8">
        <f t="shared" si="245"/>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11">
        <f t="shared" si="240"/>
        <v>2026</v>
      </c>
      <c r="D2574" s="13" t="str">
        <f t="shared" si="241"/>
        <v>Q4</v>
      </c>
      <c r="E2574" s="4">
        <f>MONTH(SalesDataTable[[#This Row],[Order Date]])</f>
        <v>12</v>
      </c>
      <c r="F2574" s="4"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242"/>
        <v>120.479</v>
      </c>
      <c r="R2574" s="6">
        <f t="shared" si="243"/>
        <v>78.97</v>
      </c>
      <c r="S2574" s="6">
        <f t="shared" si="244"/>
        <v>41.509</v>
      </c>
      <c r="T2574" s="8">
        <f t="shared" si="245"/>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11">
        <f t="shared" si="240"/>
        <v>2026</v>
      </c>
      <c r="D2575" s="13" t="str">
        <f t="shared" si="241"/>
        <v>Q4</v>
      </c>
      <c r="E2575" s="4">
        <f>MONTH(SalesDataTable[[#This Row],[Order Date]])</f>
        <v>12</v>
      </c>
      <c r="F2575" s="4"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242"/>
        <v>212.976</v>
      </c>
      <c r="R2575" s="6">
        <f t="shared" si="243"/>
        <v>101.34</v>
      </c>
      <c r="S2575" s="6">
        <f t="shared" si="244"/>
        <v>111.636</v>
      </c>
      <c r="T2575" s="8">
        <f t="shared" si="245"/>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11">
        <f t="shared" si="240"/>
        <v>2026</v>
      </c>
      <c r="D2576" s="13" t="str">
        <f t="shared" si="241"/>
        <v>Q4</v>
      </c>
      <c r="E2576" s="4">
        <f>MONTH(SalesDataTable[[#This Row],[Order Date]])</f>
        <v>12</v>
      </c>
      <c r="F2576" s="4"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242"/>
        <v>44.676000000000002</v>
      </c>
      <c r="R2576" s="6">
        <f t="shared" si="243"/>
        <v>22</v>
      </c>
      <c r="S2576" s="6">
        <f t="shared" si="244"/>
        <v>22.676000000000002</v>
      </c>
      <c r="T2576" s="8">
        <f t="shared" si="245"/>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11">
        <f t="shared" si="240"/>
        <v>2026</v>
      </c>
      <c r="D2577" s="13" t="str">
        <f t="shared" si="241"/>
        <v>Q4</v>
      </c>
      <c r="E2577" s="4">
        <f>MONTH(SalesDataTable[[#This Row],[Order Date]])</f>
        <v>12</v>
      </c>
      <c r="F2577" s="4"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242"/>
        <v>156.07549999999998</v>
      </c>
      <c r="R2577" s="6">
        <f t="shared" si="243"/>
        <v>88.66</v>
      </c>
      <c r="S2577" s="6">
        <f t="shared" si="244"/>
        <v>67.41549999999998</v>
      </c>
      <c r="T2577" s="8">
        <f t="shared" si="245"/>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11">
        <f t="shared" si="240"/>
        <v>2026</v>
      </c>
      <c r="D2578" s="13" t="str">
        <f t="shared" si="241"/>
        <v>Q4</v>
      </c>
      <c r="E2578" s="4">
        <f>MONTH(SalesDataTable[[#This Row],[Order Date]])</f>
        <v>12</v>
      </c>
      <c r="F2578" s="4"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242"/>
        <v>35.81</v>
      </c>
      <c r="R2578" s="6">
        <f t="shared" si="243"/>
        <v>13.28</v>
      </c>
      <c r="S2578" s="6">
        <f t="shared" si="244"/>
        <v>22.53</v>
      </c>
      <c r="T2578" s="8">
        <f t="shared" si="245"/>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11">
        <f t="shared" si="240"/>
        <v>2026</v>
      </c>
      <c r="D2579" s="13" t="str">
        <f t="shared" si="241"/>
        <v>Q4</v>
      </c>
      <c r="E2579" s="4">
        <f>MONTH(SalesDataTable[[#This Row],[Order Date]])</f>
        <v>12</v>
      </c>
      <c r="F2579" s="4"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242"/>
        <v>39.244500000000002</v>
      </c>
      <c r="R2579" s="6">
        <f t="shared" si="243"/>
        <v>14.56</v>
      </c>
      <c r="S2579" s="6">
        <f t="shared" si="244"/>
        <v>24.6845</v>
      </c>
      <c r="T2579" s="8">
        <f t="shared" si="245"/>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11">
        <f t="shared" si="240"/>
        <v>2026</v>
      </c>
      <c r="D2580" s="13" t="str">
        <f t="shared" si="241"/>
        <v>Q4</v>
      </c>
      <c r="E2580" s="4">
        <f>MONTH(SalesDataTable[[#This Row],[Order Date]])</f>
        <v>12</v>
      </c>
      <c r="F2580" s="4"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242"/>
        <v>93.330000000000013</v>
      </c>
      <c r="R2580" s="6">
        <f t="shared" si="243"/>
        <v>41.849999999999994</v>
      </c>
      <c r="S2580" s="6">
        <f t="shared" si="244"/>
        <v>51.480000000000018</v>
      </c>
      <c r="T2580" s="8">
        <f t="shared" si="245"/>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11">
        <f t="shared" si="240"/>
        <v>2026</v>
      </c>
      <c r="D2581" s="13" t="str">
        <f t="shared" si="241"/>
        <v>Q4</v>
      </c>
      <c r="E2581" s="4">
        <f>MONTH(SalesDataTable[[#This Row],[Order Date]])</f>
        <v>12</v>
      </c>
      <c r="F2581" s="4"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242"/>
        <v>247.95000000000002</v>
      </c>
      <c r="R2581" s="6">
        <f t="shared" si="243"/>
        <v>113.14999999999999</v>
      </c>
      <c r="S2581" s="6">
        <f t="shared" si="244"/>
        <v>134.80000000000001</v>
      </c>
      <c r="T2581" s="8">
        <f t="shared" si="245"/>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11">
        <f t="shared" si="240"/>
        <v>2026</v>
      </c>
      <c r="D2582" s="13" t="str">
        <f t="shared" si="241"/>
        <v>Q4</v>
      </c>
      <c r="E2582" s="4">
        <f>MONTH(SalesDataTable[[#This Row],[Order Date]])</f>
        <v>12</v>
      </c>
      <c r="F2582" s="4"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242"/>
        <v>343.42500000000001</v>
      </c>
      <c r="R2582" s="6">
        <f t="shared" si="243"/>
        <v>158.65</v>
      </c>
      <c r="S2582" s="6">
        <f t="shared" si="244"/>
        <v>184.77500000000001</v>
      </c>
      <c r="T2582" s="8">
        <f t="shared" si="245"/>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11">
        <f t="shared" si="240"/>
        <v>2026</v>
      </c>
      <c r="D2583" s="13" t="str">
        <f t="shared" si="241"/>
        <v>Q4</v>
      </c>
      <c r="E2583" s="4">
        <f>MONTH(SalesDataTable[[#This Row],[Order Date]])</f>
        <v>12</v>
      </c>
      <c r="F2583" s="4"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242"/>
        <v>46.413000000000004</v>
      </c>
      <c r="R2583" s="6">
        <f t="shared" si="243"/>
        <v>23.11</v>
      </c>
      <c r="S2583" s="6">
        <f t="shared" si="244"/>
        <v>23.303000000000004</v>
      </c>
      <c r="T2583" s="8">
        <f t="shared" si="245"/>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11">
        <f t="shared" si="240"/>
        <v>2026</v>
      </c>
      <c r="D2584" s="13" t="str">
        <f t="shared" si="241"/>
        <v>Q4</v>
      </c>
      <c r="E2584" s="4">
        <f>MONTH(SalesDataTable[[#This Row],[Order Date]])</f>
        <v>12</v>
      </c>
      <c r="F2584" s="4"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242"/>
        <v>106.14000000000001</v>
      </c>
      <c r="R2584" s="6">
        <f t="shared" si="243"/>
        <v>40.53</v>
      </c>
      <c r="S2584" s="6">
        <f t="shared" si="244"/>
        <v>65.610000000000014</v>
      </c>
      <c r="T2584" s="8">
        <f t="shared" si="245"/>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11">
        <f t="shared" si="240"/>
        <v>2026</v>
      </c>
      <c r="D2585" s="13" t="str">
        <f t="shared" si="241"/>
        <v>Q4</v>
      </c>
      <c r="E2585" s="4">
        <f>MONTH(SalesDataTable[[#This Row],[Order Date]])</f>
        <v>12</v>
      </c>
      <c r="F2585" s="4"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242"/>
        <v>70.617999999999995</v>
      </c>
      <c r="R2585" s="6">
        <f t="shared" si="243"/>
        <v>42.91</v>
      </c>
      <c r="S2585" s="6">
        <f t="shared" si="244"/>
        <v>27.707999999999998</v>
      </c>
      <c r="T2585" s="8">
        <f t="shared" si="245"/>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11">
        <f t="shared" si="240"/>
        <v>2026</v>
      </c>
      <c r="D2586" s="13" t="str">
        <f t="shared" si="241"/>
        <v>Q4</v>
      </c>
      <c r="E2586" s="4">
        <f>MONTH(SalesDataTable[[#This Row],[Order Date]])</f>
        <v>12</v>
      </c>
      <c r="F2586" s="4"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242"/>
        <v>307.27499999999998</v>
      </c>
      <c r="R2586" s="6">
        <f t="shared" si="243"/>
        <v>184.32</v>
      </c>
      <c r="S2586" s="6">
        <f t="shared" si="244"/>
        <v>122.95499999999998</v>
      </c>
      <c r="T2586" s="8">
        <f t="shared" si="245"/>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11">
        <f t="shared" si="240"/>
        <v>2026</v>
      </c>
      <c r="D2587" s="13" t="str">
        <f t="shared" si="241"/>
        <v>Q4</v>
      </c>
      <c r="E2587" s="4">
        <f>MONTH(SalesDataTable[[#This Row],[Order Date]])</f>
        <v>12</v>
      </c>
      <c r="F2587" s="4"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242"/>
        <v>197.208</v>
      </c>
      <c r="R2587" s="6">
        <f t="shared" si="243"/>
        <v>95.34</v>
      </c>
      <c r="S2587" s="6">
        <f t="shared" si="244"/>
        <v>101.86799999999999</v>
      </c>
      <c r="T2587" s="8">
        <f t="shared" si="245"/>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11">
        <f t="shared" si="240"/>
        <v>2026</v>
      </c>
      <c r="D2588" s="13" t="str">
        <f t="shared" si="241"/>
        <v>Q4</v>
      </c>
      <c r="E2588" s="4">
        <f>MONTH(SalesDataTable[[#This Row],[Order Date]])</f>
        <v>12</v>
      </c>
      <c r="F2588" s="4"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242"/>
        <v>679.9</v>
      </c>
      <c r="R2588" s="6">
        <f t="shared" si="243"/>
        <v>391.56</v>
      </c>
      <c r="S2588" s="6">
        <f t="shared" si="244"/>
        <v>288.33999999999997</v>
      </c>
      <c r="T2588" s="8">
        <f t="shared" si="245"/>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11">
        <f t="shared" si="240"/>
        <v>2026</v>
      </c>
      <c r="D2589" s="13" t="str">
        <f t="shared" si="241"/>
        <v>Q4</v>
      </c>
      <c r="E2589" s="4">
        <f>MONTH(SalesDataTable[[#This Row],[Order Date]])</f>
        <v>12</v>
      </c>
      <c r="F2589" s="4"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242"/>
        <v>378.91699999999997</v>
      </c>
      <c r="R2589" s="6">
        <f t="shared" si="243"/>
        <v>213.16</v>
      </c>
      <c r="S2589" s="6">
        <f t="shared" si="244"/>
        <v>165.75699999999998</v>
      </c>
      <c r="T2589" s="8">
        <f t="shared" si="245"/>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11">
        <f t="shared" si="240"/>
        <v>2026</v>
      </c>
      <c r="D2590" s="13" t="str">
        <f t="shared" si="241"/>
        <v>Q4</v>
      </c>
      <c r="E2590" s="4">
        <f>MONTH(SalesDataTable[[#This Row],[Order Date]])</f>
        <v>12</v>
      </c>
      <c r="F2590" s="4"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242"/>
        <v>98.363</v>
      </c>
      <c r="R2590" s="6">
        <f t="shared" si="243"/>
        <v>43.52</v>
      </c>
      <c r="S2590" s="6">
        <f t="shared" si="244"/>
        <v>54.842999999999996</v>
      </c>
      <c r="T2590" s="8">
        <f t="shared" si="245"/>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11">
        <f t="shared" si="240"/>
        <v>2026</v>
      </c>
      <c r="D2591" s="13" t="str">
        <f t="shared" si="241"/>
        <v>Q4</v>
      </c>
      <c r="E2591" s="4">
        <f>MONTH(SalesDataTable[[#This Row],[Order Date]])</f>
        <v>12</v>
      </c>
      <c r="F2591" s="4"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242"/>
        <v>161.53</v>
      </c>
      <c r="R2591" s="6">
        <f t="shared" si="243"/>
        <v>87.43</v>
      </c>
      <c r="S2591" s="6">
        <f t="shared" si="244"/>
        <v>74.099999999999994</v>
      </c>
      <c r="T2591" s="8">
        <f t="shared" si="245"/>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11">
        <f t="shared" si="240"/>
        <v>2026</v>
      </c>
      <c r="D2592" s="13" t="str">
        <f t="shared" si="241"/>
        <v>Q4</v>
      </c>
      <c r="E2592" s="4">
        <f>MONTH(SalesDataTable[[#This Row],[Order Date]])</f>
        <v>12</v>
      </c>
      <c r="F2592" s="4"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242"/>
        <v>525.05999999999995</v>
      </c>
      <c r="R2592" s="6">
        <f t="shared" si="243"/>
        <v>317.88</v>
      </c>
      <c r="S2592" s="6">
        <f t="shared" si="244"/>
        <v>207.17999999999995</v>
      </c>
      <c r="T2592" s="8">
        <f t="shared" si="245"/>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11">
        <f t="shared" si="240"/>
        <v>2026</v>
      </c>
      <c r="D2593" s="13" t="str">
        <f t="shared" si="241"/>
        <v>Q4</v>
      </c>
      <c r="E2593" s="4">
        <f>MONTH(SalesDataTable[[#This Row],[Order Date]])</f>
        <v>12</v>
      </c>
      <c r="F2593" s="4"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242"/>
        <v>197.18</v>
      </c>
      <c r="R2593" s="6">
        <f t="shared" si="243"/>
        <v>105.28</v>
      </c>
      <c r="S2593" s="6">
        <f t="shared" si="244"/>
        <v>91.9</v>
      </c>
      <c r="T2593" s="8">
        <f t="shared" si="245"/>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11">
        <f t="shared" si="240"/>
        <v>2026</v>
      </c>
      <c r="D2594" s="13" t="str">
        <f t="shared" si="241"/>
        <v>Q4</v>
      </c>
      <c r="E2594" s="4">
        <f>MONTH(SalesDataTable[[#This Row],[Order Date]])</f>
        <v>12</v>
      </c>
      <c r="F2594" s="4"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242"/>
        <v>124.9</v>
      </c>
      <c r="R2594" s="6">
        <f t="shared" si="243"/>
        <v>62.16</v>
      </c>
      <c r="S2594" s="6">
        <f t="shared" si="244"/>
        <v>62.740000000000009</v>
      </c>
      <c r="T2594" s="8">
        <f t="shared" si="245"/>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11">
        <f t="shared" si="240"/>
        <v>2026</v>
      </c>
      <c r="D2595" s="13" t="str">
        <f t="shared" si="241"/>
        <v>Q4</v>
      </c>
      <c r="E2595" s="4">
        <f>MONTH(SalesDataTable[[#This Row],[Order Date]])</f>
        <v>12</v>
      </c>
      <c r="F2595" s="4"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242"/>
        <v>126.43199999999999</v>
      </c>
      <c r="R2595" s="6">
        <f t="shared" si="243"/>
        <v>64.260000000000005</v>
      </c>
      <c r="S2595" s="6">
        <f t="shared" si="244"/>
        <v>62.171999999999983</v>
      </c>
      <c r="T2595" s="8">
        <f t="shared" si="245"/>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11">
        <f t="shared" si="240"/>
        <v>2026</v>
      </c>
      <c r="D2596" s="13" t="str">
        <f t="shared" si="241"/>
        <v>Q4</v>
      </c>
      <c r="E2596" s="4">
        <f>MONTH(SalesDataTable[[#This Row],[Order Date]])</f>
        <v>12</v>
      </c>
      <c r="F2596" s="4"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242"/>
        <v>618.79999999999995</v>
      </c>
      <c r="R2596" s="6">
        <f t="shared" si="243"/>
        <v>405.90000000000003</v>
      </c>
      <c r="S2596" s="6">
        <f t="shared" si="244"/>
        <v>212.89999999999992</v>
      </c>
      <c r="T2596" s="8">
        <f t="shared" si="245"/>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11">
        <f t="shared" si="240"/>
        <v>2026</v>
      </c>
      <c r="D2597" s="13" t="str">
        <f t="shared" si="241"/>
        <v>Q4</v>
      </c>
      <c r="E2597" s="4">
        <f>MONTH(SalesDataTable[[#This Row],[Order Date]])</f>
        <v>12</v>
      </c>
      <c r="F2597" s="4"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242"/>
        <v>144.78</v>
      </c>
      <c r="R2597" s="6">
        <f t="shared" si="243"/>
        <v>77.98</v>
      </c>
      <c r="S2597" s="6">
        <f t="shared" si="244"/>
        <v>66.8</v>
      </c>
      <c r="T2597" s="8">
        <f t="shared" si="245"/>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11">
        <f t="shared" si="240"/>
        <v>2026</v>
      </c>
      <c r="D2598" s="13" t="str">
        <f t="shared" si="241"/>
        <v>Q4</v>
      </c>
      <c r="E2598" s="4">
        <f>MONTH(SalesDataTable[[#This Row],[Order Date]])</f>
        <v>12</v>
      </c>
      <c r="F2598" s="4"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242"/>
        <v>34.361499999999999</v>
      </c>
      <c r="R2598" s="6">
        <f t="shared" si="243"/>
        <v>13.87</v>
      </c>
      <c r="S2598" s="6">
        <f t="shared" si="244"/>
        <v>20.491500000000002</v>
      </c>
      <c r="T2598" s="8">
        <f t="shared" si="245"/>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11">
        <f t="shared" si="240"/>
        <v>2026</v>
      </c>
      <c r="D2599" s="13" t="str">
        <f t="shared" si="241"/>
        <v>Q4</v>
      </c>
      <c r="E2599" s="4">
        <f>MONTH(SalesDataTable[[#This Row],[Order Date]])</f>
        <v>12</v>
      </c>
      <c r="F2599" s="4"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242"/>
        <v>340.767</v>
      </c>
      <c r="R2599" s="6">
        <f t="shared" si="243"/>
        <v>181.95</v>
      </c>
      <c r="S2599" s="6">
        <f t="shared" si="244"/>
        <v>158.81700000000001</v>
      </c>
      <c r="T2599" s="8">
        <f t="shared" si="245"/>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11">
        <f t="shared" si="240"/>
        <v>2026</v>
      </c>
      <c r="D2600" s="13" t="str">
        <f t="shared" si="241"/>
        <v>Q4</v>
      </c>
      <c r="E2600" s="4">
        <f>MONTH(SalesDataTable[[#This Row],[Order Date]])</f>
        <v>12</v>
      </c>
      <c r="F2600" s="4"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242"/>
        <v>733.02299999999991</v>
      </c>
      <c r="R2600" s="6">
        <f t="shared" si="243"/>
        <v>463.62</v>
      </c>
      <c r="S2600" s="6">
        <f t="shared" si="244"/>
        <v>269.40299999999991</v>
      </c>
      <c r="T2600" s="8">
        <f t="shared" si="245"/>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11">
        <f t="shared" si="240"/>
        <v>2026</v>
      </c>
      <c r="D2601" s="13" t="str">
        <f t="shared" si="241"/>
        <v>Q4</v>
      </c>
      <c r="E2601" s="4">
        <f>MONTH(SalesDataTable[[#This Row],[Order Date]])</f>
        <v>12</v>
      </c>
      <c r="F2601" s="4"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242"/>
        <v>585.55999999999995</v>
      </c>
      <c r="R2601" s="6">
        <f t="shared" si="243"/>
        <v>315.8</v>
      </c>
      <c r="S2601" s="6">
        <f t="shared" si="244"/>
        <v>269.75999999999993</v>
      </c>
      <c r="T2601" s="8">
        <f t="shared" si="245"/>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11">
        <f t="shared" si="240"/>
        <v>2026</v>
      </c>
      <c r="D2602" s="13" t="str">
        <f t="shared" si="241"/>
        <v>Q4</v>
      </c>
      <c r="E2602" s="4">
        <f>MONTH(SalesDataTable[[#This Row],[Order Date]])</f>
        <v>12</v>
      </c>
      <c r="F2602" s="4"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242"/>
        <v>170.696</v>
      </c>
      <c r="R2602" s="6">
        <f t="shared" si="243"/>
        <v>90.34</v>
      </c>
      <c r="S2602" s="6">
        <f t="shared" si="244"/>
        <v>80.355999999999995</v>
      </c>
      <c r="T2602" s="8">
        <f t="shared" si="245"/>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11">
        <f t="shared" si="240"/>
        <v>2026</v>
      </c>
      <c r="D2603" s="13" t="str">
        <f t="shared" si="241"/>
        <v>Q4</v>
      </c>
      <c r="E2603" s="4">
        <f>MONTH(SalesDataTable[[#This Row],[Order Date]])</f>
        <v>12</v>
      </c>
      <c r="F2603" s="4"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242"/>
        <v>141.55949999999999</v>
      </c>
      <c r="R2603" s="6">
        <f t="shared" si="243"/>
        <v>64.5</v>
      </c>
      <c r="S2603" s="6">
        <f t="shared" si="244"/>
        <v>77.059499999999986</v>
      </c>
      <c r="T2603" s="8">
        <f t="shared" si="245"/>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11">
        <f t="shared" si="240"/>
        <v>2026</v>
      </c>
      <c r="D2604" s="13" t="str">
        <f t="shared" si="241"/>
        <v>Q4</v>
      </c>
      <c r="E2604" s="4">
        <f>MONTH(SalesDataTable[[#This Row],[Order Date]])</f>
        <v>12</v>
      </c>
      <c r="F2604" s="4"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242"/>
        <v>339.48</v>
      </c>
      <c r="R2604" s="6">
        <f t="shared" si="243"/>
        <v>177.44</v>
      </c>
      <c r="S2604" s="6">
        <f t="shared" si="244"/>
        <v>162.04000000000002</v>
      </c>
      <c r="T2604" s="8">
        <f t="shared" si="245"/>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11">
        <f t="shared" si="240"/>
        <v>2026</v>
      </c>
      <c r="D2605" s="13" t="str">
        <f t="shared" si="241"/>
        <v>Q4</v>
      </c>
      <c r="E2605" s="4">
        <f>MONTH(SalesDataTable[[#This Row],[Order Date]])</f>
        <v>12</v>
      </c>
      <c r="F2605" s="4"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242"/>
        <v>64.836000000000013</v>
      </c>
      <c r="R2605" s="6">
        <f t="shared" si="243"/>
        <v>27.18</v>
      </c>
      <c r="S2605" s="6">
        <f t="shared" si="244"/>
        <v>37.656000000000013</v>
      </c>
      <c r="T2605" s="8">
        <f t="shared" si="245"/>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11">
        <f t="shared" si="240"/>
        <v>2026</v>
      </c>
      <c r="D2606" s="13" t="str">
        <f t="shared" si="241"/>
        <v>Q4</v>
      </c>
      <c r="E2606" s="4">
        <f>MONTH(SalesDataTable[[#This Row],[Order Date]])</f>
        <v>12</v>
      </c>
      <c r="F2606" s="4"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242"/>
        <v>154.12</v>
      </c>
      <c r="R2606" s="6">
        <f t="shared" si="243"/>
        <v>77.45</v>
      </c>
      <c r="S2606" s="6">
        <f t="shared" si="244"/>
        <v>76.67</v>
      </c>
      <c r="T2606" s="8">
        <f t="shared" si="245"/>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11">
        <f t="shared" si="240"/>
        <v>2026</v>
      </c>
      <c r="D2607" s="13" t="str">
        <f t="shared" si="241"/>
        <v>Q4</v>
      </c>
      <c r="E2607" s="4">
        <f>MONTH(SalesDataTable[[#This Row],[Order Date]])</f>
        <v>12</v>
      </c>
      <c r="F2607" s="4"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242"/>
        <v>143.33599999999998</v>
      </c>
      <c r="R2607" s="6">
        <f t="shared" si="243"/>
        <v>81.02</v>
      </c>
      <c r="S2607" s="6">
        <f t="shared" si="244"/>
        <v>62.315999999999988</v>
      </c>
      <c r="T2607" s="8">
        <f t="shared" si="245"/>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11">
        <f t="shared" si="240"/>
        <v>2026</v>
      </c>
      <c r="D2608" s="13" t="str">
        <f t="shared" si="241"/>
        <v>Q4</v>
      </c>
      <c r="E2608" s="4">
        <f>MONTH(SalesDataTable[[#This Row],[Order Date]])</f>
        <v>12</v>
      </c>
      <c r="F2608" s="4"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242"/>
        <v>80.959999999999994</v>
      </c>
      <c r="R2608" s="6">
        <f t="shared" si="243"/>
        <v>32.46</v>
      </c>
      <c r="S2608" s="6">
        <f t="shared" si="244"/>
        <v>48.499999999999993</v>
      </c>
      <c r="T2608" s="8">
        <f t="shared" si="245"/>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11">
        <f t="shared" si="240"/>
        <v>2026</v>
      </c>
      <c r="D2609" s="13" t="str">
        <f t="shared" si="241"/>
        <v>Q4</v>
      </c>
      <c r="E2609" s="4">
        <f>MONTH(SalesDataTable[[#This Row],[Order Date]])</f>
        <v>12</v>
      </c>
      <c r="F2609" s="4"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242"/>
        <v>441.01799999999997</v>
      </c>
      <c r="R2609" s="6">
        <f t="shared" si="243"/>
        <v>265.59000000000003</v>
      </c>
      <c r="S2609" s="6">
        <f t="shared" si="244"/>
        <v>175.42799999999994</v>
      </c>
      <c r="T2609" s="8">
        <f t="shared" si="245"/>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11">
        <f t="shared" si="240"/>
        <v>2026</v>
      </c>
      <c r="D2610" s="13" t="str">
        <f t="shared" si="241"/>
        <v>Q4</v>
      </c>
      <c r="E2610" s="4">
        <f>MONTH(SalesDataTable[[#This Row],[Order Date]])</f>
        <v>12</v>
      </c>
      <c r="F2610" s="4"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242"/>
        <v>81.78</v>
      </c>
      <c r="R2610" s="6">
        <f t="shared" si="243"/>
        <v>29.9</v>
      </c>
      <c r="S2610" s="6">
        <f t="shared" si="244"/>
        <v>51.88</v>
      </c>
      <c r="T2610" s="8">
        <f t="shared" si="245"/>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11">
        <f t="shared" si="240"/>
        <v>2026</v>
      </c>
      <c r="D2611" s="13" t="str">
        <f t="shared" si="241"/>
        <v>Q4</v>
      </c>
      <c r="E2611" s="4">
        <f>MONTH(SalesDataTable[[#This Row],[Order Date]])</f>
        <v>12</v>
      </c>
      <c r="F2611" s="4"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242"/>
        <v>34.135999999999996</v>
      </c>
      <c r="R2611" s="6">
        <f t="shared" si="243"/>
        <v>14.46</v>
      </c>
      <c r="S2611" s="6">
        <f t="shared" si="244"/>
        <v>19.675999999999995</v>
      </c>
      <c r="T2611" s="8">
        <f t="shared" si="245"/>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11">
        <f t="shared" si="240"/>
        <v>2026</v>
      </c>
      <c r="D2612" s="13" t="str">
        <f t="shared" si="241"/>
        <v>Q4</v>
      </c>
      <c r="E2612" s="4">
        <f>MONTH(SalesDataTable[[#This Row],[Order Date]])</f>
        <v>12</v>
      </c>
      <c r="F2612" s="4"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242"/>
        <v>159.72</v>
      </c>
      <c r="R2612" s="6">
        <f t="shared" si="243"/>
        <v>78.099999999999994</v>
      </c>
      <c r="S2612" s="6">
        <f t="shared" si="244"/>
        <v>81.62</v>
      </c>
      <c r="T2612" s="8">
        <f t="shared" si="245"/>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11">
        <f t="shared" si="240"/>
        <v>2026</v>
      </c>
      <c r="D2613" s="13" t="str">
        <f t="shared" si="241"/>
        <v>Q4</v>
      </c>
      <c r="E2613" s="4">
        <f>MONTH(SalesDataTable[[#This Row],[Order Date]])</f>
        <v>12</v>
      </c>
      <c r="F2613" s="4"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242"/>
        <v>222.15600000000001</v>
      </c>
      <c r="R2613" s="6">
        <f t="shared" si="243"/>
        <v>120.06</v>
      </c>
      <c r="S2613" s="6">
        <f t="shared" si="244"/>
        <v>102.096</v>
      </c>
      <c r="T2613" s="8">
        <f t="shared" si="245"/>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11">
        <f t="shared" si="240"/>
        <v>2026</v>
      </c>
      <c r="D2614" s="13" t="str">
        <f t="shared" si="241"/>
        <v>Q4</v>
      </c>
      <c r="E2614" s="4">
        <f>MONTH(SalesDataTable[[#This Row],[Order Date]])</f>
        <v>12</v>
      </c>
      <c r="F2614" s="4"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242"/>
        <v>45.229499999999994</v>
      </c>
      <c r="R2614" s="6">
        <f t="shared" si="243"/>
        <v>18.18</v>
      </c>
      <c r="S2614" s="6">
        <f t="shared" si="244"/>
        <v>27.049499999999995</v>
      </c>
      <c r="T2614" s="8">
        <f t="shared" si="245"/>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11">
        <f t="shared" si="240"/>
        <v>2026</v>
      </c>
      <c r="D2615" s="13" t="str">
        <f t="shared" si="241"/>
        <v>Q4</v>
      </c>
      <c r="E2615" s="4">
        <f>MONTH(SalesDataTable[[#This Row],[Order Date]])</f>
        <v>12</v>
      </c>
      <c r="F2615" s="4"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242"/>
        <v>168.98400000000001</v>
      </c>
      <c r="R2615" s="6">
        <f t="shared" si="243"/>
        <v>91.78</v>
      </c>
      <c r="S2615" s="6">
        <f t="shared" si="244"/>
        <v>77.204000000000008</v>
      </c>
      <c r="T2615" s="8">
        <f t="shared" si="245"/>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11">
        <f t="shared" si="240"/>
        <v>2026</v>
      </c>
      <c r="D2616" s="13" t="str">
        <f t="shared" si="241"/>
        <v>Q4</v>
      </c>
      <c r="E2616" s="4">
        <f>MONTH(SalesDataTable[[#This Row],[Order Date]])</f>
        <v>12</v>
      </c>
      <c r="F2616" s="4"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242"/>
        <v>414.47550000000001</v>
      </c>
      <c r="R2616" s="6">
        <f t="shared" si="243"/>
        <v>245.16</v>
      </c>
      <c r="S2616" s="6">
        <f t="shared" si="244"/>
        <v>169.31550000000001</v>
      </c>
      <c r="T2616" s="8">
        <f t="shared" si="245"/>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11">
        <f t="shared" si="240"/>
        <v>2026</v>
      </c>
      <c r="D2617" s="13" t="str">
        <f t="shared" si="241"/>
        <v>Q4</v>
      </c>
      <c r="E2617" s="4">
        <f>MONTH(SalesDataTable[[#This Row],[Order Date]])</f>
        <v>12</v>
      </c>
      <c r="F2617" s="4"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242"/>
        <v>66.402000000000001</v>
      </c>
      <c r="R2617" s="6">
        <f t="shared" si="243"/>
        <v>27.48</v>
      </c>
      <c r="S2617" s="6">
        <f t="shared" si="244"/>
        <v>38.921999999999997</v>
      </c>
      <c r="T2617" s="8">
        <f t="shared" si="245"/>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11">
        <f t="shared" si="240"/>
        <v>2026</v>
      </c>
      <c r="D2618" s="13" t="str">
        <f t="shared" si="241"/>
        <v>Q4</v>
      </c>
      <c r="E2618" s="4">
        <f>MONTH(SalesDataTable[[#This Row],[Order Date]])</f>
        <v>12</v>
      </c>
      <c r="F2618" s="4"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242"/>
        <v>130.89600000000002</v>
      </c>
      <c r="R2618" s="6">
        <f t="shared" si="243"/>
        <v>80.42</v>
      </c>
      <c r="S2618" s="6">
        <f t="shared" si="244"/>
        <v>50.476000000000013</v>
      </c>
      <c r="T2618" s="8">
        <f t="shared" si="245"/>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11">
        <f t="shared" si="240"/>
        <v>2026</v>
      </c>
      <c r="D2619" s="13" t="str">
        <f t="shared" si="241"/>
        <v>Q4</v>
      </c>
      <c r="E2619" s="4">
        <f>MONTH(SalesDataTable[[#This Row],[Order Date]])</f>
        <v>12</v>
      </c>
      <c r="F2619" s="4"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242"/>
        <v>103.12</v>
      </c>
      <c r="R2619" s="6">
        <f t="shared" si="243"/>
        <v>43.8</v>
      </c>
      <c r="S2619" s="6">
        <f t="shared" si="244"/>
        <v>59.320000000000007</v>
      </c>
      <c r="T2619" s="8">
        <f t="shared" si="245"/>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11">
        <f t="shared" si="240"/>
        <v>2026</v>
      </c>
      <c r="D2620" s="13" t="str">
        <f t="shared" si="241"/>
        <v>Q4</v>
      </c>
      <c r="E2620" s="4">
        <f>MONTH(SalesDataTable[[#This Row],[Order Date]])</f>
        <v>12</v>
      </c>
      <c r="F2620" s="4"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242"/>
        <v>207.4</v>
      </c>
      <c r="R2620" s="6">
        <f t="shared" si="243"/>
        <v>120.02</v>
      </c>
      <c r="S2620" s="6">
        <f t="shared" si="244"/>
        <v>87.38000000000001</v>
      </c>
      <c r="T2620" s="8">
        <f t="shared" si="245"/>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11">
        <f t="shared" si="240"/>
        <v>2026</v>
      </c>
      <c r="D2621" s="13" t="str">
        <f t="shared" si="241"/>
        <v>Q4</v>
      </c>
      <c r="E2621" s="4">
        <f>MONTH(SalesDataTable[[#This Row],[Order Date]])</f>
        <v>12</v>
      </c>
      <c r="F2621" s="4"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242"/>
        <v>61.106499999999997</v>
      </c>
      <c r="R2621" s="6">
        <f t="shared" si="243"/>
        <v>32.409999999999997</v>
      </c>
      <c r="S2621" s="6">
        <f t="shared" si="244"/>
        <v>28.6965</v>
      </c>
      <c r="T2621" s="8">
        <f t="shared" si="245"/>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11">
        <f t="shared" si="240"/>
        <v>2026</v>
      </c>
      <c r="D2622" s="13" t="str">
        <f t="shared" si="241"/>
        <v>Q4</v>
      </c>
      <c r="E2622" s="4">
        <f>MONTH(SalesDataTable[[#This Row],[Order Date]])</f>
        <v>12</v>
      </c>
      <c r="F2622" s="4"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242"/>
        <v>120.003</v>
      </c>
      <c r="R2622" s="6">
        <f t="shared" si="243"/>
        <v>63.12</v>
      </c>
      <c r="S2622" s="6">
        <f t="shared" si="244"/>
        <v>56.883000000000003</v>
      </c>
      <c r="T2622" s="8">
        <f t="shared" si="245"/>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11">
        <f t="shared" si="240"/>
        <v>2026</v>
      </c>
      <c r="D2623" s="13" t="str">
        <f t="shared" si="241"/>
        <v>Q4</v>
      </c>
      <c r="E2623" s="4">
        <f>MONTH(SalesDataTable[[#This Row],[Order Date]])</f>
        <v>12</v>
      </c>
      <c r="F2623" s="4"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242"/>
        <v>539.25799999999992</v>
      </c>
      <c r="R2623" s="6">
        <f t="shared" si="243"/>
        <v>321.04000000000002</v>
      </c>
      <c r="S2623" s="6">
        <f t="shared" si="244"/>
        <v>218.2179999999999</v>
      </c>
      <c r="T2623" s="8">
        <f t="shared" si="245"/>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11">
        <f t="shared" si="240"/>
        <v>2026</v>
      </c>
      <c r="D2624" s="13" t="str">
        <f t="shared" si="241"/>
        <v>Q4</v>
      </c>
      <c r="E2624" s="4">
        <f>MONTH(SalesDataTable[[#This Row],[Order Date]])</f>
        <v>12</v>
      </c>
      <c r="F2624" s="4"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242"/>
        <v>336.96000000000004</v>
      </c>
      <c r="R2624" s="6">
        <f t="shared" si="243"/>
        <v>245.28000000000003</v>
      </c>
      <c r="S2624" s="6">
        <f t="shared" si="244"/>
        <v>91.68</v>
      </c>
      <c r="T2624" s="8">
        <f t="shared" si="245"/>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11">
        <f t="shared" si="240"/>
        <v>2026</v>
      </c>
      <c r="D2625" s="13" t="str">
        <f t="shared" si="241"/>
        <v>Q4</v>
      </c>
      <c r="E2625" s="4">
        <f>MONTH(SalesDataTable[[#This Row],[Order Date]])</f>
        <v>12</v>
      </c>
      <c r="F2625" s="4"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242"/>
        <v>122.99499999999999</v>
      </c>
      <c r="R2625" s="6">
        <f t="shared" si="243"/>
        <v>64.88</v>
      </c>
      <c r="S2625" s="6">
        <f t="shared" si="244"/>
        <v>58.114999999999995</v>
      </c>
      <c r="T2625" s="8">
        <f t="shared" si="245"/>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11">
        <f t="shared" ref="C2626:C2689" si="246">YEAR(B2626)</f>
        <v>2026</v>
      </c>
      <c r="D2626" s="13" t="str">
        <f t="shared" ref="D2626:D2689" si="247">"Q"&amp;ROUNDUP(MONTH(B2626)/3,0)</f>
        <v>Q4</v>
      </c>
      <c r="E2626" s="4">
        <f>MONTH(SalesDataTable[[#This Row],[Order Date]])</f>
        <v>12</v>
      </c>
      <c r="F2626" s="4"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248">M2626*N2626*(1-O2626)</f>
        <v>434.88</v>
      </c>
      <c r="R2626" s="6">
        <f t="shared" ref="R2626:R2689" si="249">M2626*P2626</f>
        <v>239.72</v>
      </c>
      <c r="S2626" s="6">
        <f t="shared" ref="S2626:S2689" si="250">Q2626-R2626</f>
        <v>195.16</v>
      </c>
      <c r="T2626" s="8">
        <f t="shared" ref="T2626:T2689" si="251">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11">
        <f t="shared" si="246"/>
        <v>2026</v>
      </c>
      <c r="D2627" s="13" t="str">
        <f t="shared" si="247"/>
        <v>Q4</v>
      </c>
      <c r="E2627" s="4">
        <f>MONTH(SalesDataTable[[#This Row],[Order Date]])</f>
        <v>12</v>
      </c>
      <c r="F2627" s="4"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248"/>
        <v>71.23</v>
      </c>
      <c r="R2627" s="6">
        <f t="shared" si="249"/>
        <v>31.63</v>
      </c>
      <c r="S2627" s="6">
        <f t="shared" si="250"/>
        <v>39.600000000000009</v>
      </c>
      <c r="T2627" s="8">
        <f t="shared" si="251"/>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11">
        <f t="shared" si="246"/>
        <v>2026</v>
      </c>
      <c r="D2628" s="13" t="str">
        <f t="shared" si="247"/>
        <v>Q4</v>
      </c>
      <c r="E2628" s="4">
        <f>MONTH(SalesDataTable[[#This Row],[Order Date]])</f>
        <v>12</v>
      </c>
      <c r="F2628" s="4"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248"/>
        <v>242.345</v>
      </c>
      <c r="R2628" s="6">
        <f t="shared" si="249"/>
        <v>112.8</v>
      </c>
      <c r="S2628" s="6">
        <f t="shared" si="250"/>
        <v>129.54500000000002</v>
      </c>
      <c r="T2628" s="8">
        <f t="shared" si="251"/>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11">
        <f t="shared" si="246"/>
        <v>2026</v>
      </c>
      <c r="D2629" s="13" t="str">
        <f t="shared" si="247"/>
        <v>Q4</v>
      </c>
      <c r="E2629" s="4">
        <f>MONTH(SalesDataTable[[#This Row],[Order Date]])</f>
        <v>12</v>
      </c>
      <c r="F2629" s="4"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248"/>
        <v>117.46800000000002</v>
      </c>
      <c r="R2629" s="6">
        <f t="shared" si="249"/>
        <v>66.09</v>
      </c>
      <c r="S2629" s="6">
        <f t="shared" si="250"/>
        <v>51.378000000000014</v>
      </c>
      <c r="T2629" s="8">
        <f t="shared" si="251"/>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11">
        <f t="shared" si="246"/>
        <v>2026</v>
      </c>
      <c r="D2630" s="13" t="str">
        <f t="shared" si="247"/>
        <v>Q4</v>
      </c>
      <c r="E2630" s="4">
        <f>MONTH(SalesDataTable[[#This Row],[Order Date]])</f>
        <v>12</v>
      </c>
      <c r="F2630" s="4"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248"/>
        <v>135.779</v>
      </c>
      <c r="R2630" s="6">
        <f t="shared" si="249"/>
        <v>83.8</v>
      </c>
      <c r="S2630" s="6">
        <f t="shared" si="250"/>
        <v>51.978999999999999</v>
      </c>
      <c r="T2630" s="8">
        <f t="shared" si="251"/>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11">
        <f t="shared" si="246"/>
        <v>2026</v>
      </c>
      <c r="D2631" s="13" t="str">
        <f t="shared" si="247"/>
        <v>Q4</v>
      </c>
      <c r="E2631" s="4">
        <f>MONTH(SalesDataTable[[#This Row],[Order Date]])</f>
        <v>12</v>
      </c>
      <c r="F2631" s="4"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248"/>
        <v>192.51</v>
      </c>
      <c r="R2631" s="6">
        <f t="shared" si="249"/>
        <v>98.789999999999992</v>
      </c>
      <c r="S2631" s="6">
        <f t="shared" si="250"/>
        <v>93.72</v>
      </c>
      <c r="T2631" s="8">
        <f t="shared" si="251"/>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11">
        <f t="shared" si="246"/>
        <v>2026</v>
      </c>
      <c r="D2632" s="13" t="str">
        <f t="shared" si="247"/>
        <v>Q4</v>
      </c>
      <c r="E2632" s="4">
        <f>MONTH(SalesDataTable[[#This Row],[Order Date]])</f>
        <v>12</v>
      </c>
      <c r="F2632" s="4"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248"/>
        <v>221.31</v>
      </c>
      <c r="R2632" s="6">
        <f t="shared" si="249"/>
        <v>119.58</v>
      </c>
      <c r="S2632" s="6">
        <f t="shared" si="250"/>
        <v>101.73</v>
      </c>
      <c r="T2632" s="8">
        <f t="shared" si="251"/>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11">
        <f t="shared" si="246"/>
        <v>2026</v>
      </c>
      <c r="D2633" s="13" t="str">
        <f t="shared" si="247"/>
        <v>Q4</v>
      </c>
      <c r="E2633" s="4">
        <f>MONTH(SalesDataTable[[#This Row],[Order Date]])</f>
        <v>12</v>
      </c>
      <c r="F2633" s="4"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248"/>
        <v>95.075999999999993</v>
      </c>
      <c r="R2633" s="6">
        <f t="shared" si="249"/>
        <v>44.86</v>
      </c>
      <c r="S2633" s="6">
        <f t="shared" si="250"/>
        <v>50.215999999999994</v>
      </c>
      <c r="T2633" s="8">
        <f t="shared" si="251"/>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11">
        <f t="shared" si="246"/>
        <v>2026</v>
      </c>
      <c r="D2634" s="13" t="str">
        <f t="shared" si="247"/>
        <v>Q4</v>
      </c>
      <c r="E2634" s="4">
        <f>MONTH(SalesDataTable[[#This Row],[Order Date]])</f>
        <v>12</v>
      </c>
      <c r="F2634" s="4"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248"/>
        <v>76.873999999999995</v>
      </c>
      <c r="R2634" s="6">
        <f t="shared" si="249"/>
        <v>40.14</v>
      </c>
      <c r="S2634" s="6">
        <f t="shared" si="250"/>
        <v>36.733999999999995</v>
      </c>
      <c r="T2634" s="8">
        <f t="shared" si="251"/>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11">
        <f t="shared" si="246"/>
        <v>2026</v>
      </c>
      <c r="D2635" s="13" t="str">
        <f t="shared" si="247"/>
        <v>Q4</v>
      </c>
      <c r="E2635" s="4">
        <f>MONTH(SalesDataTable[[#This Row],[Order Date]])</f>
        <v>12</v>
      </c>
      <c r="F2635" s="4"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248"/>
        <v>256.78500000000003</v>
      </c>
      <c r="R2635" s="6">
        <f t="shared" si="249"/>
        <v>137.46</v>
      </c>
      <c r="S2635" s="6">
        <f t="shared" si="250"/>
        <v>119.32500000000002</v>
      </c>
      <c r="T2635" s="8">
        <f t="shared" si="251"/>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11">
        <f t="shared" si="246"/>
        <v>2026</v>
      </c>
      <c r="D2636" s="13" t="str">
        <f t="shared" si="247"/>
        <v>Q4</v>
      </c>
      <c r="E2636" s="4">
        <f>MONTH(SalesDataTable[[#This Row],[Order Date]])</f>
        <v>12</v>
      </c>
      <c r="F2636" s="4"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248"/>
        <v>34.01</v>
      </c>
      <c r="R2636" s="6">
        <f t="shared" si="249"/>
        <v>14.12</v>
      </c>
      <c r="S2636" s="6">
        <f t="shared" si="250"/>
        <v>19.89</v>
      </c>
      <c r="T2636" s="8">
        <f t="shared" si="251"/>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11">
        <f t="shared" si="246"/>
        <v>2026</v>
      </c>
      <c r="D2637" s="13" t="str">
        <f t="shared" si="247"/>
        <v>Q4</v>
      </c>
      <c r="E2637" s="4">
        <f>MONTH(SalesDataTable[[#This Row],[Order Date]])</f>
        <v>12</v>
      </c>
      <c r="F2637" s="4"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248"/>
        <v>146.304</v>
      </c>
      <c r="R2637" s="6">
        <f t="shared" si="249"/>
        <v>65.040000000000006</v>
      </c>
      <c r="S2637" s="6">
        <f t="shared" si="250"/>
        <v>81.263999999999996</v>
      </c>
      <c r="T2637" s="8">
        <f t="shared" si="251"/>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11">
        <f t="shared" si="246"/>
        <v>2026</v>
      </c>
      <c r="D2638" s="13" t="str">
        <f t="shared" si="247"/>
        <v>Q4</v>
      </c>
      <c r="E2638" s="4">
        <f>MONTH(SalesDataTable[[#This Row],[Order Date]])</f>
        <v>12</v>
      </c>
      <c r="F2638" s="4"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248"/>
        <v>232.30350000000001</v>
      </c>
      <c r="R2638" s="6">
        <f t="shared" si="249"/>
        <v>119.69999999999999</v>
      </c>
      <c r="S2638" s="6">
        <f t="shared" si="250"/>
        <v>112.60350000000003</v>
      </c>
      <c r="T2638" s="8">
        <f t="shared" si="251"/>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11">
        <f t="shared" si="246"/>
        <v>2026</v>
      </c>
      <c r="D2639" s="13" t="str">
        <f t="shared" si="247"/>
        <v>Q4</v>
      </c>
      <c r="E2639" s="4">
        <f>MONTH(SalesDataTable[[#This Row],[Order Date]])</f>
        <v>12</v>
      </c>
      <c r="F2639" s="4"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248"/>
        <v>220.32000000000002</v>
      </c>
      <c r="R2639" s="6">
        <f t="shared" si="249"/>
        <v>142.18</v>
      </c>
      <c r="S2639" s="6">
        <f t="shared" si="250"/>
        <v>78.140000000000015</v>
      </c>
      <c r="T2639" s="8">
        <f t="shared" si="251"/>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11">
        <f t="shared" si="246"/>
        <v>2026</v>
      </c>
      <c r="D2640" s="13" t="str">
        <f t="shared" si="247"/>
        <v>Q4</v>
      </c>
      <c r="E2640" s="4">
        <f>MONTH(SalesDataTable[[#This Row],[Order Date]])</f>
        <v>12</v>
      </c>
      <c r="F2640" s="4"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248"/>
        <v>43.642999999999994</v>
      </c>
      <c r="R2640" s="6">
        <f t="shared" si="249"/>
        <v>18.100000000000001</v>
      </c>
      <c r="S2640" s="6">
        <f t="shared" si="250"/>
        <v>25.542999999999992</v>
      </c>
      <c r="T2640" s="8">
        <f t="shared" si="251"/>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11">
        <f t="shared" si="246"/>
        <v>2026</v>
      </c>
      <c r="D2641" s="13" t="str">
        <f t="shared" si="247"/>
        <v>Q4</v>
      </c>
      <c r="E2641" s="4">
        <f>MONTH(SalesDataTable[[#This Row],[Order Date]])</f>
        <v>12</v>
      </c>
      <c r="F2641" s="4"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248"/>
        <v>2510.3474999999999</v>
      </c>
      <c r="R2641" s="6">
        <f t="shared" si="249"/>
        <v>1576.3500000000001</v>
      </c>
      <c r="S2641" s="6">
        <f t="shared" si="250"/>
        <v>933.99749999999972</v>
      </c>
      <c r="T2641" s="8">
        <f t="shared" si="251"/>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11">
        <f t="shared" si="246"/>
        <v>2026</v>
      </c>
      <c r="D2642" s="13" t="str">
        <f t="shared" si="247"/>
        <v>Q4</v>
      </c>
      <c r="E2642" s="4">
        <f>MONTH(SalesDataTable[[#This Row],[Order Date]])</f>
        <v>12</v>
      </c>
      <c r="F2642" s="4"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248"/>
        <v>48.620999999999995</v>
      </c>
      <c r="R2642" s="6">
        <f t="shared" si="249"/>
        <v>22.98</v>
      </c>
      <c r="S2642" s="6">
        <f t="shared" si="250"/>
        <v>25.640999999999995</v>
      </c>
      <c r="T2642" s="8">
        <f t="shared" si="251"/>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11">
        <f t="shared" si="246"/>
        <v>2026</v>
      </c>
      <c r="D2643" s="13" t="str">
        <f t="shared" si="247"/>
        <v>Q4</v>
      </c>
      <c r="E2643" s="4">
        <f>MONTH(SalesDataTable[[#This Row],[Order Date]])</f>
        <v>12</v>
      </c>
      <c r="F2643" s="4"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248"/>
        <v>103.989</v>
      </c>
      <c r="R2643" s="6">
        <f t="shared" si="249"/>
        <v>50.19</v>
      </c>
      <c r="S2643" s="6">
        <f t="shared" si="250"/>
        <v>53.799000000000007</v>
      </c>
      <c r="T2643" s="8">
        <f t="shared" si="251"/>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11">
        <f t="shared" si="246"/>
        <v>2026</v>
      </c>
      <c r="D2644" s="13" t="str">
        <f t="shared" si="247"/>
        <v>Q4</v>
      </c>
      <c r="E2644" s="4">
        <f>MONTH(SalesDataTable[[#This Row],[Order Date]])</f>
        <v>12</v>
      </c>
      <c r="F2644" s="4"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248"/>
        <v>185.84849999999997</v>
      </c>
      <c r="R2644" s="6">
        <f t="shared" si="249"/>
        <v>102.13</v>
      </c>
      <c r="S2644" s="6">
        <f t="shared" si="250"/>
        <v>83.718499999999977</v>
      </c>
      <c r="T2644" s="8">
        <f t="shared" si="251"/>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11">
        <f t="shared" si="246"/>
        <v>2026</v>
      </c>
      <c r="D2645" s="13" t="str">
        <f t="shared" si="247"/>
        <v>Q4</v>
      </c>
      <c r="E2645" s="4">
        <f>MONTH(SalesDataTable[[#This Row],[Order Date]])</f>
        <v>12</v>
      </c>
      <c r="F2645" s="4"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248"/>
        <v>1213.7400000000002</v>
      </c>
      <c r="R2645" s="6">
        <f t="shared" si="249"/>
        <v>653</v>
      </c>
      <c r="S2645" s="6">
        <f t="shared" si="250"/>
        <v>560.74000000000024</v>
      </c>
      <c r="T2645" s="8">
        <f t="shared" si="251"/>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11">
        <f t="shared" si="246"/>
        <v>2026</v>
      </c>
      <c r="D2646" s="13" t="str">
        <f t="shared" si="247"/>
        <v>Q4</v>
      </c>
      <c r="E2646" s="4">
        <f>MONTH(SalesDataTable[[#This Row],[Order Date]])</f>
        <v>12</v>
      </c>
      <c r="F2646" s="4"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248"/>
        <v>83.15</v>
      </c>
      <c r="R2646" s="6">
        <f t="shared" si="249"/>
        <v>42.3</v>
      </c>
      <c r="S2646" s="6">
        <f t="shared" si="250"/>
        <v>40.850000000000009</v>
      </c>
      <c r="T2646" s="8">
        <f t="shared" si="251"/>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11">
        <f t="shared" si="246"/>
        <v>2026</v>
      </c>
      <c r="D2647" s="13" t="str">
        <f t="shared" si="247"/>
        <v>Q4</v>
      </c>
      <c r="E2647" s="4">
        <f>MONTH(SalesDataTable[[#This Row],[Order Date]])</f>
        <v>12</v>
      </c>
      <c r="F2647" s="4"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248"/>
        <v>69.36</v>
      </c>
      <c r="R2647" s="6">
        <f t="shared" si="249"/>
        <v>42</v>
      </c>
      <c r="S2647" s="6">
        <f t="shared" si="250"/>
        <v>27.36</v>
      </c>
      <c r="T2647" s="8">
        <f t="shared" si="251"/>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11">
        <f t="shared" si="246"/>
        <v>2026</v>
      </c>
      <c r="D2648" s="13" t="str">
        <f t="shared" si="247"/>
        <v>Q4</v>
      </c>
      <c r="E2648" s="4">
        <f>MONTH(SalesDataTable[[#This Row],[Order Date]])</f>
        <v>12</v>
      </c>
      <c r="F2648" s="4"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248"/>
        <v>214.51500000000001</v>
      </c>
      <c r="R2648" s="6">
        <f t="shared" si="249"/>
        <v>89.2</v>
      </c>
      <c r="S2648" s="6">
        <f t="shared" si="250"/>
        <v>125.31500000000001</v>
      </c>
      <c r="T2648" s="8">
        <f t="shared" si="251"/>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11">
        <f t="shared" si="246"/>
        <v>2026</v>
      </c>
      <c r="D2649" s="13" t="str">
        <f t="shared" si="247"/>
        <v>Q4</v>
      </c>
      <c r="E2649" s="4">
        <f>MONTH(SalesDataTable[[#This Row],[Order Date]])</f>
        <v>12</v>
      </c>
      <c r="F2649" s="4"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248"/>
        <v>86.632000000000005</v>
      </c>
      <c r="R2649" s="6">
        <f t="shared" si="249"/>
        <v>45.18</v>
      </c>
      <c r="S2649" s="6">
        <f t="shared" si="250"/>
        <v>41.452000000000005</v>
      </c>
      <c r="T2649" s="8">
        <f t="shared" si="251"/>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11">
        <f t="shared" si="246"/>
        <v>2026</v>
      </c>
      <c r="D2650" s="13" t="str">
        <f t="shared" si="247"/>
        <v>Q4</v>
      </c>
      <c r="E2650" s="4">
        <f>MONTH(SalesDataTable[[#This Row],[Order Date]])</f>
        <v>12</v>
      </c>
      <c r="F2650" s="4"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248"/>
        <v>226.52749999999997</v>
      </c>
      <c r="R2650" s="6">
        <f t="shared" si="249"/>
        <v>91.15</v>
      </c>
      <c r="S2650" s="6">
        <f t="shared" si="250"/>
        <v>135.37749999999997</v>
      </c>
      <c r="T2650" s="8">
        <f t="shared" si="251"/>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11">
        <f t="shared" si="246"/>
        <v>2026</v>
      </c>
      <c r="D2651" s="13" t="str">
        <f t="shared" si="247"/>
        <v>Q4</v>
      </c>
      <c r="E2651" s="4">
        <f>MONTH(SalesDataTable[[#This Row],[Order Date]])</f>
        <v>12</v>
      </c>
      <c r="F2651" s="4"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248"/>
        <v>72.864000000000004</v>
      </c>
      <c r="R2651" s="6">
        <f t="shared" si="249"/>
        <v>46.14</v>
      </c>
      <c r="S2651" s="6">
        <f t="shared" si="250"/>
        <v>26.724000000000004</v>
      </c>
      <c r="T2651" s="8">
        <f t="shared" si="251"/>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11">
        <f t="shared" si="246"/>
        <v>2026</v>
      </c>
      <c r="D2652" s="13" t="str">
        <f t="shared" si="247"/>
        <v>Q4</v>
      </c>
      <c r="E2652" s="4">
        <f>MONTH(SalesDataTable[[#This Row],[Order Date]])</f>
        <v>12</v>
      </c>
      <c r="F2652" s="4"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248"/>
        <v>122.264</v>
      </c>
      <c r="R2652" s="6">
        <f t="shared" si="249"/>
        <v>78.17</v>
      </c>
      <c r="S2652" s="6">
        <f t="shared" si="250"/>
        <v>44.093999999999994</v>
      </c>
      <c r="T2652" s="8">
        <f t="shared" si="251"/>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11">
        <f t="shared" si="246"/>
        <v>2026</v>
      </c>
      <c r="D2653" s="13" t="str">
        <f t="shared" si="247"/>
        <v>Q4</v>
      </c>
      <c r="E2653" s="4">
        <f>MONTH(SalesDataTable[[#This Row],[Order Date]])</f>
        <v>12</v>
      </c>
      <c r="F2653" s="4"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248"/>
        <v>97.526999999999987</v>
      </c>
      <c r="R2653" s="6">
        <f t="shared" si="249"/>
        <v>49.2</v>
      </c>
      <c r="S2653" s="6">
        <f t="shared" si="250"/>
        <v>48.326999999999984</v>
      </c>
      <c r="T2653" s="8">
        <f t="shared" si="251"/>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11">
        <f t="shared" si="246"/>
        <v>2026</v>
      </c>
      <c r="D2654" s="13" t="str">
        <f t="shared" si="247"/>
        <v>Q4</v>
      </c>
      <c r="E2654" s="4">
        <f>MONTH(SalesDataTable[[#This Row],[Order Date]])</f>
        <v>12</v>
      </c>
      <c r="F2654" s="4"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248"/>
        <v>80.64</v>
      </c>
      <c r="R2654" s="6">
        <f t="shared" si="249"/>
        <v>28.78</v>
      </c>
      <c r="S2654" s="6">
        <f t="shared" si="250"/>
        <v>51.86</v>
      </c>
      <c r="T2654" s="8">
        <f t="shared" si="251"/>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11">
        <f t="shared" si="246"/>
        <v>2026</v>
      </c>
      <c r="D2655" s="13" t="str">
        <f t="shared" si="247"/>
        <v>Q4</v>
      </c>
      <c r="E2655" s="4">
        <f>MONTH(SalesDataTable[[#This Row],[Order Date]])</f>
        <v>12</v>
      </c>
      <c r="F2655" s="4"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248"/>
        <v>141.822</v>
      </c>
      <c r="R2655" s="6">
        <f t="shared" si="249"/>
        <v>80.37</v>
      </c>
      <c r="S2655" s="6">
        <f t="shared" si="250"/>
        <v>61.451999999999998</v>
      </c>
      <c r="T2655" s="8">
        <f t="shared" si="251"/>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11">
        <f t="shared" si="246"/>
        <v>2026</v>
      </c>
      <c r="D2656" s="13" t="str">
        <f t="shared" si="247"/>
        <v>Q4</v>
      </c>
      <c r="E2656" s="4">
        <f>MONTH(SalesDataTable[[#This Row],[Order Date]])</f>
        <v>12</v>
      </c>
      <c r="F2656" s="4"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248"/>
        <v>36.4</v>
      </c>
      <c r="R2656" s="6">
        <f t="shared" si="249"/>
        <v>14.22</v>
      </c>
      <c r="S2656" s="6">
        <f t="shared" si="250"/>
        <v>22.18</v>
      </c>
      <c r="T2656" s="8">
        <f t="shared" si="251"/>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11">
        <f t="shared" si="246"/>
        <v>2026</v>
      </c>
      <c r="D2657" s="13" t="str">
        <f t="shared" si="247"/>
        <v>Q4</v>
      </c>
      <c r="E2657" s="4">
        <f>MONTH(SalesDataTable[[#This Row],[Order Date]])</f>
        <v>12</v>
      </c>
      <c r="F2657" s="4"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248"/>
        <v>135.04249999999999</v>
      </c>
      <c r="R2657" s="6">
        <f t="shared" si="249"/>
        <v>80.5</v>
      </c>
      <c r="S2657" s="6">
        <f t="shared" si="250"/>
        <v>54.54249999999999</v>
      </c>
      <c r="T2657" s="8">
        <f t="shared" si="251"/>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11">
        <f t="shared" si="246"/>
        <v>2026</v>
      </c>
      <c r="D2658" s="13" t="str">
        <f t="shared" si="247"/>
        <v>Q4</v>
      </c>
      <c r="E2658" s="4">
        <f>MONTH(SalesDataTable[[#This Row],[Order Date]])</f>
        <v>12</v>
      </c>
      <c r="F2658" s="4"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248"/>
        <v>631.52199999999993</v>
      </c>
      <c r="R2658" s="6">
        <f t="shared" si="249"/>
        <v>384.32</v>
      </c>
      <c r="S2658" s="6">
        <f t="shared" si="250"/>
        <v>247.20199999999994</v>
      </c>
      <c r="T2658" s="8">
        <f t="shared" si="251"/>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11">
        <f t="shared" si="246"/>
        <v>2026</v>
      </c>
      <c r="D2659" s="13" t="str">
        <f t="shared" si="247"/>
        <v>Q4</v>
      </c>
      <c r="E2659" s="4">
        <f>MONTH(SalesDataTable[[#This Row],[Order Date]])</f>
        <v>12</v>
      </c>
      <c r="F2659" s="4"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248"/>
        <v>103.85300000000001</v>
      </c>
      <c r="R2659" s="6">
        <f t="shared" si="249"/>
        <v>61.28</v>
      </c>
      <c r="S2659" s="6">
        <f t="shared" si="250"/>
        <v>42.573000000000008</v>
      </c>
      <c r="T2659" s="8">
        <f t="shared" si="251"/>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11">
        <f t="shared" si="246"/>
        <v>2026</v>
      </c>
      <c r="D2660" s="13" t="str">
        <f t="shared" si="247"/>
        <v>Q4</v>
      </c>
      <c r="E2660" s="4">
        <f>MONTH(SalesDataTable[[#This Row],[Order Date]])</f>
        <v>12</v>
      </c>
      <c r="F2660" s="4"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248"/>
        <v>106.81099999999999</v>
      </c>
      <c r="R2660" s="6">
        <f t="shared" si="249"/>
        <v>60.6</v>
      </c>
      <c r="S2660" s="6">
        <f t="shared" si="250"/>
        <v>46.210999999999991</v>
      </c>
      <c r="T2660" s="8">
        <f t="shared" si="251"/>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11">
        <f t="shared" si="246"/>
        <v>2026</v>
      </c>
      <c r="D2661" s="13" t="str">
        <f t="shared" si="247"/>
        <v>Q4</v>
      </c>
      <c r="E2661" s="4">
        <f>MONTH(SalesDataTable[[#This Row],[Order Date]])</f>
        <v>12</v>
      </c>
      <c r="F2661" s="4"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248"/>
        <v>90.022000000000006</v>
      </c>
      <c r="R2661" s="6">
        <f t="shared" si="249"/>
        <v>37.700000000000003</v>
      </c>
      <c r="S2661" s="6">
        <f t="shared" si="250"/>
        <v>52.322000000000003</v>
      </c>
      <c r="T2661" s="8">
        <f t="shared" si="251"/>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11">
        <f t="shared" si="246"/>
        <v>2026</v>
      </c>
      <c r="D2662" s="13" t="str">
        <f t="shared" si="247"/>
        <v>Q4</v>
      </c>
      <c r="E2662" s="4">
        <f>MONTH(SalesDataTable[[#This Row],[Order Date]])</f>
        <v>12</v>
      </c>
      <c r="F2662" s="4"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248"/>
        <v>76.759999999999991</v>
      </c>
      <c r="R2662" s="6">
        <f t="shared" si="249"/>
        <v>38.33</v>
      </c>
      <c r="S2662" s="6">
        <f t="shared" si="250"/>
        <v>38.429999999999993</v>
      </c>
      <c r="T2662" s="8">
        <f t="shared" si="251"/>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11">
        <f t="shared" si="246"/>
        <v>2026</v>
      </c>
      <c r="D2663" s="13" t="str">
        <f t="shared" si="247"/>
        <v>Q4</v>
      </c>
      <c r="E2663" s="4">
        <f>MONTH(SalesDataTable[[#This Row],[Order Date]])</f>
        <v>12</v>
      </c>
      <c r="F2663" s="4"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248"/>
        <v>465.84000000000003</v>
      </c>
      <c r="R2663" s="6">
        <f t="shared" si="249"/>
        <v>245.5</v>
      </c>
      <c r="S2663" s="6">
        <f t="shared" si="250"/>
        <v>220.34000000000003</v>
      </c>
      <c r="T2663" s="8">
        <f t="shared" si="251"/>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11">
        <f t="shared" si="246"/>
        <v>2026</v>
      </c>
      <c r="D2664" s="13" t="str">
        <f t="shared" si="247"/>
        <v>Q4</v>
      </c>
      <c r="E2664" s="4">
        <f>MONTH(SalesDataTable[[#This Row],[Order Date]])</f>
        <v>12</v>
      </c>
      <c r="F2664" s="4"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248"/>
        <v>291.44099999999997</v>
      </c>
      <c r="R2664" s="6">
        <f t="shared" si="249"/>
        <v>156.12</v>
      </c>
      <c r="S2664" s="6">
        <f t="shared" si="250"/>
        <v>135.32099999999997</v>
      </c>
      <c r="T2664" s="8">
        <f t="shared" si="251"/>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11">
        <f t="shared" si="246"/>
        <v>2026</v>
      </c>
      <c r="D2665" s="13" t="str">
        <f t="shared" si="247"/>
        <v>Q4</v>
      </c>
      <c r="E2665" s="4">
        <f>MONTH(SalesDataTable[[#This Row],[Order Date]])</f>
        <v>12</v>
      </c>
      <c r="F2665" s="4"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248"/>
        <v>225.09299999999999</v>
      </c>
      <c r="R2665" s="6">
        <f t="shared" si="249"/>
        <v>86.94</v>
      </c>
      <c r="S2665" s="6">
        <f t="shared" si="250"/>
        <v>138.15299999999999</v>
      </c>
      <c r="T2665" s="8">
        <f t="shared" si="251"/>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11">
        <f t="shared" si="246"/>
        <v>2026</v>
      </c>
      <c r="D2666" s="13" t="str">
        <f t="shared" si="247"/>
        <v>Q4</v>
      </c>
      <c r="E2666" s="4">
        <f>MONTH(SalesDataTable[[#This Row],[Order Date]])</f>
        <v>12</v>
      </c>
      <c r="F2666" s="4"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248"/>
        <v>31.986000000000001</v>
      </c>
      <c r="R2666" s="6">
        <f t="shared" si="249"/>
        <v>13.63</v>
      </c>
      <c r="S2666" s="6">
        <f t="shared" si="250"/>
        <v>18.356000000000002</v>
      </c>
      <c r="T2666" s="8">
        <f t="shared" si="251"/>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11">
        <f t="shared" si="246"/>
        <v>2026</v>
      </c>
      <c r="D2667" s="13" t="str">
        <f t="shared" si="247"/>
        <v>Q4</v>
      </c>
      <c r="E2667" s="4">
        <f>MONTH(SalesDataTable[[#This Row],[Order Date]])</f>
        <v>12</v>
      </c>
      <c r="F2667" s="4"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248"/>
        <v>317.69900000000001</v>
      </c>
      <c r="R2667" s="6">
        <f t="shared" si="249"/>
        <v>176.46</v>
      </c>
      <c r="S2667" s="6">
        <f t="shared" si="250"/>
        <v>141.239</v>
      </c>
      <c r="T2667" s="8">
        <f t="shared" si="251"/>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11">
        <f t="shared" si="246"/>
        <v>2026</v>
      </c>
      <c r="D2668" s="13" t="str">
        <f t="shared" si="247"/>
        <v>Q4</v>
      </c>
      <c r="E2668" s="4">
        <f>MONTH(SalesDataTable[[#This Row],[Order Date]])</f>
        <v>12</v>
      </c>
      <c r="F2668" s="4"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248"/>
        <v>64.701000000000008</v>
      </c>
      <c r="R2668" s="6">
        <f t="shared" si="249"/>
        <v>31.88</v>
      </c>
      <c r="S2668" s="6">
        <f t="shared" si="250"/>
        <v>32.821000000000012</v>
      </c>
      <c r="T2668" s="8">
        <f t="shared" si="251"/>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11">
        <f t="shared" si="246"/>
        <v>2026</v>
      </c>
      <c r="D2669" s="13" t="str">
        <f t="shared" si="247"/>
        <v>Q4</v>
      </c>
      <c r="E2669" s="4">
        <f>MONTH(SalesDataTable[[#This Row],[Order Date]])</f>
        <v>12</v>
      </c>
      <c r="F2669" s="4"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248"/>
        <v>126.88199999999999</v>
      </c>
      <c r="R2669" s="6">
        <f t="shared" si="249"/>
        <v>68.739999999999995</v>
      </c>
      <c r="S2669" s="6">
        <f t="shared" si="250"/>
        <v>58.141999999999996</v>
      </c>
      <c r="T2669" s="8">
        <f t="shared" si="251"/>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11">
        <f t="shared" si="246"/>
        <v>2026</v>
      </c>
      <c r="D2670" s="13" t="str">
        <f t="shared" si="247"/>
        <v>Q4</v>
      </c>
      <c r="E2670" s="4">
        <f>MONTH(SalesDataTable[[#This Row],[Order Date]])</f>
        <v>12</v>
      </c>
      <c r="F2670" s="4"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248"/>
        <v>220.10400000000001</v>
      </c>
      <c r="R2670" s="6">
        <f t="shared" si="249"/>
        <v>123.28</v>
      </c>
      <c r="S2670" s="6">
        <f t="shared" si="250"/>
        <v>96.824000000000012</v>
      </c>
      <c r="T2670" s="8">
        <f t="shared" si="251"/>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11">
        <f t="shared" si="246"/>
        <v>2026</v>
      </c>
      <c r="D2671" s="13" t="str">
        <f t="shared" si="247"/>
        <v>Q4</v>
      </c>
      <c r="E2671" s="4">
        <f>MONTH(SalesDataTable[[#This Row],[Order Date]])</f>
        <v>12</v>
      </c>
      <c r="F2671" s="4"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248"/>
        <v>40.619999999999997</v>
      </c>
      <c r="R2671" s="6">
        <f t="shared" si="249"/>
        <v>14.62</v>
      </c>
      <c r="S2671" s="6">
        <f t="shared" si="250"/>
        <v>26</v>
      </c>
      <c r="T2671" s="8">
        <f t="shared" si="251"/>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11">
        <f t="shared" si="246"/>
        <v>2026</v>
      </c>
      <c r="D2672" s="13" t="str">
        <f t="shared" si="247"/>
        <v>Q4</v>
      </c>
      <c r="E2672" s="4">
        <f>MONTH(SalesDataTable[[#This Row],[Order Date]])</f>
        <v>12</v>
      </c>
      <c r="F2672" s="4"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248"/>
        <v>309.67199999999997</v>
      </c>
      <c r="R2672" s="6">
        <f t="shared" si="249"/>
        <v>148.32</v>
      </c>
      <c r="S2672" s="6">
        <f t="shared" si="250"/>
        <v>161.35199999999998</v>
      </c>
      <c r="T2672" s="8">
        <f t="shared" si="251"/>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11">
        <f t="shared" si="246"/>
        <v>2026</v>
      </c>
      <c r="D2673" s="13" t="str">
        <f t="shared" si="247"/>
        <v>Q4</v>
      </c>
      <c r="E2673" s="4">
        <f>MONTH(SalesDataTable[[#This Row],[Order Date]])</f>
        <v>12</v>
      </c>
      <c r="F2673" s="4"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248"/>
        <v>183.45600000000002</v>
      </c>
      <c r="R2673" s="6">
        <f t="shared" si="249"/>
        <v>88.56</v>
      </c>
      <c r="S2673" s="6">
        <f t="shared" si="250"/>
        <v>94.896000000000015</v>
      </c>
      <c r="T2673" s="8">
        <f t="shared" si="251"/>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11">
        <f t="shared" si="246"/>
        <v>2026</v>
      </c>
      <c r="D2674" s="13" t="str">
        <f t="shared" si="247"/>
        <v>Q4</v>
      </c>
      <c r="E2674" s="4">
        <f>MONTH(SalesDataTable[[#This Row],[Order Date]])</f>
        <v>12</v>
      </c>
      <c r="F2674" s="4"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248"/>
        <v>136.64599999999999</v>
      </c>
      <c r="R2674" s="6">
        <f t="shared" si="249"/>
        <v>66.2</v>
      </c>
      <c r="S2674" s="6">
        <f t="shared" si="250"/>
        <v>70.445999999999984</v>
      </c>
      <c r="T2674" s="8">
        <f t="shared" si="251"/>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11">
        <f t="shared" si="246"/>
        <v>2026</v>
      </c>
      <c r="D2675" s="13" t="str">
        <f t="shared" si="247"/>
        <v>Q4</v>
      </c>
      <c r="E2675" s="4">
        <f>MONTH(SalesDataTable[[#This Row],[Order Date]])</f>
        <v>12</v>
      </c>
      <c r="F2675" s="4"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248"/>
        <v>1001.52</v>
      </c>
      <c r="R2675" s="6">
        <f t="shared" si="249"/>
        <v>579.15000000000009</v>
      </c>
      <c r="S2675" s="6">
        <f t="shared" si="250"/>
        <v>422.36999999999989</v>
      </c>
      <c r="T2675" s="8">
        <f t="shared" si="251"/>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11">
        <f t="shared" si="246"/>
        <v>2026</v>
      </c>
      <c r="D2676" s="13" t="str">
        <f t="shared" si="247"/>
        <v>Q4</v>
      </c>
      <c r="E2676" s="4">
        <f>MONTH(SalesDataTable[[#This Row],[Order Date]])</f>
        <v>12</v>
      </c>
      <c r="F2676" s="4"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248"/>
        <v>338.19799999999998</v>
      </c>
      <c r="R2676" s="6">
        <f t="shared" si="249"/>
        <v>204.64</v>
      </c>
      <c r="S2676" s="6">
        <f t="shared" si="250"/>
        <v>133.55799999999999</v>
      </c>
      <c r="T2676" s="8">
        <f t="shared" si="251"/>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11">
        <f t="shared" si="246"/>
        <v>2026</v>
      </c>
      <c r="D2677" s="13" t="str">
        <f t="shared" si="247"/>
        <v>Q4</v>
      </c>
      <c r="E2677" s="4">
        <f>MONTH(SalesDataTable[[#This Row],[Order Date]])</f>
        <v>12</v>
      </c>
      <c r="F2677" s="4"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248"/>
        <v>107.94</v>
      </c>
      <c r="R2677" s="6">
        <f t="shared" si="249"/>
        <v>40.799999999999997</v>
      </c>
      <c r="S2677" s="6">
        <f t="shared" si="250"/>
        <v>67.14</v>
      </c>
      <c r="T2677" s="8">
        <f t="shared" si="251"/>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11">
        <f t="shared" si="246"/>
        <v>2026</v>
      </c>
      <c r="D2678" s="13" t="str">
        <f t="shared" si="247"/>
        <v>Q4</v>
      </c>
      <c r="E2678" s="4">
        <f>MONTH(SalesDataTable[[#This Row],[Order Date]])</f>
        <v>12</v>
      </c>
      <c r="F2678" s="4"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248"/>
        <v>720.36000000000013</v>
      </c>
      <c r="R2678" s="6">
        <f t="shared" si="249"/>
        <v>397.79999999999995</v>
      </c>
      <c r="S2678" s="6">
        <f t="shared" si="250"/>
        <v>322.56000000000017</v>
      </c>
      <c r="T2678" s="8">
        <f t="shared" si="251"/>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11">
        <f t="shared" si="246"/>
        <v>2026</v>
      </c>
      <c r="D2679" s="13" t="str">
        <f t="shared" si="247"/>
        <v>Q4</v>
      </c>
      <c r="E2679" s="4">
        <f>MONTH(SalesDataTable[[#This Row],[Order Date]])</f>
        <v>12</v>
      </c>
      <c r="F2679" s="4"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248"/>
        <v>186.9</v>
      </c>
      <c r="R2679" s="6">
        <f t="shared" si="249"/>
        <v>91.5</v>
      </c>
      <c r="S2679" s="6">
        <f t="shared" si="250"/>
        <v>95.4</v>
      </c>
      <c r="T2679" s="8">
        <f t="shared" si="251"/>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11">
        <f t="shared" si="246"/>
        <v>2026</v>
      </c>
      <c r="D2680" s="13" t="str">
        <f t="shared" si="247"/>
        <v>Q4</v>
      </c>
      <c r="E2680" s="4">
        <f>MONTH(SalesDataTable[[#This Row],[Order Date]])</f>
        <v>12</v>
      </c>
      <c r="F2680" s="4"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248"/>
        <v>39.832000000000001</v>
      </c>
      <c r="R2680" s="6">
        <f t="shared" si="249"/>
        <v>21.87</v>
      </c>
      <c r="S2680" s="6">
        <f t="shared" si="250"/>
        <v>17.962</v>
      </c>
      <c r="T2680" s="8">
        <f t="shared" si="251"/>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11">
        <f t="shared" si="246"/>
        <v>2026</v>
      </c>
      <c r="D2681" s="13" t="str">
        <f t="shared" si="247"/>
        <v>Q4</v>
      </c>
      <c r="E2681" s="4">
        <f>MONTH(SalesDataTable[[#This Row],[Order Date]])</f>
        <v>12</v>
      </c>
      <c r="F2681" s="4"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248"/>
        <v>190.16100000000003</v>
      </c>
      <c r="R2681" s="6">
        <f t="shared" si="249"/>
        <v>98.609999999999985</v>
      </c>
      <c r="S2681" s="6">
        <f t="shared" si="250"/>
        <v>91.551000000000045</v>
      </c>
      <c r="T2681" s="8">
        <f t="shared" si="251"/>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11">
        <f t="shared" si="246"/>
        <v>2026</v>
      </c>
      <c r="D2682" s="13" t="str">
        <f t="shared" si="247"/>
        <v>Q4</v>
      </c>
      <c r="E2682" s="4">
        <f>MONTH(SalesDataTable[[#This Row],[Order Date]])</f>
        <v>12</v>
      </c>
      <c r="F2682" s="4"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248"/>
        <v>147.67200000000003</v>
      </c>
      <c r="R2682" s="6">
        <f t="shared" si="249"/>
        <v>77.760000000000005</v>
      </c>
      <c r="S2682" s="6">
        <f t="shared" si="250"/>
        <v>69.91200000000002</v>
      </c>
      <c r="T2682" s="8">
        <f t="shared" si="251"/>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11">
        <f t="shared" si="246"/>
        <v>2026</v>
      </c>
      <c r="D2683" s="13" t="str">
        <f t="shared" si="247"/>
        <v>Q4</v>
      </c>
      <c r="E2683" s="4">
        <f>MONTH(SalesDataTable[[#This Row],[Order Date]])</f>
        <v>12</v>
      </c>
      <c r="F2683" s="4"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248"/>
        <v>28.327999999999999</v>
      </c>
      <c r="R2683" s="6">
        <f t="shared" si="249"/>
        <v>13.54</v>
      </c>
      <c r="S2683" s="6">
        <f t="shared" si="250"/>
        <v>14.788</v>
      </c>
      <c r="T2683" s="8">
        <f t="shared" si="251"/>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11">
        <f t="shared" si="246"/>
        <v>2026</v>
      </c>
      <c r="D2684" s="13" t="str">
        <f t="shared" si="247"/>
        <v>Q4</v>
      </c>
      <c r="E2684" s="4">
        <f>MONTH(SalesDataTable[[#This Row],[Order Date]])</f>
        <v>12</v>
      </c>
      <c r="F2684" s="4"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248"/>
        <v>36.954000000000001</v>
      </c>
      <c r="R2684" s="6">
        <f t="shared" si="249"/>
        <v>16.23</v>
      </c>
      <c r="S2684" s="6">
        <f t="shared" si="250"/>
        <v>20.724</v>
      </c>
      <c r="T2684" s="8">
        <f t="shared" si="251"/>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11">
        <f t="shared" si="246"/>
        <v>2026</v>
      </c>
      <c r="D2685" s="13" t="str">
        <f t="shared" si="247"/>
        <v>Q4</v>
      </c>
      <c r="E2685" s="4">
        <f>MONTH(SalesDataTable[[#This Row],[Order Date]])</f>
        <v>12</v>
      </c>
      <c r="F2685" s="4"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248"/>
        <v>975.13200000000006</v>
      </c>
      <c r="R2685" s="6">
        <f t="shared" si="249"/>
        <v>549.12</v>
      </c>
      <c r="S2685" s="6">
        <f t="shared" si="250"/>
        <v>426.01200000000006</v>
      </c>
      <c r="T2685" s="8">
        <f t="shared" si="251"/>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11">
        <f t="shared" si="246"/>
        <v>2026</v>
      </c>
      <c r="D2686" s="13" t="str">
        <f t="shared" si="247"/>
        <v>Q4</v>
      </c>
      <c r="E2686" s="4">
        <f>MONTH(SalesDataTable[[#This Row],[Order Date]])</f>
        <v>12</v>
      </c>
      <c r="F2686" s="4"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248"/>
        <v>87.660499999999999</v>
      </c>
      <c r="R2686" s="6">
        <f t="shared" si="249"/>
        <v>50.06</v>
      </c>
      <c r="S2686" s="6">
        <f t="shared" si="250"/>
        <v>37.600499999999997</v>
      </c>
      <c r="T2686" s="8">
        <f t="shared" si="251"/>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11">
        <f t="shared" si="246"/>
        <v>2026</v>
      </c>
      <c r="D2687" s="13" t="str">
        <f t="shared" si="247"/>
        <v>Q4</v>
      </c>
      <c r="E2687" s="4">
        <f>MONTH(SalesDataTable[[#This Row],[Order Date]])</f>
        <v>12</v>
      </c>
      <c r="F2687" s="4"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248"/>
        <v>77.320499999999996</v>
      </c>
      <c r="R2687" s="6">
        <f t="shared" si="249"/>
        <v>43.54</v>
      </c>
      <c r="S2687" s="6">
        <f t="shared" si="250"/>
        <v>33.780499999999996</v>
      </c>
      <c r="T2687" s="8">
        <f t="shared" si="251"/>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11">
        <f t="shared" si="246"/>
        <v>2026</v>
      </c>
      <c r="D2688" s="13" t="str">
        <f t="shared" si="247"/>
        <v>Q4</v>
      </c>
      <c r="E2688" s="4">
        <f>MONTH(SalesDataTable[[#This Row],[Order Date]])</f>
        <v>12</v>
      </c>
      <c r="F2688" s="4"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248"/>
        <v>685.56</v>
      </c>
      <c r="R2688" s="6">
        <f t="shared" si="249"/>
        <v>395.78</v>
      </c>
      <c r="S2688" s="6">
        <f t="shared" si="250"/>
        <v>289.77999999999997</v>
      </c>
      <c r="T2688" s="8">
        <f t="shared" si="251"/>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11">
        <f t="shared" si="246"/>
        <v>2026</v>
      </c>
      <c r="D2689" s="13" t="str">
        <f t="shared" si="247"/>
        <v>Q4</v>
      </c>
      <c r="E2689" s="4">
        <f>MONTH(SalesDataTable[[#This Row],[Order Date]])</f>
        <v>12</v>
      </c>
      <c r="F2689" s="4"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248"/>
        <v>124.95</v>
      </c>
      <c r="R2689" s="6">
        <f t="shared" si="249"/>
        <v>79.58</v>
      </c>
      <c r="S2689" s="6">
        <f t="shared" si="250"/>
        <v>45.370000000000005</v>
      </c>
      <c r="T2689" s="8">
        <f t="shared" si="251"/>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11">
        <f t="shared" ref="C2690:C2708" si="252">YEAR(B2690)</f>
        <v>2026</v>
      </c>
      <c r="D2690" s="13" t="str">
        <f t="shared" ref="D2690:D2708" si="253">"Q"&amp;ROUNDUP(MONTH(B2690)/3,0)</f>
        <v>Q4</v>
      </c>
      <c r="E2690" s="4">
        <f>MONTH(SalesDataTable[[#This Row],[Order Date]])</f>
        <v>12</v>
      </c>
      <c r="F2690" s="4"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254">M2690*N2690*(1-O2690)</f>
        <v>36.552</v>
      </c>
      <c r="R2690" s="6">
        <f t="shared" ref="R2690:R2708" si="255">M2690*P2690</f>
        <v>18.829999999999998</v>
      </c>
      <c r="S2690" s="6">
        <f t="shared" ref="S2690:S2708" si="256">Q2690-R2690</f>
        <v>17.722000000000001</v>
      </c>
      <c r="T2690" s="8">
        <f t="shared" ref="T2690:T2708" si="257">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11">
        <f t="shared" si="252"/>
        <v>2026</v>
      </c>
      <c r="D2691" s="13" t="str">
        <f t="shared" si="253"/>
        <v>Q4</v>
      </c>
      <c r="E2691" s="4">
        <f>MONTH(SalesDataTable[[#This Row],[Order Date]])</f>
        <v>12</v>
      </c>
      <c r="F2691" s="4"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254"/>
        <v>39.69</v>
      </c>
      <c r="R2691" s="6">
        <f t="shared" si="255"/>
        <v>17.09</v>
      </c>
      <c r="S2691" s="6">
        <f t="shared" si="256"/>
        <v>22.599999999999998</v>
      </c>
      <c r="T2691" s="8">
        <f t="shared" si="257"/>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11">
        <f t="shared" si="252"/>
        <v>2026</v>
      </c>
      <c r="D2692" s="13" t="str">
        <f t="shared" si="253"/>
        <v>Q4</v>
      </c>
      <c r="E2692" s="4">
        <f>MONTH(SalesDataTable[[#This Row],[Order Date]])</f>
        <v>12</v>
      </c>
      <c r="F2692" s="4"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254"/>
        <v>612.1</v>
      </c>
      <c r="R2692" s="6">
        <f t="shared" si="255"/>
        <v>304</v>
      </c>
      <c r="S2692" s="6">
        <f t="shared" si="256"/>
        <v>308.10000000000002</v>
      </c>
      <c r="T2692" s="8">
        <f t="shared" si="257"/>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11">
        <f t="shared" si="252"/>
        <v>2026</v>
      </c>
      <c r="D2693" s="13" t="str">
        <f t="shared" si="253"/>
        <v>Q4</v>
      </c>
      <c r="E2693" s="4">
        <f>MONTH(SalesDataTable[[#This Row],[Order Date]])</f>
        <v>12</v>
      </c>
      <c r="F2693" s="4"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254"/>
        <v>31.4755</v>
      </c>
      <c r="R2693" s="6">
        <f t="shared" si="255"/>
        <v>13.53</v>
      </c>
      <c r="S2693" s="6">
        <f t="shared" si="256"/>
        <v>17.945500000000003</v>
      </c>
      <c r="T2693" s="8">
        <f t="shared" si="257"/>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11">
        <f t="shared" si="252"/>
        <v>2026</v>
      </c>
      <c r="D2694" s="13" t="str">
        <f t="shared" si="253"/>
        <v>Q4</v>
      </c>
      <c r="E2694" s="4">
        <f>MONTH(SalesDataTable[[#This Row],[Order Date]])</f>
        <v>12</v>
      </c>
      <c r="F2694" s="4"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254"/>
        <v>86.440499999999986</v>
      </c>
      <c r="R2694" s="6">
        <f t="shared" si="255"/>
        <v>44.78</v>
      </c>
      <c r="S2694" s="6">
        <f t="shared" si="256"/>
        <v>41.660499999999985</v>
      </c>
      <c r="T2694" s="8">
        <f t="shared" si="257"/>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11">
        <f t="shared" si="252"/>
        <v>2026</v>
      </c>
      <c r="D2695" s="13" t="str">
        <f t="shared" si="253"/>
        <v>Q4</v>
      </c>
      <c r="E2695" s="4">
        <f>MONTH(SalesDataTable[[#This Row],[Order Date]])</f>
        <v>12</v>
      </c>
      <c r="F2695" s="4"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254"/>
        <v>81.728999999999999</v>
      </c>
      <c r="R2695" s="6">
        <f t="shared" si="255"/>
        <v>46.53</v>
      </c>
      <c r="S2695" s="6">
        <f t="shared" si="256"/>
        <v>35.198999999999998</v>
      </c>
      <c r="T2695" s="8">
        <f t="shared" si="257"/>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11">
        <f t="shared" si="252"/>
        <v>2026</v>
      </c>
      <c r="D2696" s="13" t="str">
        <f t="shared" si="253"/>
        <v>Q4</v>
      </c>
      <c r="E2696" s="4">
        <f>MONTH(SalesDataTable[[#This Row],[Order Date]])</f>
        <v>12</v>
      </c>
      <c r="F2696" s="4"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254"/>
        <v>35.088000000000001</v>
      </c>
      <c r="R2696" s="6">
        <f t="shared" si="255"/>
        <v>16.41</v>
      </c>
      <c r="S2696" s="6">
        <f t="shared" si="256"/>
        <v>18.678000000000001</v>
      </c>
      <c r="T2696" s="8">
        <f t="shared" si="257"/>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11">
        <f t="shared" si="252"/>
        <v>2026</v>
      </c>
      <c r="D2697" s="13" t="str">
        <f t="shared" si="253"/>
        <v>Q4</v>
      </c>
      <c r="E2697" s="4">
        <f>MONTH(SalesDataTable[[#This Row],[Order Date]])</f>
        <v>12</v>
      </c>
      <c r="F2697" s="4"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254"/>
        <v>46.07</v>
      </c>
      <c r="R2697" s="6">
        <f t="shared" si="255"/>
        <v>18.420000000000002</v>
      </c>
      <c r="S2697" s="6">
        <f t="shared" si="256"/>
        <v>27.65</v>
      </c>
      <c r="T2697" s="8">
        <f t="shared" si="257"/>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11">
        <f t="shared" si="252"/>
        <v>2026</v>
      </c>
      <c r="D2698" s="13" t="str">
        <f t="shared" si="253"/>
        <v>Q4</v>
      </c>
      <c r="E2698" s="4">
        <f>MONTH(SalesDataTable[[#This Row],[Order Date]])</f>
        <v>12</v>
      </c>
      <c r="F2698" s="4"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254"/>
        <v>132.56100000000001</v>
      </c>
      <c r="R2698" s="6">
        <f t="shared" si="255"/>
        <v>78.2</v>
      </c>
      <c r="S2698" s="6">
        <f t="shared" si="256"/>
        <v>54.361000000000004</v>
      </c>
      <c r="T2698" s="8">
        <f t="shared" si="257"/>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11">
        <f t="shared" si="252"/>
        <v>2026</v>
      </c>
      <c r="D2699" s="13" t="str">
        <f t="shared" si="253"/>
        <v>Q4</v>
      </c>
      <c r="E2699" s="4">
        <f>MONTH(SalesDataTable[[#This Row],[Order Date]])</f>
        <v>12</v>
      </c>
      <c r="F2699" s="4"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254"/>
        <v>36.738</v>
      </c>
      <c r="R2699" s="6">
        <f t="shared" si="255"/>
        <v>17.2</v>
      </c>
      <c r="S2699" s="6">
        <f t="shared" si="256"/>
        <v>19.538</v>
      </c>
      <c r="T2699" s="8">
        <f t="shared" si="257"/>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11">
        <f t="shared" si="252"/>
        <v>2026</v>
      </c>
      <c r="D2700" s="13" t="str">
        <f t="shared" si="253"/>
        <v>Q4</v>
      </c>
      <c r="E2700" s="4">
        <f>MONTH(SalesDataTable[[#This Row],[Order Date]])</f>
        <v>12</v>
      </c>
      <c r="F2700" s="4"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254"/>
        <v>152.16</v>
      </c>
      <c r="R2700" s="6">
        <f t="shared" si="255"/>
        <v>66.900000000000006</v>
      </c>
      <c r="S2700" s="6">
        <f t="shared" si="256"/>
        <v>85.259999999999991</v>
      </c>
      <c r="T2700" s="8">
        <f t="shared" si="257"/>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11">
        <f t="shared" si="252"/>
        <v>2026</v>
      </c>
      <c r="D2701" s="13" t="str">
        <f t="shared" si="253"/>
        <v>Q4</v>
      </c>
      <c r="E2701" s="4">
        <f>MONTH(SalesDataTable[[#This Row],[Order Date]])</f>
        <v>12</v>
      </c>
      <c r="F2701" s="4"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254"/>
        <v>525.68999999999994</v>
      </c>
      <c r="R2701" s="6">
        <f t="shared" si="255"/>
        <v>307.86</v>
      </c>
      <c r="S2701" s="6">
        <f t="shared" si="256"/>
        <v>217.82999999999993</v>
      </c>
      <c r="T2701" s="8">
        <f t="shared" si="257"/>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11">
        <f t="shared" si="252"/>
        <v>2026</v>
      </c>
      <c r="D2702" s="13" t="str">
        <f t="shared" si="253"/>
        <v>Q4</v>
      </c>
      <c r="E2702" s="4">
        <f>MONTH(SalesDataTable[[#This Row],[Order Date]])</f>
        <v>12</v>
      </c>
      <c r="F2702" s="4"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254"/>
        <v>34.808</v>
      </c>
      <c r="R2702" s="6">
        <f t="shared" si="255"/>
        <v>13.59</v>
      </c>
      <c r="S2702" s="6">
        <f t="shared" si="256"/>
        <v>21.218</v>
      </c>
      <c r="T2702" s="8">
        <f t="shared" si="257"/>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11">
        <f t="shared" si="252"/>
        <v>2026</v>
      </c>
      <c r="D2703" s="13" t="str">
        <f t="shared" si="253"/>
        <v>Q4</v>
      </c>
      <c r="E2703" s="4">
        <f>MONTH(SalesDataTable[[#This Row],[Order Date]])</f>
        <v>12</v>
      </c>
      <c r="F2703" s="4"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254"/>
        <v>925.92000000000007</v>
      </c>
      <c r="R2703" s="6">
        <f t="shared" si="255"/>
        <v>641.34</v>
      </c>
      <c r="S2703" s="6">
        <f t="shared" si="256"/>
        <v>284.58000000000004</v>
      </c>
      <c r="T2703" s="8">
        <f t="shared" si="257"/>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11">
        <f t="shared" si="252"/>
        <v>2026</v>
      </c>
      <c r="D2704" s="13" t="str">
        <f t="shared" si="253"/>
        <v>Q4</v>
      </c>
      <c r="E2704" s="4">
        <f>MONTH(SalesDataTable[[#This Row],[Order Date]])</f>
        <v>12</v>
      </c>
      <c r="F2704" s="4"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254"/>
        <v>128.80800000000002</v>
      </c>
      <c r="R2704" s="6">
        <f t="shared" si="255"/>
        <v>65.98</v>
      </c>
      <c r="S2704" s="6">
        <f t="shared" si="256"/>
        <v>62.828000000000017</v>
      </c>
      <c r="T2704" s="8">
        <f t="shared" si="257"/>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11">
        <f t="shared" si="252"/>
        <v>2026</v>
      </c>
      <c r="D2705" s="13" t="str">
        <f t="shared" si="253"/>
        <v>Q4</v>
      </c>
      <c r="E2705" s="4">
        <f>MONTH(SalesDataTable[[#This Row],[Order Date]])</f>
        <v>12</v>
      </c>
      <c r="F2705" s="4"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254"/>
        <v>36.243000000000002</v>
      </c>
      <c r="R2705" s="6">
        <f t="shared" si="255"/>
        <v>16.63</v>
      </c>
      <c r="S2705" s="6">
        <f t="shared" si="256"/>
        <v>19.613000000000003</v>
      </c>
      <c r="T2705" s="8">
        <f t="shared" si="257"/>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11">
        <f t="shared" si="252"/>
        <v>2026</v>
      </c>
      <c r="D2706" s="13" t="str">
        <f t="shared" si="253"/>
        <v>Q4</v>
      </c>
      <c r="E2706" s="4">
        <f>MONTH(SalesDataTable[[#This Row],[Order Date]])</f>
        <v>12</v>
      </c>
      <c r="F2706" s="4"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254"/>
        <v>462.726</v>
      </c>
      <c r="R2706" s="6">
        <f t="shared" si="255"/>
        <v>259.79999999999995</v>
      </c>
      <c r="S2706" s="6">
        <f t="shared" si="256"/>
        <v>202.92600000000004</v>
      </c>
      <c r="T2706" s="8">
        <f t="shared" si="257"/>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11">
        <f t="shared" si="252"/>
        <v>2026</v>
      </c>
      <c r="D2707" s="13" t="str">
        <f t="shared" si="253"/>
        <v>Q4</v>
      </c>
      <c r="E2707" s="4">
        <f>MONTH(SalesDataTable[[#This Row],[Order Date]])</f>
        <v>12</v>
      </c>
      <c r="F2707" s="4"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254"/>
        <v>183.114</v>
      </c>
      <c r="R2707" s="6">
        <f t="shared" si="255"/>
        <v>98.6</v>
      </c>
      <c r="S2707" s="6">
        <f t="shared" si="256"/>
        <v>84.51400000000001</v>
      </c>
      <c r="T2707" s="8">
        <f t="shared" si="257"/>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11">
        <f t="shared" si="252"/>
        <v>2026</v>
      </c>
      <c r="D2708" s="13" t="str">
        <f t="shared" si="253"/>
        <v>Q4</v>
      </c>
      <c r="E2708" s="4">
        <f>MONTH(SalesDataTable[[#This Row],[Order Date]])</f>
        <v>12</v>
      </c>
      <c r="F2708" s="4"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254"/>
        <v>220.06499999999997</v>
      </c>
      <c r="R2708" s="6">
        <f t="shared" si="255"/>
        <v>111.85000000000001</v>
      </c>
      <c r="S2708" s="6">
        <f t="shared" si="256"/>
        <v>108.21499999999996</v>
      </c>
      <c r="T2708" s="8">
        <f t="shared" si="257"/>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Rohit Dagar</cp:lastModifiedBy>
  <dcterms:created xsi:type="dcterms:W3CDTF">2026-09-07T01:30:55Z</dcterms:created>
  <dcterms:modified xsi:type="dcterms:W3CDTF">2026-10-26T11:06:16Z</dcterms:modified>
</cp:coreProperties>
</file>