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"/>
    </mc:Choice>
  </mc:AlternateContent>
  <xr:revisionPtr revIDLastSave="0" documentId="13_ncr:1_{7D3D041F-DE89-43A2-B09B-4A1CCCB6CCC1}" xr6:coauthVersionLast="47" xr6:coauthVersionMax="47" xr10:uidLastSave="{00000000-0000-0000-0000-000000000000}"/>
  <bookViews>
    <workbookView xWindow="-108" yWindow="-108" windowWidth="23256" windowHeight="12456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data">Vlookup!$C$5:$K$42</definedName>
    <definedName name="data1">Source!$C$6:$F$40</definedName>
    <definedName name="head">Source!$C$5:$F$5</definedName>
    <definedName name="salary">Vlookup!$K$5:$K$42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1" i="1"/>
  <c r="O10" i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8" i="2"/>
  <c r="K9" i="2"/>
  <c r="K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8" i="2"/>
  <c r="J9" i="2"/>
  <c r="J10" i="2"/>
  <c r="J11" i="2"/>
  <c r="J7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8" i="2"/>
  <c r="I9" i="2"/>
  <c r="I10" i="2"/>
  <c r="I11" i="2"/>
  <c r="I7" i="2"/>
  <c r="N17" i="1"/>
  <c r="N16" i="1"/>
  <c r="N10" i="1"/>
  <c r="N11" i="1"/>
  <c r="D10" i="5"/>
  <c r="D9" i="5"/>
  <c r="D8" i="5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<sst xmlns="http://schemas.openxmlformats.org/spreadsheetml/2006/main" count="924" uniqueCount="271">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</sst>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Q42"/>
  <sheetViews>
    <sheetView topLeftCell="A7" workbookViewId="0">
      <selection activeCell="O18" sqref="O18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7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7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7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7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7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7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6" t="s">
        <v>83</v>
      </c>
    </row>
    <row r="10" spans="3:17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1">
        <f>MAX(salary)</f>
        <v>92000</v>
      </c>
      <c r="O10" s="1" t="str">
        <f>_xlfn.XLOOKUP(N10,salary,D5:D42,FALSE)</f>
        <v>Dinesh</v>
      </c>
      <c r="Q10" s="21"/>
    </row>
    <row r="11" spans="3:17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MIN(salary)</f>
        <v>15000</v>
      </c>
      <c r="O11" s="1" t="str">
        <f>_xlfn.XLOOKUP(N11,salary,D5:D42,0)</f>
        <v>Satish</v>
      </c>
    </row>
    <row r="12" spans="3:17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7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7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7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7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1">
        <f>_xlfn.MAXIFS(salary,J5:J42,"East")</f>
        <v>92000</v>
      </c>
      <c r="O16" s="1" t="str">
        <f>_xlfn.XLOOKUP(N16,salary,D5:D42,0)</f>
        <v>Dinesh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>
        <f>_xlfn.MINIFS(salary,J5:J42,"East")</f>
        <v>20000</v>
      </c>
      <c r="O17" s="1" t="str">
        <f>_xlfn.XLOOKUP(N17,salary,D5:D42,0)</f>
        <v>Piyush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11" sqref="D1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19" t="str">
        <f>VLOOKUP(D7,'Headcount Table'!A4:D146,2,0)</f>
        <v>P, Sharath</v>
      </c>
    </row>
    <row r="9" spans="1:9" x14ac:dyDescent="0.3">
      <c r="C9" s="17" t="s">
        <v>109</v>
      </c>
      <c r="D9" s="19" t="str">
        <f>VLOOKUP(D7,'Headcount Table'!A4:D146,3,0)</f>
        <v>RAO, HEMANTH</v>
      </c>
    </row>
    <row r="10" spans="1:9" x14ac:dyDescent="0.3">
      <c r="C10" s="17" t="s">
        <v>110</v>
      </c>
      <c r="D10" s="19" t="str">
        <f>VLOOKUP(D7,'Headcount Table'!A4:D146,4,0)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76" workbookViewId="0">
      <selection activeCell="B89" sqref="B8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K7" sqref="K7:K44"/>
    </sheetView>
  </sheetViews>
  <sheetFormatPr defaultRowHeight="14.4" x14ac:dyDescent="0.3"/>
  <cols>
    <col min="6" max="6" width="9.88671875" bestFit="1" customWidth="1"/>
    <col min="10" max="10" width="11.109375" bestFit="1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 t="shared" ref="I7:I44" si="0">IFERROR(VLOOKUP($C7,data1,MATCH($I$6,head,0),0),"Retired")</f>
        <v>North</v>
      </c>
      <c r="J7" s="1" t="str">
        <f t="shared" ref="J7:J44" si="1">IFERROR(VLOOKUP($C7,data1,MATCH($J$6,head,0),0),"Retired")</f>
        <v>FLM</v>
      </c>
      <c r="K7" s="1">
        <f t="shared" ref="K7:K44" si="2">IFERROR(VLOOKUP($C7,data1,MATCH("Basic Salary",head,0),0),"Retired")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 t="shared" si="0"/>
        <v>North</v>
      </c>
      <c r="J8" s="1" t="str">
        <f t="shared" si="1"/>
        <v>Digital Marketing</v>
      </c>
      <c r="K8" s="1">
        <f t="shared" si="2"/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 t="shared" si="0"/>
        <v>North</v>
      </c>
      <c r="J9" s="1" t="str">
        <f t="shared" si="1"/>
        <v>Digital Marketing</v>
      </c>
      <c r="K9" s="1">
        <f t="shared" si="2"/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 t="shared" si="0"/>
        <v>South</v>
      </c>
      <c r="J10" s="1" t="str">
        <f t="shared" si="1"/>
        <v>Inside Sales</v>
      </c>
      <c r="K10" s="1">
        <f t="shared" si="2"/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 t="shared" si="0"/>
        <v>North</v>
      </c>
      <c r="J11" s="1" t="str">
        <f t="shared" si="1"/>
        <v>Marketing</v>
      </c>
      <c r="K11" s="1">
        <f t="shared" si="2"/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 t="shared" si="0"/>
        <v>North</v>
      </c>
      <c r="J12" s="1" t="str">
        <f t="shared" si="1"/>
        <v>Director</v>
      </c>
      <c r="K12" s="1">
        <f t="shared" si="2"/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 t="shared" si="0"/>
        <v>Mid West</v>
      </c>
      <c r="J13" s="1" t="str">
        <f t="shared" si="1"/>
        <v>Learning &amp; Development</v>
      </c>
      <c r="K13" s="1">
        <f t="shared" si="2"/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 t="shared" si="0"/>
        <v>Mid West</v>
      </c>
      <c r="J14" s="1" t="str">
        <f t="shared" si="1"/>
        <v>Digital Marketing</v>
      </c>
      <c r="K14" s="1">
        <f t="shared" si="2"/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 t="shared" si="0"/>
        <v>East</v>
      </c>
      <c r="J15" s="1" t="str">
        <f t="shared" si="1"/>
        <v>Digital Marketing</v>
      </c>
      <c r="K15" s="1">
        <f t="shared" si="2"/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 t="shared" si="0"/>
        <v>North</v>
      </c>
      <c r="J16" s="1" t="str">
        <f t="shared" si="1"/>
        <v>Inside Sales</v>
      </c>
      <c r="K16" s="1">
        <f t="shared" si="2"/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 t="shared" si="0"/>
        <v>South</v>
      </c>
      <c r="J17" s="1" t="str">
        <f t="shared" si="1"/>
        <v>Learning &amp; Development</v>
      </c>
      <c r="K17" s="1">
        <f t="shared" si="2"/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 t="shared" si="0"/>
        <v>East</v>
      </c>
      <c r="J18" s="1" t="str">
        <f t="shared" si="1"/>
        <v>Learning &amp; Development</v>
      </c>
      <c r="K18" s="1">
        <f t="shared" si="2"/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 t="shared" si="0"/>
        <v>East</v>
      </c>
      <c r="J19" s="1" t="str">
        <f t="shared" si="1"/>
        <v>CEO</v>
      </c>
      <c r="K19" s="1">
        <f t="shared" si="2"/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0"/>
        <v>Retired</v>
      </c>
      <c r="J20" s="1" t="str">
        <f t="shared" si="1"/>
        <v>Retired</v>
      </c>
      <c r="K20" s="1" t="str">
        <f t="shared" si="2"/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0"/>
        <v>South</v>
      </c>
      <c r="J21" s="1" t="str">
        <f t="shared" si="1"/>
        <v>Digital Marketing</v>
      </c>
      <c r="K21" s="1">
        <f t="shared" si="2"/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0"/>
        <v>South</v>
      </c>
      <c r="J22" s="1" t="str">
        <f t="shared" si="1"/>
        <v>Inside Sales</v>
      </c>
      <c r="K22" s="1">
        <f t="shared" si="2"/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0"/>
        <v>South</v>
      </c>
      <c r="J23" s="1" t="str">
        <f t="shared" si="1"/>
        <v>CCD</v>
      </c>
      <c r="K23" s="1">
        <f t="shared" si="2"/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0"/>
        <v>South</v>
      </c>
      <c r="J24" s="1" t="str">
        <f t="shared" si="1"/>
        <v>FLM</v>
      </c>
      <c r="K24" s="1">
        <f t="shared" si="2"/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0"/>
        <v>Mid West</v>
      </c>
      <c r="J25" s="1" t="str">
        <f t="shared" si="1"/>
        <v>Inside Sales</v>
      </c>
      <c r="K25" s="1">
        <f t="shared" si="2"/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0"/>
        <v>South</v>
      </c>
      <c r="J26" s="1" t="str">
        <f t="shared" si="1"/>
        <v>Operations</v>
      </c>
      <c r="K26" s="1">
        <f t="shared" si="2"/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si="0"/>
        <v>South</v>
      </c>
      <c r="J27" s="1" t="str">
        <f t="shared" si="1"/>
        <v>Finance</v>
      </c>
      <c r="K27" s="1">
        <f t="shared" si="2"/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si="0"/>
        <v>East</v>
      </c>
      <c r="J28" s="1" t="str">
        <f t="shared" si="1"/>
        <v>Inside Sales</v>
      </c>
      <c r="K28" s="1">
        <f t="shared" si="2"/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0"/>
        <v>East</v>
      </c>
      <c r="J29" s="1" t="str">
        <f t="shared" si="1"/>
        <v>Finance</v>
      </c>
      <c r="K29" s="1">
        <f t="shared" si="2"/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0"/>
        <v>Retired</v>
      </c>
      <c r="J30" s="1" t="str">
        <f t="shared" si="1"/>
        <v>Retired</v>
      </c>
      <c r="K30" s="1" t="str">
        <f t="shared" si="2"/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0"/>
        <v>Mid West</v>
      </c>
      <c r="J31" s="1" t="str">
        <f t="shared" si="1"/>
        <v>Finance</v>
      </c>
      <c r="K31" s="1">
        <f t="shared" si="2"/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0"/>
        <v>South</v>
      </c>
      <c r="J32" s="1" t="str">
        <f t="shared" si="1"/>
        <v>Sales</v>
      </c>
      <c r="K32" s="1">
        <f t="shared" si="2"/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0"/>
        <v>South</v>
      </c>
      <c r="J33" s="1" t="str">
        <f t="shared" si="1"/>
        <v>Operations</v>
      </c>
      <c r="K33" s="1">
        <f t="shared" si="2"/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0"/>
        <v>North</v>
      </c>
      <c r="J34" s="1" t="str">
        <f t="shared" si="1"/>
        <v>Finance</v>
      </c>
      <c r="K34" s="1">
        <f t="shared" si="2"/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0"/>
        <v>East</v>
      </c>
      <c r="J35" s="1" t="str">
        <f t="shared" si="1"/>
        <v>Inside Sales</v>
      </c>
      <c r="K35" s="1">
        <f t="shared" si="2"/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0"/>
        <v>East</v>
      </c>
      <c r="J36" s="1" t="str">
        <f t="shared" si="1"/>
        <v>CCD</v>
      </c>
      <c r="K36" s="1">
        <f t="shared" si="2"/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0"/>
        <v>South</v>
      </c>
      <c r="J37" s="1" t="str">
        <f t="shared" si="1"/>
        <v>Director</v>
      </c>
      <c r="K37" s="1">
        <f t="shared" si="2"/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0"/>
        <v>Retired</v>
      </c>
      <c r="J38" s="1" t="str">
        <f t="shared" si="1"/>
        <v>Retired</v>
      </c>
      <c r="K38" s="1" t="str">
        <f t="shared" si="2"/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0"/>
        <v>East</v>
      </c>
      <c r="J39" s="1" t="str">
        <f t="shared" si="1"/>
        <v>Marketing</v>
      </c>
      <c r="K39" s="1">
        <f t="shared" si="2"/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0"/>
        <v>North</v>
      </c>
      <c r="J40" s="1" t="str">
        <f t="shared" si="1"/>
        <v>Digital Marketing</v>
      </c>
      <c r="K40" s="1">
        <f t="shared" si="2"/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0"/>
        <v>North</v>
      </c>
      <c r="J41" s="1" t="str">
        <f t="shared" si="1"/>
        <v>Sales</v>
      </c>
      <c r="K41" s="1">
        <f t="shared" si="2"/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0"/>
        <v>South</v>
      </c>
      <c r="J42" s="1" t="str">
        <f t="shared" si="1"/>
        <v>Marketing</v>
      </c>
      <c r="K42" s="1">
        <f t="shared" si="2"/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0"/>
        <v>Mid West</v>
      </c>
      <c r="J43" s="1" t="str">
        <f t="shared" si="1"/>
        <v>Marketing</v>
      </c>
      <c r="K43" s="1">
        <f t="shared" si="2"/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0"/>
        <v>North</v>
      </c>
      <c r="J44" s="1" t="str">
        <f t="shared" si="1"/>
        <v>CCD</v>
      </c>
      <c r="K44" s="1">
        <f t="shared" si="2"/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topLeftCell="A4" workbookViewId="0">
      <selection activeCell="F5" sqref="F5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Vlookup</vt:lpstr>
      <vt:lpstr>Result Sheet</vt:lpstr>
      <vt:lpstr>Headcount Table</vt:lpstr>
      <vt:lpstr>Master Emp sheet</vt:lpstr>
      <vt:lpstr>Source</vt:lpstr>
      <vt:lpstr>data</vt:lpstr>
      <vt:lpstr>data1</vt:lpstr>
      <vt:lpstr>head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2022-07-27T06:45:44Z</dcterms:created>
  <dcterms:modified xsi:type="dcterms:W3CDTF">2022-10-10T11:45:59Z</dcterms:modified>
</cp:coreProperties>
</file>